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hartsheets/sheet1.xml" ContentType="application/vnd.openxmlformats-officedocument.spreadsheetml.chart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2.xml" ContentType="application/vnd.openxmlformats-officedocument.drawing+xml"/>
  <Override PartName="/xl/charts/chart4.xml" ContentType="application/vnd.openxmlformats-officedocument.drawingml.chart+xml"/>
  <Override PartName="/xl/drawings/drawing3.xml" ContentType="application/vnd.openxmlformats-officedocument.drawing+xml"/>
  <Override PartName="/xl/charts/chart5.xml" ContentType="application/vnd.openxmlformats-officedocument.drawingml.chart+xml"/>
  <Override PartName="/xl/drawings/drawing4.xml" ContentType="application/vnd.openxmlformats-officedocument.drawing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0" yWindow="660" windowWidth="18495" windowHeight="8325"/>
  </bookViews>
  <sheets>
    <sheet name="Calculations" sheetId="1" r:id="rId1"/>
    <sheet name="Volume" sheetId="5" r:id="rId2"/>
    <sheet name="Pressure" sheetId="9" r:id="rId3"/>
    <sheet name="Temp" sheetId="10" r:id="rId4"/>
    <sheet name="Work" sheetId="11" r:id="rId5"/>
    <sheet name="Sheet2" sheetId="2" r:id="rId6"/>
    <sheet name="Sheet3" sheetId="3" r:id="rId7"/>
  </sheets>
  <calcPr calcId="145621"/>
</workbook>
</file>

<file path=xl/calcChain.xml><?xml version="1.0" encoding="utf-8"?>
<calcChain xmlns="http://schemas.openxmlformats.org/spreadsheetml/2006/main">
  <c r="J3" i="1" l="1"/>
  <c r="L3" i="1" s="1"/>
  <c r="Q364" i="1"/>
  <c r="O4" i="1"/>
  <c r="P4" i="1" s="1"/>
  <c r="O5" i="1"/>
  <c r="P5" i="1" s="1"/>
  <c r="O6" i="1"/>
  <c r="P6" i="1" s="1"/>
  <c r="O7" i="1"/>
  <c r="P7" i="1" s="1"/>
  <c r="O8" i="1"/>
  <c r="P8" i="1" s="1"/>
  <c r="O9" i="1"/>
  <c r="P9" i="1" s="1"/>
  <c r="O10" i="1"/>
  <c r="P10" i="1" s="1"/>
  <c r="O11" i="1"/>
  <c r="P11" i="1" s="1"/>
  <c r="O12" i="1"/>
  <c r="P12" i="1" s="1"/>
  <c r="O13" i="1"/>
  <c r="P13" i="1" s="1"/>
  <c r="O14" i="1"/>
  <c r="P14" i="1" s="1"/>
  <c r="O15" i="1"/>
  <c r="P15" i="1" s="1"/>
  <c r="O16" i="1"/>
  <c r="P16" i="1" s="1"/>
  <c r="O17" i="1"/>
  <c r="P17" i="1" s="1"/>
  <c r="O18" i="1"/>
  <c r="P18" i="1" s="1"/>
  <c r="O19" i="1"/>
  <c r="P19" i="1" s="1"/>
  <c r="O20" i="1"/>
  <c r="P20" i="1" s="1"/>
  <c r="O21" i="1"/>
  <c r="P21" i="1" s="1"/>
  <c r="O22" i="1"/>
  <c r="P22" i="1" s="1"/>
  <c r="O23" i="1"/>
  <c r="P23" i="1" s="1"/>
  <c r="O24" i="1"/>
  <c r="P24" i="1" s="1"/>
  <c r="O25" i="1"/>
  <c r="P25" i="1" s="1"/>
  <c r="O26" i="1"/>
  <c r="P26" i="1" s="1"/>
  <c r="O27" i="1"/>
  <c r="P27" i="1" s="1"/>
  <c r="O28" i="1"/>
  <c r="P28" i="1" s="1"/>
  <c r="O29" i="1"/>
  <c r="P29" i="1" s="1"/>
  <c r="O30" i="1"/>
  <c r="P30" i="1" s="1"/>
  <c r="O31" i="1"/>
  <c r="P31" i="1" s="1"/>
  <c r="O32" i="1"/>
  <c r="P32" i="1" s="1"/>
  <c r="O33" i="1"/>
  <c r="P33" i="1" s="1"/>
  <c r="O34" i="1"/>
  <c r="P34" i="1" s="1"/>
  <c r="O35" i="1"/>
  <c r="P35" i="1" s="1"/>
  <c r="O36" i="1"/>
  <c r="P36" i="1" s="1"/>
  <c r="O37" i="1"/>
  <c r="P37" i="1" s="1"/>
  <c r="O38" i="1"/>
  <c r="P38" i="1" s="1"/>
  <c r="O39" i="1"/>
  <c r="P39" i="1" s="1"/>
  <c r="O40" i="1"/>
  <c r="P40" i="1" s="1"/>
  <c r="O41" i="1"/>
  <c r="P41" i="1" s="1"/>
  <c r="O42" i="1"/>
  <c r="P42" i="1" s="1"/>
  <c r="O43" i="1"/>
  <c r="P43" i="1" s="1"/>
  <c r="O44" i="1"/>
  <c r="P44" i="1" s="1"/>
  <c r="O45" i="1"/>
  <c r="P45" i="1" s="1"/>
  <c r="O46" i="1"/>
  <c r="P46" i="1" s="1"/>
  <c r="O47" i="1"/>
  <c r="P47" i="1" s="1"/>
  <c r="O48" i="1"/>
  <c r="P48" i="1" s="1"/>
  <c r="O49" i="1"/>
  <c r="P49" i="1" s="1"/>
  <c r="O50" i="1"/>
  <c r="P50" i="1" s="1"/>
  <c r="O51" i="1"/>
  <c r="P51" i="1" s="1"/>
  <c r="O52" i="1"/>
  <c r="P52" i="1" s="1"/>
  <c r="O53" i="1"/>
  <c r="P53" i="1" s="1"/>
  <c r="O54" i="1"/>
  <c r="P54" i="1" s="1"/>
  <c r="O55" i="1"/>
  <c r="P55" i="1" s="1"/>
  <c r="O56" i="1"/>
  <c r="P56" i="1" s="1"/>
  <c r="O57" i="1"/>
  <c r="P57" i="1" s="1"/>
  <c r="O58" i="1"/>
  <c r="P58" i="1" s="1"/>
  <c r="O59" i="1"/>
  <c r="P59" i="1" s="1"/>
  <c r="O60" i="1"/>
  <c r="P60" i="1" s="1"/>
  <c r="O61" i="1"/>
  <c r="P61" i="1" s="1"/>
  <c r="O62" i="1"/>
  <c r="P62" i="1" s="1"/>
  <c r="O63" i="1"/>
  <c r="P63" i="1" s="1"/>
  <c r="O64" i="1"/>
  <c r="P64" i="1" s="1"/>
  <c r="O65" i="1"/>
  <c r="P65" i="1" s="1"/>
  <c r="O66" i="1"/>
  <c r="P66" i="1" s="1"/>
  <c r="O67" i="1"/>
  <c r="P67" i="1" s="1"/>
  <c r="O68" i="1"/>
  <c r="P68" i="1" s="1"/>
  <c r="O69" i="1"/>
  <c r="P69" i="1" s="1"/>
  <c r="O70" i="1"/>
  <c r="P70" i="1" s="1"/>
  <c r="O71" i="1"/>
  <c r="P71" i="1" s="1"/>
  <c r="O72" i="1"/>
  <c r="P72" i="1" s="1"/>
  <c r="O73" i="1"/>
  <c r="P73" i="1" s="1"/>
  <c r="O74" i="1"/>
  <c r="P74" i="1" s="1"/>
  <c r="O75" i="1"/>
  <c r="P75" i="1" s="1"/>
  <c r="O76" i="1"/>
  <c r="P76" i="1" s="1"/>
  <c r="O77" i="1"/>
  <c r="P77" i="1" s="1"/>
  <c r="O78" i="1"/>
  <c r="P78" i="1" s="1"/>
  <c r="O79" i="1"/>
  <c r="P79" i="1" s="1"/>
  <c r="O80" i="1"/>
  <c r="P80" i="1" s="1"/>
  <c r="O81" i="1"/>
  <c r="P81" i="1" s="1"/>
  <c r="O82" i="1"/>
  <c r="P82" i="1" s="1"/>
  <c r="O83" i="1"/>
  <c r="P83" i="1" s="1"/>
  <c r="O84" i="1"/>
  <c r="P84" i="1" s="1"/>
  <c r="O85" i="1"/>
  <c r="P85" i="1" s="1"/>
  <c r="O86" i="1"/>
  <c r="P86" i="1" s="1"/>
  <c r="O87" i="1"/>
  <c r="P87" i="1" s="1"/>
  <c r="O88" i="1"/>
  <c r="P88" i="1" s="1"/>
  <c r="O89" i="1"/>
  <c r="P89" i="1" s="1"/>
  <c r="O90" i="1"/>
  <c r="P90" i="1" s="1"/>
  <c r="O91" i="1"/>
  <c r="P91" i="1" s="1"/>
  <c r="O92" i="1"/>
  <c r="P92" i="1" s="1"/>
  <c r="O93" i="1"/>
  <c r="P93" i="1" s="1"/>
  <c r="O94" i="1"/>
  <c r="P94" i="1" s="1"/>
  <c r="O95" i="1"/>
  <c r="P95" i="1" s="1"/>
  <c r="O96" i="1"/>
  <c r="P96" i="1" s="1"/>
  <c r="O97" i="1"/>
  <c r="P97" i="1" s="1"/>
  <c r="O98" i="1"/>
  <c r="P98" i="1" s="1"/>
  <c r="O99" i="1"/>
  <c r="P99" i="1" s="1"/>
  <c r="O100" i="1"/>
  <c r="P100" i="1" s="1"/>
  <c r="O101" i="1"/>
  <c r="P101" i="1" s="1"/>
  <c r="O102" i="1"/>
  <c r="P102" i="1" s="1"/>
  <c r="O103" i="1"/>
  <c r="P103" i="1" s="1"/>
  <c r="O104" i="1"/>
  <c r="P104" i="1" s="1"/>
  <c r="O105" i="1"/>
  <c r="P105" i="1" s="1"/>
  <c r="O106" i="1"/>
  <c r="P106" i="1" s="1"/>
  <c r="O107" i="1"/>
  <c r="P107" i="1" s="1"/>
  <c r="O108" i="1"/>
  <c r="P108" i="1" s="1"/>
  <c r="O109" i="1"/>
  <c r="P109" i="1" s="1"/>
  <c r="O110" i="1"/>
  <c r="P110" i="1" s="1"/>
  <c r="O111" i="1"/>
  <c r="P111" i="1" s="1"/>
  <c r="O112" i="1"/>
  <c r="P112" i="1" s="1"/>
  <c r="O113" i="1"/>
  <c r="P113" i="1" s="1"/>
  <c r="O114" i="1"/>
  <c r="P114" i="1" s="1"/>
  <c r="O115" i="1"/>
  <c r="P115" i="1" s="1"/>
  <c r="O116" i="1"/>
  <c r="P116" i="1" s="1"/>
  <c r="O117" i="1"/>
  <c r="P117" i="1" s="1"/>
  <c r="O118" i="1"/>
  <c r="P118" i="1" s="1"/>
  <c r="O119" i="1"/>
  <c r="P119" i="1" s="1"/>
  <c r="O120" i="1"/>
  <c r="P120" i="1" s="1"/>
  <c r="O121" i="1"/>
  <c r="P121" i="1" s="1"/>
  <c r="O122" i="1"/>
  <c r="P122" i="1" s="1"/>
  <c r="O123" i="1"/>
  <c r="P123" i="1" s="1"/>
  <c r="O124" i="1"/>
  <c r="P124" i="1" s="1"/>
  <c r="O125" i="1"/>
  <c r="P125" i="1" s="1"/>
  <c r="O126" i="1"/>
  <c r="P126" i="1" s="1"/>
  <c r="O127" i="1"/>
  <c r="P127" i="1" s="1"/>
  <c r="O128" i="1"/>
  <c r="P128" i="1" s="1"/>
  <c r="O129" i="1"/>
  <c r="P129" i="1" s="1"/>
  <c r="O130" i="1"/>
  <c r="P130" i="1" s="1"/>
  <c r="O131" i="1"/>
  <c r="P131" i="1" s="1"/>
  <c r="O132" i="1"/>
  <c r="P132" i="1" s="1"/>
  <c r="O133" i="1"/>
  <c r="P133" i="1" s="1"/>
  <c r="O134" i="1"/>
  <c r="P134" i="1" s="1"/>
  <c r="O135" i="1"/>
  <c r="P135" i="1" s="1"/>
  <c r="O136" i="1"/>
  <c r="P136" i="1" s="1"/>
  <c r="O137" i="1"/>
  <c r="P137" i="1" s="1"/>
  <c r="O138" i="1"/>
  <c r="P138" i="1" s="1"/>
  <c r="O139" i="1"/>
  <c r="P139" i="1" s="1"/>
  <c r="O140" i="1"/>
  <c r="P140" i="1" s="1"/>
  <c r="O141" i="1"/>
  <c r="P141" i="1" s="1"/>
  <c r="O142" i="1"/>
  <c r="P142" i="1" s="1"/>
  <c r="O143" i="1"/>
  <c r="P143" i="1" s="1"/>
  <c r="O144" i="1"/>
  <c r="P144" i="1" s="1"/>
  <c r="O145" i="1"/>
  <c r="P145" i="1" s="1"/>
  <c r="O146" i="1"/>
  <c r="P146" i="1" s="1"/>
  <c r="O147" i="1"/>
  <c r="P147" i="1" s="1"/>
  <c r="O148" i="1"/>
  <c r="P148" i="1" s="1"/>
  <c r="O149" i="1"/>
  <c r="P149" i="1" s="1"/>
  <c r="O150" i="1"/>
  <c r="P150" i="1" s="1"/>
  <c r="O151" i="1"/>
  <c r="P151" i="1" s="1"/>
  <c r="O152" i="1"/>
  <c r="P152" i="1" s="1"/>
  <c r="O153" i="1"/>
  <c r="P153" i="1" s="1"/>
  <c r="O154" i="1"/>
  <c r="P154" i="1" s="1"/>
  <c r="O155" i="1"/>
  <c r="P155" i="1" s="1"/>
  <c r="O156" i="1"/>
  <c r="P156" i="1" s="1"/>
  <c r="O157" i="1"/>
  <c r="P157" i="1" s="1"/>
  <c r="O158" i="1"/>
  <c r="P158" i="1" s="1"/>
  <c r="O159" i="1"/>
  <c r="P159" i="1" s="1"/>
  <c r="O160" i="1"/>
  <c r="P160" i="1" s="1"/>
  <c r="O161" i="1"/>
  <c r="P161" i="1" s="1"/>
  <c r="O162" i="1"/>
  <c r="P162" i="1" s="1"/>
  <c r="O163" i="1"/>
  <c r="P163" i="1" s="1"/>
  <c r="O164" i="1"/>
  <c r="P164" i="1" s="1"/>
  <c r="O165" i="1"/>
  <c r="P165" i="1" s="1"/>
  <c r="O166" i="1"/>
  <c r="P166" i="1" s="1"/>
  <c r="O167" i="1"/>
  <c r="P167" i="1" s="1"/>
  <c r="O168" i="1"/>
  <c r="P168" i="1" s="1"/>
  <c r="O169" i="1"/>
  <c r="P169" i="1" s="1"/>
  <c r="O170" i="1"/>
  <c r="P170" i="1" s="1"/>
  <c r="O171" i="1"/>
  <c r="P171" i="1" s="1"/>
  <c r="O172" i="1"/>
  <c r="P172" i="1" s="1"/>
  <c r="O173" i="1"/>
  <c r="P173" i="1" s="1"/>
  <c r="O174" i="1"/>
  <c r="P174" i="1" s="1"/>
  <c r="O175" i="1"/>
  <c r="P175" i="1" s="1"/>
  <c r="O176" i="1"/>
  <c r="P176" i="1" s="1"/>
  <c r="O177" i="1"/>
  <c r="P177" i="1" s="1"/>
  <c r="O178" i="1"/>
  <c r="P178" i="1" s="1"/>
  <c r="O179" i="1"/>
  <c r="P179" i="1" s="1"/>
  <c r="O180" i="1"/>
  <c r="P180" i="1" s="1"/>
  <c r="O181" i="1"/>
  <c r="P181" i="1" s="1"/>
  <c r="O182" i="1"/>
  <c r="P182" i="1" s="1"/>
  <c r="O183" i="1"/>
  <c r="P183" i="1" s="1"/>
  <c r="O184" i="1"/>
  <c r="P184" i="1" s="1"/>
  <c r="O185" i="1"/>
  <c r="P185" i="1" s="1"/>
  <c r="O186" i="1"/>
  <c r="P186" i="1" s="1"/>
  <c r="O187" i="1"/>
  <c r="P187" i="1" s="1"/>
  <c r="O188" i="1"/>
  <c r="P188" i="1" s="1"/>
  <c r="O189" i="1"/>
  <c r="P189" i="1" s="1"/>
  <c r="O190" i="1"/>
  <c r="P190" i="1" s="1"/>
  <c r="O191" i="1"/>
  <c r="P191" i="1" s="1"/>
  <c r="O192" i="1"/>
  <c r="P192" i="1" s="1"/>
  <c r="O193" i="1"/>
  <c r="P193" i="1" s="1"/>
  <c r="O194" i="1"/>
  <c r="P194" i="1" s="1"/>
  <c r="O195" i="1"/>
  <c r="P195" i="1" s="1"/>
  <c r="O196" i="1"/>
  <c r="P196" i="1" s="1"/>
  <c r="O197" i="1"/>
  <c r="P197" i="1" s="1"/>
  <c r="O198" i="1"/>
  <c r="P198" i="1" s="1"/>
  <c r="O199" i="1"/>
  <c r="P199" i="1" s="1"/>
  <c r="O200" i="1"/>
  <c r="P200" i="1" s="1"/>
  <c r="O201" i="1"/>
  <c r="P201" i="1" s="1"/>
  <c r="O202" i="1"/>
  <c r="P202" i="1" s="1"/>
  <c r="O203" i="1"/>
  <c r="P203" i="1" s="1"/>
  <c r="O204" i="1"/>
  <c r="P204" i="1" s="1"/>
  <c r="O205" i="1"/>
  <c r="P205" i="1" s="1"/>
  <c r="O206" i="1"/>
  <c r="P206" i="1" s="1"/>
  <c r="O207" i="1"/>
  <c r="P207" i="1" s="1"/>
  <c r="O208" i="1"/>
  <c r="P208" i="1" s="1"/>
  <c r="O209" i="1"/>
  <c r="P209" i="1" s="1"/>
  <c r="O210" i="1"/>
  <c r="P210" i="1" s="1"/>
  <c r="O211" i="1"/>
  <c r="P211" i="1" s="1"/>
  <c r="O212" i="1"/>
  <c r="P212" i="1" s="1"/>
  <c r="O213" i="1"/>
  <c r="P213" i="1" s="1"/>
  <c r="O214" i="1"/>
  <c r="P214" i="1" s="1"/>
  <c r="O215" i="1"/>
  <c r="P215" i="1" s="1"/>
  <c r="O216" i="1"/>
  <c r="P216" i="1" s="1"/>
  <c r="O217" i="1"/>
  <c r="P217" i="1" s="1"/>
  <c r="O218" i="1"/>
  <c r="P218" i="1" s="1"/>
  <c r="O219" i="1"/>
  <c r="P219" i="1" s="1"/>
  <c r="O220" i="1"/>
  <c r="P220" i="1" s="1"/>
  <c r="O221" i="1"/>
  <c r="P221" i="1" s="1"/>
  <c r="O222" i="1"/>
  <c r="P222" i="1" s="1"/>
  <c r="O223" i="1"/>
  <c r="P223" i="1" s="1"/>
  <c r="O224" i="1"/>
  <c r="P224" i="1" s="1"/>
  <c r="O225" i="1"/>
  <c r="P225" i="1" s="1"/>
  <c r="O226" i="1"/>
  <c r="P226" i="1" s="1"/>
  <c r="O227" i="1"/>
  <c r="P227" i="1" s="1"/>
  <c r="O228" i="1"/>
  <c r="P228" i="1" s="1"/>
  <c r="O229" i="1"/>
  <c r="P229" i="1" s="1"/>
  <c r="O230" i="1"/>
  <c r="P230" i="1" s="1"/>
  <c r="O231" i="1"/>
  <c r="P231" i="1" s="1"/>
  <c r="O232" i="1"/>
  <c r="P232" i="1" s="1"/>
  <c r="O233" i="1"/>
  <c r="P233" i="1" s="1"/>
  <c r="O234" i="1"/>
  <c r="P234" i="1" s="1"/>
  <c r="O235" i="1"/>
  <c r="P235" i="1" s="1"/>
  <c r="O236" i="1"/>
  <c r="P236" i="1" s="1"/>
  <c r="O237" i="1"/>
  <c r="P237" i="1" s="1"/>
  <c r="O238" i="1"/>
  <c r="P238" i="1" s="1"/>
  <c r="O239" i="1"/>
  <c r="P239" i="1" s="1"/>
  <c r="O240" i="1"/>
  <c r="P240" i="1" s="1"/>
  <c r="O241" i="1"/>
  <c r="P241" i="1" s="1"/>
  <c r="O242" i="1"/>
  <c r="P242" i="1" s="1"/>
  <c r="O243" i="1"/>
  <c r="P243" i="1" s="1"/>
  <c r="O244" i="1"/>
  <c r="P244" i="1" s="1"/>
  <c r="O245" i="1"/>
  <c r="P245" i="1" s="1"/>
  <c r="O246" i="1"/>
  <c r="P246" i="1" s="1"/>
  <c r="O247" i="1"/>
  <c r="P247" i="1" s="1"/>
  <c r="O248" i="1"/>
  <c r="P248" i="1" s="1"/>
  <c r="O249" i="1"/>
  <c r="P249" i="1" s="1"/>
  <c r="O250" i="1"/>
  <c r="P250" i="1" s="1"/>
  <c r="O251" i="1"/>
  <c r="P251" i="1" s="1"/>
  <c r="O252" i="1"/>
  <c r="P252" i="1" s="1"/>
  <c r="O253" i="1"/>
  <c r="P253" i="1" s="1"/>
  <c r="O254" i="1"/>
  <c r="P254" i="1" s="1"/>
  <c r="O255" i="1"/>
  <c r="P255" i="1" s="1"/>
  <c r="O256" i="1"/>
  <c r="P256" i="1" s="1"/>
  <c r="O257" i="1"/>
  <c r="P257" i="1" s="1"/>
  <c r="O258" i="1"/>
  <c r="P258" i="1" s="1"/>
  <c r="O259" i="1"/>
  <c r="P259" i="1" s="1"/>
  <c r="O260" i="1"/>
  <c r="P260" i="1" s="1"/>
  <c r="O261" i="1"/>
  <c r="P261" i="1" s="1"/>
  <c r="O262" i="1"/>
  <c r="P262" i="1" s="1"/>
  <c r="O263" i="1"/>
  <c r="P263" i="1" s="1"/>
  <c r="O264" i="1"/>
  <c r="P264" i="1" s="1"/>
  <c r="O265" i="1"/>
  <c r="P265" i="1" s="1"/>
  <c r="O266" i="1"/>
  <c r="P266" i="1" s="1"/>
  <c r="O267" i="1"/>
  <c r="P267" i="1" s="1"/>
  <c r="O268" i="1"/>
  <c r="P268" i="1" s="1"/>
  <c r="O269" i="1"/>
  <c r="P269" i="1" s="1"/>
  <c r="O270" i="1"/>
  <c r="P270" i="1" s="1"/>
  <c r="O271" i="1"/>
  <c r="P271" i="1" s="1"/>
  <c r="O272" i="1"/>
  <c r="P272" i="1" s="1"/>
  <c r="O273" i="1"/>
  <c r="P273" i="1" s="1"/>
  <c r="O274" i="1"/>
  <c r="P274" i="1" s="1"/>
  <c r="O275" i="1"/>
  <c r="P275" i="1" s="1"/>
  <c r="O276" i="1"/>
  <c r="P276" i="1" s="1"/>
  <c r="O277" i="1"/>
  <c r="P277" i="1" s="1"/>
  <c r="O278" i="1"/>
  <c r="P278" i="1" s="1"/>
  <c r="O279" i="1"/>
  <c r="P279" i="1" s="1"/>
  <c r="O280" i="1"/>
  <c r="P280" i="1" s="1"/>
  <c r="O281" i="1"/>
  <c r="P281" i="1" s="1"/>
  <c r="O282" i="1"/>
  <c r="P282" i="1" s="1"/>
  <c r="O283" i="1"/>
  <c r="P283" i="1" s="1"/>
  <c r="O284" i="1"/>
  <c r="P284" i="1" s="1"/>
  <c r="O285" i="1"/>
  <c r="P285" i="1" s="1"/>
  <c r="O286" i="1"/>
  <c r="P286" i="1" s="1"/>
  <c r="O287" i="1"/>
  <c r="P287" i="1" s="1"/>
  <c r="O288" i="1"/>
  <c r="P288" i="1" s="1"/>
  <c r="O289" i="1"/>
  <c r="P289" i="1" s="1"/>
  <c r="O290" i="1"/>
  <c r="P290" i="1" s="1"/>
  <c r="O291" i="1"/>
  <c r="P291" i="1" s="1"/>
  <c r="O292" i="1"/>
  <c r="P292" i="1" s="1"/>
  <c r="O293" i="1"/>
  <c r="P293" i="1" s="1"/>
  <c r="O294" i="1"/>
  <c r="P294" i="1" s="1"/>
  <c r="O295" i="1"/>
  <c r="P295" i="1" s="1"/>
  <c r="O296" i="1"/>
  <c r="P296" i="1" s="1"/>
  <c r="O297" i="1"/>
  <c r="P297" i="1" s="1"/>
  <c r="O298" i="1"/>
  <c r="P298" i="1" s="1"/>
  <c r="O299" i="1"/>
  <c r="P299" i="1" s="1"/>
  <c r="O300" i="1"/>
  <c r="P300" i="1" s="1"/>
  <c r="O301" i="1"/>
  <c r="P301" i="1" s="1"/>
  <c r="O302" i="1"/>
  <c r="P302" i="1" s="1"/>
  <c r="O303" i="1"/>
  <c r="P303" i="1" s="1"/>
  <c r="O304" i="1"/>
  <c r="P304" i="1" s="1"/>
  <c r="O305" i="1"/>
  <c r="P305" i="1" s="1"/>
  <c r="O306" i="1"/>
  <c r="P306" i="1" s="1"/>
  <c r="O307" i="1"/>
  <c r="P307" i="1" s="1"/>
  <c r="O308" i="1"/>
  <c r="P308" i="1" s="1"/>
  <c r="O309" i="1"/>
  <c r="P309" i="1" s="1"/>
  <c r="O310" i="1"/>
  <c r="P310" i="1" s="1"/>
  <c r="O311" i="1"/>
  <c r="P311" i="1" s="1"/>
  <c r="O312" i="1"/>
  <c r="P312" i="1" s="1"/>
  <c r="O313" i="1"/>
  <c r="P313" i="1" s="1"/>
  <c r="O314" i="1"/>
  <c r="P314" i="1" s="1"/>
  <c r="O315" i="1"/>
  <c r="P315" i="1" s="1"/>
  <c r="O316" i="1"/>
  <c r="P316" i="1" s="1"/>
  <c r="O317" i="1"/>
  <c r="P317" i="1" s="1"/>
  <c r="O318" i="1"/>
  <c r="P318" i="1" s="1"/>
  <c r="O319" i="1"/>
  <c r="P319" i="1" s="1"/>
  <c r="O320" i="1"/>
  <c r="P320" i="1" s="1"/>
  <c r="O321" i="1"/>
  <c r="P321" i="1" s="1"/>
  <c r="O322" i="1"/>
  <c r="P322" i="1" s="1"/>
  <c r="O323" i="1"/>
  <c r="P323" i="1" s="1"/>
  <c r="O324" i="1"/>
  <c r="P324" i="1" s="1"/>
  <c r="O325" i="1"/>
  <c r="P325" i="1" s="1"/>
  <c r="O326" i="1"/>
  <c r="P326" i="1" s="1"/>
  <c r="O327" i="1"/>
  <c r="P327" i="1" s="1"/>
  <c r="O328" i="1"/>
  <c r="P328" i="1" s="1"/>
  <c r="O329" i="1"/>
  <c r="P329" i="1" s="1"/>
  <c r="O330" i="1"/>
  <c r="P330" i="1" s="1"/>
  <c r="O331" i="1"/>
  <c r="P331" i="1" s="1"/>
  <c r="O332" i="1"/>
  <c r="P332" i="1" s="1"/>
  <c r="O333" i="1"/>
  <c r="P333" i="1" s="1"/>
  <c r="O334" i="1"/>
  <c r="P334" i="1" s="1"/>
  <c r="O335" i="1"/>
  <c r="P335" i="1" s="1"/>
  <c r="O336" i="1"/>
  <c r="P336" i="1" s="1"/>
  <c r="O337" i="1"/>
  <c r="P337" i="1" s="1"/>
  <c r="O338" i="1"/>
  <c r="P338" i="1" s="1"/>
  <c r="O339" i="1"/>
  <c r="P339" i="1" s="1"/>
  <c r="O340" i="1"/>
  <c r="P340" i="1" s="1"/>
  <c r="O341" i="1"/>
  <c r="P341" i="1" s="1"/>
  <c r="O342" i="1"/>
  <c r="P342" i="1" s="1"/>
  <c r="O343" i="1"/>
  <c r="P343" i="1" s="1"/>
  <c r="O344" i="1"/>
  <c r="P344" i="1" s="1"/>
  <c r="O345" i="1"/>
  <c r="P345" i="1" s="1"/>
  <c r="O346" i="1"/>
  <c r="P346" i="1" s="1"/>
  <c r="O347" i="1"/>
  <c r="P347" i="1" s="1"/>
  <c r="O348" i="1"/>
  <c r="P348" i="1" s="1"/>
  <c r="O349" i="1"/>
  <c r="P349" i="1" s="1"/>
  <c r="O350" i="1"/>
  <c r="P350" i="1" s="1"/>
  <c r="O351" i="1"/>
  <c r="P351" i="1" s="1"/>
  <c r="O352" i="1"/>
  <c r="P352" i="1" s="1"/>
  <c r="O353" i="1"/>
  <c r="P353" i="1" s="1"/>
  <c r="O354" i="1"/>
  <c r="P354" i="1" s="1"/>
  <c r="O355" i="1"/>
  <c r="P355" i="1" s="1"/>
  <c r="O356" i="1"/>
  <c r="P356" i="1" s="1"/>
  <c r="O357" i="1"/>
  <c r="P357" i="1" s="1"/>
  <c r="O358" i="1"/>
  <c r="P358" i="1" s="1"/>
  <c r="O359" i="1"/>
  <c r="P359" i="1" s="1"/>
  <c r="O360" i="1"/>
  <c r="P360" i="1" s="1"/>
  <c r="O361" i="1"/>
  <c r="P361" i="1" s="1"/>
  <c r="O362" i="1"/>
  <c r="P362" i="1" s="1"/>
  <c r="O363" i="1"/>
  <c r="P363" i="1" s="1"/>
  <c r="O3" i="1"/>
  <c r="P3" i="1" s="1"/>
  <c r="E8" i="1"/>
  <c r="E6" i="1"/>
  <c r="E5" i="1"/>
  <c r="E4" i="1"/>
  <c r="C9" i="1" l="1"/>
  <c r="I4" i="1"/>
  <c r="I363" i="1"/>
  <c r="I361" i="1"/>
  <c r="I359" i="1"/>
  <c r="I357" i="1"/>
  <c r="I355" i="1"/>
  <c r="I353" i="1"/>
  <c r="I351" i="1"/>
  <c r="I349" i="1"/>
  <c r="I347" i="1"/>
  <c r="I345" i="1"/>
  <c r="I343" i="1"/>
  <c r="I341" i="1"/>
  <c r="I339" i="1"/>
  <c r="I337" i="1"/>
  <c r="I335" i="1"/>
  <c r="I333" i="1"/>
  <c r="I331" i="1"/>
  <c r="I329" i="1"/>
  <c r="I327" i="1"/>
  <c r="I325" i="1"/>
  <c r="I323" i="1"/>
  <c r="I321" i="1"/>
  <c r="I319" i="1"/>
  <c r="I317" i="1"/>
  <c r="I315" i="1"/>
  <c r="I313" i="1"/>
  <c r="I311" i="1"/>
  <c r="I309" i="1"/>
  <c r="I307" i="1"/>
  <c r="I305" i="1"/>
  <c r="I303" i="1"/>
  <c r="I301" i="1"/>
  <c r="I299" i="1"/>
  <c r="I297" i="1"/>
  <c r="I295" i="1"/>
  <c r="I293" i="1"/>
  <c r="I291" i="1"/>
  <c r="I289" i="1"/>
  <c r="I287" i="1"/>
  <c r="I285" i="1"/>
  <c r="I283" i="1"/>
  <c r="I281" i="1"/>
  <c r="I279" i="1"/>
  <c r="I277" i="1"/>
  <c r="I275" i="1"/>
  <c r="I273" i="1"/>
  <c r="I271" i="1"/>
  <c r="I269" i="1"/>
  <c r="I267" i="1"/>
  <c r="I265" i="1"/>
  <c r="I263" i="1"/>
  <c r="I261" i="1"/>
  <c r="I259" i="1"/>
  <c r="I257" i="1"/>
  <c r="I255" i="1"/>
  <c r="I253" i="1"/>
  <c r="I251" i="1"/>
  <c r="I249" i="1"/>
  <c r="I247" i="1"/>
  <c r="I245" i="1"/>
  <c r="I243" i="1"/>
  <c r="I241" i="1"/>
  <c r="I239" i="1"/>
  <c r="I237" i="1"/>
  <c r="I235" i="1"/>
  <c r="I233" i="1"/>
  <c r="I231" i="1"/>
  <c r="I229" i="1"/>
  <c r="I227" i="1"/>
  <c r="I225" i="1"/>
  <c r="I223" i="1"/>
  <c r="I221" i="1"/>
  <c r="I219" i="1"/>
  <c r="I217" i="1"/>
  <c r="I215" i="1"/>
  <c r="I213" i="1"/>
  <c r="I211" i="1"/>
  <c r="I209" i="1"/>
  <c r="I207" i="1"/>
  <c r="I205" i="1"/>
  <c r="I203" i="1"/>
  <c r="I201" i="1"/>
  <c r="I199" i="1"/>
  <c r="I197" i="1"/>
  <c r="I195" i="1"/>
  <c r="I193" i="1"/>
  <c r="I191" i="1"/>
  <c r="I189" i="1"/>
  <c r="I187" i="1"/>
  <c r="I185" i="1"/>
  <c r="I183" i="1"/>
  <c r="I181" i="1"/>
  <c r="I179" i="1"/>
  <c r="I177" i="1"/>
  <c r="I175" i="1"/>
  <c r="I173" i="1"/>
  <c r="I171" i="1"/>
  <c r="I169" i="1"/>
  <c r="I167" i="1"/>
  <c r="I165" i="1"/>
  <c r="I163" i="1"/>
  <c r="I161" i="1"/>
  <c r="I159" i="1"/>
  <c r="I157" i="1"/>
  <c r="I155" i="1"/>
  <c r="I153" i="1"/>
  <c r="I151" i="1"/>
  <c r="I149" i="1"/>
  <c r="I147" i="1"/>
  <c r="I145" i="1"/>
  <c r="I143" i="1"/>
  <c r="I141" i="1"/>
  <c r="I139" i="1"/>
  <c r="I137" i="1"/>
  <c r="I135" i="1"/>
  <c r="I133" i="1"/>
  <c r="I131" i="1"/>
  <c r="I129" i="1"/>
  <c r="I127" i="1"/>
  <c r="I125" i="1"/>
  <c r="I123" i="1"/>
  <c r="I121" i="1"/>
  <c r="I119" i="1"/>
  <c r="I117" i="1"/>
  <c r="I115" i="1"/>
  <c r="I113" i="1"/>
  <c r="I111" i="1"/>
  <c r="I109" i="1"/>
  <c r="I107" i="1"/>
  <c r="I105" i="1"/>
  <c r="I103" i="1"/>
  <c r="I101" i="1"/>
  <c r="I99" i="1"/>
  <c r="I97" i="1"/>
  <c r="I95" i="1"/>
  <c r="I93" i="1"/>
  <c r="I91" i="1"/>
  <c r="I89" i="1"/>
  <c r="I87" i="1"/>
  <c r="I85" i="1"/>
  <c r="I83" i="1"/>
  <c r="I81" i="1"/>
  <c r="I79" i="1"/>
  <c r="I77" i="1"/>
  <c r="I75" i="1"/>
  <c r="I73" i="1"/>
  <c r="I71" i="1"/>
  <c r="I69" i="1"/>
  <c r="I67" i="1"/>
  <c r="I65" i="1"/>
  <c r="I63" i="1"/>
  <c r="I61" i="1"/>
  <c r="I59" i="1"/>
  <c r="I57" i="1"/>
  <c r="I55" i="1"/>
  <c r="I53" i="1"/>
  <c r="I51" i="1"/>
  <c r="I49" i="1"/>
  <c r="I47" i="1"/>
  <c r="I45" i="1"/>
  <c r="I43" i="1"/>
  <c r="I41" i="1"/>
  <c r="I39" i="1"/>
  <c r="I37" i="1"/>
  <c r="I35" i="1"/>
  <c r="I33" i="1"/>
  <c r="I31" i="1"/>
  <c r="I29" i="1"/>
  <c r="I27" i="1"/>
  <c r="I25" i="1"/>
  <c r="I23" i="1"/>
  <c r="I21" i="1"/>
  <c r="I19" i="1"/>
  <c r="I17" i="1"/>
  <c r="I15" i="1"/>
  <c r="I13" i="1"/>
  <c r="I11" i="1"/>
  <c r="I9" i="1"/>
  <c r="I7" i="1"/>
  <c r="I5" i="1"/>
  <c r="I3" i="1"/>
  <c r="C3" i="1" s="1"/>
  <c r="I362" i="1"/>
  <c r="I360" i="1"/>
  <c r="I358" i="1"/>
  <c r="I356" i="1"/>
  <c r="I354" i="1"/>
  <c r="I352" i="1"/>
  <c r="I350" i="1"/>
  <c r="I348" i="1"/>
  <c r="I346" i="1"/>
  <c r="I344" i="1"/>
  <c r="I342" i="1"/>
  <c r="I340" i="1"/>
  <c r="I338" i="1"/>
  <c r="I336" i="1"/>
  <c r="I334" i="1"/>
  <c r="I332" i="1"/>
  <c r="I330" i="1"/>
  <c r="I328" i="1"/>
  <c r="I326" i="1"/>
  <c r="I324" i="1"/>
  <c r="I322" i="1"/>
  <c r="I320" i="1"/>
  <c r="I318" i="1"/>
  <c r="I316" i="1"/>
  <c r="I314" i="1"/>
  <c r="I312" i="1"/>
  <c r="I310" i="1"/>
  <c r="I308" i="1"/>
  <c r="I306" i="1"/>
  <c r="I304" i="1"/>
  <c r="I302" i="1"/>
  <c r="I300" i="1"/>
  <c r="I298" i="1"/>
  <c r="I296" i="1"/>
  <c r="I294" i="1"/>
  <c r="I292" i="1"/>
  <c r="I290" i="1"/>
  <c r="I288" i="1"/>
  <c r="I286" i="1"/>
  <c r="I284" i="1"/>
  <c r="I282" i="1"/>
  <c r="I280" i="1"/>
  <c r="I278" i="1"/>
  <c r="I276" i="1"/>
  <c r="I274" i="1"/>
  <c r="I272" i="1"/>
  <c r="I270" i="1"/>
  <c r="I268" i="1"/>
  <c r="I266" i="1"/>
  <c r="I264" i="1"/>
  <c r="I262" i="1"/>
  <c r="I260" i="1"/>
  <c r="I258" i="1"/>
  <c r="I256" i="1"/>
  <c r="I254" i="1"/>
  <c r="I252" i="1"/>
  <c r="I250" i="1"/>
  <c r="I248" i="1"/>
  <c r="I246" i="1"/>
  <c r="I244" i="1"/>
  <c r="I242" i="1"/>
  <c r="I240" i="1"/>
  <c r="I238" i="1"/>
  <c r="I236" i="1"/>
  <c r="I234" i="1"/>
  <c r="I232" i="1"/>
  <c r="I230" i="1"/>
  <c r="I228" i="1"/>
  <c r="I226" i="1"/>
  <c r="I224" i="1"/>
  <c r="I222" i="1"/>
  <c r="I220" i="1"/>
  <c r="I218" i="1"/>
  <c r="I216" i="1"/>
  <c r="I214" i="1"/>
  <c r="I212" i="1"/>
  <c r="I210" i="1"/>
  <c r="I208" i="1"/>
  <c r="I206" i="1"/>
  <c r="I204" i="1"/>
  <c r="I202" i="1"/>
  <c r="I200" i="1"/>
  <c r="I198" i="1"/>
  <c r="I196" i="1"/>
  <c r="I194" i="1"/>
  <c r="I192" i="1"/>
  <c r="I190" i="1"/>
  <c r="I188" i="1"/>
  <c r="I186" i="1"/>
  <c r="I184" i="1"/>
  <c r="I182" i="1"/>
  <c r="I180" i="1"/>
  <c r="I178" i="1"/>
  <c r="I176" i="1"/>
  <c r="I174" i="1"/>
  <c r="I172" i="1"/>
  <c r="I170" i="1"/>
  <c r="I168" i="1"/>
  <c r="I166" i="1"/>
  <c r="I164" i="1"/>
  <c r="I162" i="1"/>
  <c r="I160" i="1"/>
  <c r="I158" i="1"/>
  <c r="I156" i="1"/>
  <c r="I154" i="1"/>
  <c r="I152" i="1"/>
  <c r="I150" i="1"/>
  <c r="I148" i="1"/>
  <c r="I146" i="1"/>
  <c r="I144" i="1"/>
  <c r="I142" i="1"/>
  <c r="I140" i="1"/>
  <c r="I138" i="1"/>
  <c r="I136" i="1"/>
  <c r="I134" i="1"/>
  <c r="I132" i="1"/>
  <c r="I130" i="1"/>
  <c r="I128" i="1"/>
  <c r="I126" i="1"/>
  <c r="I124" i="1"/>
  <c r="I122" i="1"/>
  <c r="I120" i="1"/>
  <c r="I118" i="1"/>
  <c r="I116" i="1"/>
  <c r="I114" i="1"/>
  <c r="I112" i="1"/>
  <c r="I110" i="1"/>
  <c r="I108" i="1"/>
  <c r="I106" i="1"/>
  <c r="I104" i="1"/>
  <c r="I102" i="1"/>
  <c r="I100" i="1"/>
  <c r="I98" i="1"/>
  <c r="I96" i="1"/>
  <c r="I94" i="1"/>
  <c r="I92" i="1"/>
  <c r="I90" i="1"/>
  <c r="I88" i="1"/>
  <c r="I86" i="1"/>
  <c r="I84" i="1"/>
  <c r="I82" i="1"/>
  <c r="I80" i="1"/>
  <c r="I78" i="1"/>
  <c r="I76" i="1"/>
  <c r="I74" i="1"/>
  <c r="I72" i="1"/>
  <c r="I70" i="1"/>
  <c r="I68" i="1"/>
  <c r="I66" i="1"/>
  <c r="I64" i="1"/>
  <c r="I62" i="1"/>
  <c r="I60" i="1"/>
  <c r="I58" i="1"/>
  <c r="I56" i="1"/>
  <c r="I54" i="1"/>
  <c r="I52" i="1"/>
  <c r="I50" i="1"/>
  <c r="I48" i="1"/>
  <c r="I46" i="1"/>
  <c r="I44" i="1"/>
  <c r="I42" i="1"/>
  <c r="I40" i="1"/>
  <c r="I38" i="1"/>
  <c r="I36" i="1"/>
  <c r="I34" i="1"/>
  <c r="I32" i="1"/>
  <c r="I30" i="1"/>
  <c r="I28" i="1"/>
  <c r="I26" i="1"/>
  <c r="I24" i="1"/>
  <c r="I22" i="1"/>
  <c r="I20" i="1"/>
  <c r="I18" i="1"/>
  <c r="I16" i="1"/>
  <c r="I14" i="1"/>
  <c r="I12" i="1"/>
  <c r="I10" i="1"/>
  <c r="I8" i="1"/>
  <c r="I6" i="1"/>
  <c r="Q363" i="1"/>
  <c r="Q361" i="1"/>
  <c r="Q359" i="1"/>
  <c r="Q357" i="1"/>
  <c r="Q355" i="1"/>
  <c r="Q353" i="1"/>
  <c r="Q351" i="1"/>
  <c r="Q349" i="1"/>
  <c r="Q347" i="1"/>
  <c r="Q345" i="1"/>
  <c r="Q343" i="1"/>
  <c r="Q341" i="1"/>
  <c r="Q339" i="1"/>
  <c r="Q337" i="1"/>
  <c r="Q335" i="1"/>
  <c r="Q333" i="1"/>
  <c r="Q331" i="1"/>
  <c r="Q329" i="1"/>
  <c r="Q317" i="1"/>
  <c r="Q315" i="1"/>
  <c r="Q313" i="1"/>
  <c r="Q311" i="1"/>
  <c r="Q309" i="1"/>
  <c r="Q307" i="1"/>
  <c r="Q305" i="1"/>
  <c r="Q303" i="1"/>
  <c r="Q301" i="1"/>
  <c r="Q299" i="1"/>
  <c r="Q297" i="1"/>
  <c r="Q295" i="1"/>
  <c r="Q293" i="1"/>
  <c r="Q291" i="1"/>
  <c r="Q289" i="1"/>
  <c r="Q287" i="1"/>
  <c r="Q285" i="1"/>
  <c r="Q283" i="1"/>
  <c r="Q281" i="1"/>
  <c r="Q279" i="1"/>
  <c r="Q277" i="1"/>
  <c r="Q275" i="1"/>
  <c r="Q273" i="1"/>
  <c r="Q271" i="1"/>
  <c r="Q327" i="1"/>
  <c r="Q325" i="1"/>
  <c r="Q323" i="1"/>
  <c r="Q321" i="1"/>
  <c r="Q319" i="1"/>
  <c r="Q269" i="1"/>
  <c r="Q267" i="1"/>
  <c r="Q265" i="1"/>
  <c r="Q263" i="1"/>
  <c r="Q261" i="1"/>
  <c r="Q259" i="1"/>
  <c r="Q257" i="1"/>
  <c r="Q255" i="1"/>
  <c r="Q253" i="1"/>
  <c r="Q251" i="1"/>
  <c r="Q249" i="1"/>
  <c r="Q247" i="1"/>
  <c r="Q245" i="1"/>
  <c r="Q243" i="1"/>
  <c r="Q241" i="1"/>
  <c r="Q239" i="1"/>
  <c r="Q237" i="1"/>
  <c r="Q235" i="1"/>
  <c r="Q233" i="1"/>
  <c r="Q231" i="1"/>
  <c r="Q229" i="1"/>
  <c r="Q227" i="1"/>
  <c r="Q225" i="1"/>
  <c r="Q223" i="1"/>
  <c r="Q221" i="1"/>
  <c r="Q219" i="1"/>
  <c r="Q217" i="1"/>
  <c r="Q215" i="1"/>
  <c r="Q213" i="1"/>
  <c r="Q211" i="1"/>
  <c r="Q209" i="1"/>
  <c r="Q207" i="1"/>
  <c r="Q205" i="1"/>
  <c r="Q203" i="1"/>
  <c r="Q201" i="1"/>
  <c r="Q199" i="1"/>
  <c r="Q197" i="1"/>
  <c r="Q195" i="1"/>
  <c r="Q193" i="1"/>
  <c r="Q191" i="1"/>
  <c r="Q189" i="1"/>
  <c r="Q187" i="1"/>
  <c r="Q185" i="1"/>
  <c r="Q183" i="1"/>
  <c r="Q181" i="1"/>
  <c r="Q179" i="1"/>
  <c r="Q177" i="1"/>
  <c r="Q175" i="1"/>
  <c r="Q173" i="1"/>
  <c r="Q171" i="1"/>
  <c r="Q169" i="1"/>
  <c r="Q167" i="1"/>
  <c r="Q165" i="1"/>
  <c r="Q163" i="1"/>
  <c r="Q161" i="1"/>
  <c r="Q159" i="1"/>
  <c r="Q157" i="1"/>
  <c r="Q155" i="1"/>
  <c r="Q153" i="1"/>
  <c r="Q151" i="1"/>
  <c r="Q149" i="1"/>
  <c r="Q147" i="1"/>
  <c r="Q145" i="1"/>
  <c r="Q143" i="1"/>
  <c r="Q141" i="1"/>
  <c r="Q139" i="1"/>
  <c r="Q137" i="1"/>
  <c r="Q135" i="1"/>
  <c r="Q133" i="1"/>
  <c r="Q131" i="1"/>
  <c r="Q129" i="1"/>
  <c r="Q127" i="1"/>
  <c r="Q125" i="1"/>
  <c r="Q123" i="1"/>
  <c r="Q121" i="1"/>
  <c r="Q119" i="1"/>
  <c r="Q117" i="1"/>
  <c r="Q115" i="1"/>
  <c r="Q113" i="1"/>
  <c r="Q111" i="1"/>
  <c r="Q109" i="1"/>
  <c r="Q107" i="1"/>
  <c r="Q105" i="1"/>
  <c r="Q103" i="1"/>
  <c r="Q101" i="1"/>
  <c r="Q99" i="1"/>
  <c r="Q97" i="1"/>
  <c r="Q95" i="1"/>
  <c r="Q93" i="1"/>
  <c r="Q91" i="1"/>
  <c r="Q89" i="1"/>
  <c r="Q87" i="1"/>
  <c r="Q85" i="1"/>
  <c r="Q83" i="1"/>
  <c r="Q81" i="1"/>
  <c r="Q79" i="1"/>
  <c r="Q77" i="1"/>
  <c r="Q75" i="1"/>
  <c r="Q73" i="1"/>
  <c r="Q71" i="1"/>
  <c r="Q69" i="1"/>
  <c r="Q67" i="1"/>
  <c r="Q65" i="1"/>
  <c r="Q63" i="1"/>
  <c r="Q61" i="1"/>
  <c r="Q59" i="1"/>
  <c r="Q57" i="1"/>
  <c r="Q55" i="1"/>
  <c r="Q53" i="1"/>
  <c r="Q51" i="1"/>
  <c r="Q49" i="1"/>
  <c r="Q47" i="1"/>
  <c r="Q45" i="1"/>
  <c r="Q43" i="1"/>
  <c r="Q41" i="1"/>
  <c r="Q39" i="1"/>
  <c r="Q37" i="1"/>
  <c r="Q35" i="1"/>
  <c r="Q33" i="1"/>
  <c r="Q31" i="1"/>
  <c r="Q29" i="1"/>
  <c r="Q27" i="1"/>
  <c r="Q25" i="1"/>
  <c r="Q23" i="1"/>
  <c r="Q21" i="1"/>
  <c r="Q19" i="1"/>
  <c r="Q17" i="1"/>
  <c r="Q15" i="1"/>
  <c r="Q13" i="1"/>
  <c r="Q11" i="1"/>
  <c r="Q9" i="1"/>
  <c r="Q7" i="1"/>
  <c r="Q5" i="1"/>
  <c r="Q362" i="1"/>
  <c r="Q360" i="1"/>
  <c r="Q358" i="1"/>
  <c r="Q356" i="1"/>
  <c r="Q354" i="1"/>
  <c r="Q352" i="1"/>
  <c r="Q350" i="1"/>
  <c r="Q348" i="1"/>
  <c r="Q346" i="1"/>
  <c r="Q344" i="1"/>
  <c r="Q342" i="1"/>
  <c r="Q340" i="1"/>
  <c r="Q338" i="1"/>
  <c r="Q336" i="1"/>
  <c r="Q334" i="1"/>
  <c r="Q332" i="1"/>
  <c r="Q330" i="1"/>
  <c r="Q328" i="1"/>
  <c r="Q326" i="1"/>
  <c r="Q324" i="1"/>
  <c r="Q322" i="1"/>
  <c r="Q320" i="1"/>
  <c r="Q318" i="1"/>
  <c r="Q316" i="1"/>
  <c r="Q314" i="1"/>
  <c r="Q312" i="1"/>
  <c r="Q310" i="1"/>
  <c r="Q308" i="1"/>
  <c r="Q306" i="1"/>
  <c r="Q304" i="1"/>
  <c r="Q302" i="1"/>
  <c r="Q300" i="1"/>
  <c r="Q298" i="1"/>
  <c r="Q296" i="1"/>
  <c r="Q294" i="1"/>
  <c r="Q292" i="1"/>
  <c r="Q290" i="1"/>
  <c r="Q288" i="1"/>
  <c r="Q286" i="1"/>
  <c r="Q284" i="1"/>
  <c r="Q282" i="1"/>
  <c r="Q280" i="1"/>
  <c r="Q278" i="1"/>
  <c r="Q276" i="1"/>
  <c r="Q274" i="1"/>
  <c r="Q272" i="1"/>
  <c r="Q270" i="1"/>
  <c r="Q268" i="1"/>
  <c r="Q266" i="1"/>
  <c r="Q264" i="1"/>
  <c r="Q262" i="1"/>
  <c r="Q260" i="1"/>
  <c r="Q258" i="1"/>
  <c r="Q256" i="1"/>
  <c r="Q254" i="1"/>
  <c r="Q252" i="1"/>
  <c r="Q250" i="1"/>
  <c r="Q248" i="1"/>
  <c r="Q246" i="1"/>
  <c r="Q244" i="1"/>
  <c r="Q242" i="1"/>
  <c r="Q240" i="1"/>
  <c r="Q238" i="1"/>
  <c r="Q236" i="1"/>
  <c r="Q234" i="1"/>
  <c r="Q232" i="1"/>
  <c r="Q230" i="1"/>
  <c r="Q228" i="1"/>
  <c r="Q226" i="1"/>
  <c r="Q224" i="1"/>
  <c r="Q222" i="1"/>
  <c r="Q220" i="1"/>
  <c r="Q218" i="1"/>
  <c r="Q216" i="1"/>
  <c r="Q214" i="1"/>
  <c r="Q212" i="1"/>
  <c r="Q210" i="1"/>
  <c r="Q208" i="1"/>
  <c r="Q206" i="1"/>
  <c r="Q204" i="1"/>
  <c r="Q202" i="1"/>
  <c r="Q200" i="1"/>
  <c r="Q198" i="1"/>
  <c r="Q196" i="1"/>
  <c r="Q194" i="1"/>
  <c r="Q192" i="1"/>
  <c r="Q190" i="1"/>
  <c r="Q188" i="1"/>
  <c r="Q186" i="1"/>
  <c r="Q184" i="1"/>
  <c r="Q182" i="1"/>
  <c r="Q180" i="1"/>
  <c r="Q178" i="1"/>
  <c r="Q176" i="1"/>
  <c r="Q174" i="1"/>
  <c r="Q172" i="1"/>
  <c r="Q170" i="1"/>
  <c r="Q168" i="1"/>
  <c r="Q166" i="1"/>
  <c r="Q164" i="1"/>
  <c r="Q162" i="1"/>
  <c r="Q160" i="1"/>
  <c r="Q158" i="1"/>
  <c r="Q156" i="1"/>
  <c r="Q154" i="1"/>
  <c r="Q152" i="1"/>
  <c r="Q150" i="1"/>
  <c r="Q148" i="1"/>
  <c r="Q146" i="1"/>
  <c r="Q144" i="1"/>
  <c r="Q142" i="1"/>
  <c r="Q140" i="1"/>
  <c r="Q138" i="1"/>
  <c r="Q136" i="1"/>
  <c r="Q134" i="1"/>
  <c r="Q132" i="1"/>
  <c r="Q130" i="1"/>
  <c r="Q128" i="1"/>
  <c r="Q126" i="1"/>
  <c r="Q124" i="1"/>
  <c r="Q122" i="1"/>
  <c r="Q120" i="1"/>
  <c r="Q118" i="1"/>
  <c r="Q116" i="1"/>
  <c r="Q114" i="1"/>
  <c r="Q112" i="1"/>
  <c r="Q110" i="1"/>
  <c r="Q108" i="1"/>
  <c r="Q106" i="1"/>
  <c r="Q104" i="1"/>
  <c r="Q102" i="1"/>
  <c r="Q100" i="1"/>
  <c r="Q98" i="1"/>
  <c r="Q96" i="1"/>
  <c r="Q94" i="1"/>
  <c r="Q92" i="1"/>
  <c r="Q90" i="1"/>
  <c r="Q88" i="1"/>
  <c r="Q86" i="1"/>
  <c r="Q84" i="1"/>
  <c r="Q82" i="1"/>
  <c r="Q80" i="1"/>
  <c r="Q78" i="1"/>
  <c r="Q76" i="1"/>
  <c r="Q74" i="1"/>
  <c r="Q72" i="1"/>
  <c r="Q70" i="1"/>
  <c r="Q68" i="1"/>
  <c r="Q66" i="1"/>
  <c r="Q64" i="1"/>
  <c r="Q62" i="1"/>
  <c r="Q60" i="1"/>
  <c r="Q58" i="1"/>
  <c r="Q56" i="1"/>
  <c r="Q54" i="1"/>
  <c r="Q52" i="1"/>
  <c r="Q50" i="1"/>
  <c r="Q48" i="1"/>
  <c r="Q46" i="1"/>
  <c r="Q44" i="1"/>
  <c r="Q42" i="1"/>
  <c r="Q40" i="1"/>
  <c r="Q38" i="1"/>
  <c r="Q36" i="1"/>
  <c r="Q34" i="1"/>
  <c r="Q32" i="1"/>
  <c r="Q30" i="1"/>
  <c r="Q28" i="1"/>
  <c r="Q26" i="1"/>
  <c r="Q24" i="1"/>
  <c r="Q22" i="1"/>
  <c r="Q20" i="1"/>
  <c r="Q18" i="1"/>
  <c r="Q16" i="1"/>
  <c r="Q14" i="1"/>
  <c r="Q12" i="1"/>
  <c r="Q10" i="1"/>
  <c r="Q8" i="1"/>
  <c r="Q6" i="1"/>
  <c r="Q4" i="1"/>
  <c r="Q3" i="1"/>
  <c r="E9" i="1"/>
  <c r="C17" i="1" s="1"/>
  <c r="C19" i="1" s="1"/>
  <c r="C21" i="1" l="1"/>
  <c r="J4" i="1"/>
  <c r="M3" i="1" l="1"/>
  <c r="J5" i="1"/>
  <c r="K359" i="1"/>
  <c r="K351" i="1"/>
  <c r="K343" i="1"/>
  <c r="K335" i="1"/>
  <c r="K331" i="1"/>
  <c r="K327" i="1"/>
  <c r="K323" i="1"/>
  <c r="K319" i="1"/>
  <c r="K315" i="1"/>
  <c r="K311" i="1"/>
  <c r="K307" i="1"/>
  <c r="K303" i="1"/>
  <c r="K299" i="1"/>
  <c r="K295" i="1"/>
  <c r="K291" i="1"/>
  <c r="K287" i="1"/>
  <c r="K357" i="1"/>
  <c r="K349" i="1"/>
  <c r="K341" i="1"/>
  <c r="K265" i="1"/>
  <c r="K253" i="1"/>
  <c r="K245" i="1"/>
  <c r="K237" i="1"/>
  <c r="K225" i="1"/>
  <c r="K213" i="1"/>
  <c r="K205" i="1"/>
  <c r="K197" i="1"/>
  <c r="K189" i="1"/>
  <c r="K177" i="1"/>
  <c r="K169" i="1"/>
  <c r="K161" i="1"/>
  <c r="K153" i="1"/>
  <c r="K145" i="1"/>
  <c r="K137" i="1"/>
  <c r="K129" i="1"/>
  <c r="K121" i="1"/>
  <c r="K113" i="1"/>
  <c r="K105" i="1"/>
  <c r="K97" i="1"/>
  <c r="K89" i="1"/>
  <c r="K81" i="1"/>
  <c r="K73" i="1"/>
  <c r="K61" i="1"/>
  <c r="K53" i="1"/>
  <c r="K45" i="1"/>
  <c r="K37" i="1"/>
  <c r="K29" i="1"/>
  <c r="K21" i="1"/>
  <c r="K9" i="1"/>
  <c r="K355" i="1"/>
  <c r="K347" i="1"/>
  <c r="K339" i="1"/>
  <c r="K333" i="1"/>
  <c r="K329" i="1"/>
  <c r="K325" i="1"/>
  <c r="K321" i="1"/>
  <c r="K317" i="1"/>
  <c r="K313" i="1"/>
  <c r="K309" i="1"/>
  <c r="K305" i="1"/>
  <c r="K301" i="1"/>
  <c r="K297" i="1"/>
  <c r="K293" i="1"/>
  <c r="K289" i="1"/>
  <c r="K361" i="1"/>
  <c r="K353" i="1"/>
  <c r="K345" i="1"/>
  <c r="K337" i="1"/>
  <c r="K283" i="1"/>
  <c r="K279" i="1"/>
  <c r="K275" i="1"/>
  <c r="K271" i="1"/>
  <c r="K267" i="1"/>
  <c r="K263" i="1"/>
  <c r="K259" i="1"/>
  <c r="K255" i="1"/>
  <c r="K251" i="1"/>
  <c r="K247" i="1"/>
  <c r="K243" i="1"/>
  <c r="K239" i="1"/>
  <c r="K235" i="1"/>
  <c r="K231" i="1"/>
  <c r="K227" i="1"/>
  <c r="K223" i="1"/>
  <c r="K219" i="1"/>
  <c r="K215" i="1"/>
  <c r="K211" i="1"/>
  <c r="K207" i="1"/>
  <c r="K203" i="1"/>
  <c r="K199" i="1"/>
  <c r="K195" i="1"/>
  <c r="K191" i="1"/>
  <c r="K187" i="1"/>
  <c r="K183" i="1"/>
  <c r="K179" i="1"/>
  <c r="K175" i="1"/>
  <c r="K171" i="1"/>
  <c r="K167" i="1"/>
  <c r="K163" i="1"/>
  <c r="K159" i="1"/>
  <c r="K155" i="1"/>
  <c r="K151" i="1"/>
  <c r="K147" i="1"/>
  <c r="K143" i="1"/>
  <c r="K139" i="1"/>
  <c r="K135" i="1"/>
  <c r="K131" i="1"/>
  <c r="K127" i="1"/>
  <c r="K123" i="1"/>
  <c r="K119" i="1"/>
  <c r="K115" i="1"/>
  <c r="K111" i="1"/>
  <c r="K107" i="1"/>
  <c r="K103" i="1"/>
  <c r="K99" i="1"/>
  <c r="K95" i="1"/>
  <c r="K91" i="1"/>
  <c r="K87" i="1"/>
  <c r="K83" i="1"/>
  <c r="K79" i="1"/>
  <c r="K75" i="1"/>
  <c r="K71" i="1"/>
  <c r="K67" i="1"/>
  <c r="K63" i="1"/>
  <c r="K59" i="1"/>
  <c r="K55" i="1"/>
  <c r="K51" i="1"/>
  <c r="K47" i="1"/>
  <c r="K43" i="1"/>
  <c r="K39" i="1"/>
  <c r="K35" i="1"/>
  <c r="K31" i="1"/>
  <c r="K27" i="1"/>
  <c r="K23" i="1"/>
  <c r="K19" i="1"/>
  <c r="K15" i="1"/>
  <c r="K11" i="1"/>
  <c r="K7" i="1"/>
  <c r="K285" i="1"/>
  <c r="K281" i="1"/>
  <c r="K277" i="1"/>
  <c r="K273" i="1"/>
  <c r="K269" i="1"/>
  <c r="K261" i="1"/>
  <c r="K257" i="1"/>
  <c r="K249" i="1"/>
  <c r="K241" i="1"/>
  <c r="K233" i="1"/>
  <c r="K229" i="1"/>
  <c r="K221" i="1"/>
  <c r="K217" i="1"/>
  <c r="K209" i="1"/>
  <c r="K201" i="1"/>
  <c r="K193" i="1"/>
  <c r="K185" i="1"/>
  <c r="K181" i="1"/>
  <c r="K173" i="1"/>
  <c r="K165" i="1"/>
  <c r="K157" i="1"/>
  <c r="K149" i="1"/>
  <c r="K141" i="1"/>
  <c r="K133" i="1"/>
  <c r="K125" i="1"/>
  <c r="K117" i="1"/>
  <c r="K109" i="1"/>
  <c r="K101" i="1"/>
  <c r="K93" i="1"/>
  <c r="K85" i="1"/>
  <c r="K77" i="1"/>
  <c r="K69" i="1"/>
  <c r="K65" i="1"/>
  <c r="K57" i="1"/>
  <c r="K49" i="1"/>
  <c r="K41" i="1"/>
  <c r="K33" i="1"/>
  <c r="K25" i="1"/>
  <c r="K17" i="1"/>
  <c r="K13" i="1"/>
  <c r="K5" i="1"/>
  <c r="K4" i="1"/>
  <c r="K12" i="1"/>
  <c r="K20" i="1"/>
  <c r="K28" i="1"/>
  <c r="K36" i="1"/>
  <c r="K44" i="1"/>
  <c r="K52" i="1"/>
  <c r="K60" i="1"/>
  <c r="K68" i="1"/>
  <c r="K76" i="1"/>
  <c r="K84" i="1"/>
  <c r="K92" i="1"/>
  <c r="K100" i="1"/>
  <c r="K108" i="1"/>
  <c r="K116" i="1"/>
  <c r="K124" i="1"/>
  <c r="K132" i="1"/>
  <c r="K140" i="1"/>
  <c r="K148" i="1"/>
  <c r="K156" i="1"/>
  <c r="K164" i="1"/>
  <c r="K172" i="1"/>
  <c r="K180" i="1"/>
  <c r="K188" i="1"/>
  <c r="K196" i="1"/>
  <c r="K204" i="1"/>
  <c r="K212" i="1"/>
  <c r="K220" i="1"/>
  <c r="K228" i="1"/>
  <c r="K236" i="1"/>
  <c r="K244" i="1"/>
  <c r="K252" i="1"/>
  <c r="K260" i="1"/>
  <c r="K268" i="1"/>
  <c r="K276" i="1"/>
  <c r="K284" i="1"/>
  <c r="K292" i="1"/>
  <c r="K300" i="1"/>
  <c r="K308" i="1"/>
  <c r="K316" i="1"/>
  <c r="K324" i="1"/>
  <c r="K332" i="1"/>
  <c r="K340" i="1"/>
  <c r="K348" i="1"/>
  <c r="K356" i="1"/>
  <c r="K6" i="1"/>
  <c r="K14" i="1"/>
  <c r="K22" i="1"/>
  <c r="K30" i="1"/>
  <c r="K38" i="1"/>
  <c r="K46" i="1"/>
  <c r="K54" i="1"/>
  <c r="K62" i="1"/>
  <c r="K70" i="1"/>
  <c r="K78" i="1"/>
  <c r="K86" i="1"/>
  <c r="K94" i="1"/>
  <c r="K102" i="1"/>
  <c r="K110" i="1"/>
  <c r="K118" i="1"/>
  <c r="K126" i="1"/>
  <c r="K134" i="1"/>
  <c r="K142" i="1"/>
  <c r="K150" i="1"/>
  <c r="K158" i="1"/>
  <c r="K166" i="1"/>
  <c r="K174" i="1"/>
  <c r="K182" i="1"/>
  <c r="K190" i="1"/>
  <c r="K198" i="1"/>
  <c r="K206" i="1"/>
  <c r="K214" i="1"/>
  <c r="K222" i="1"/>
  <c r="K230" i="1"/>
  <c r="K238" i="1"/>
  <c r="K246" i="1"/>
  <c r="K254" i="1"/>
  <c r="K262" i="1"/>
  <c r="K270" i="1"/>
  <c r="K278" i="1"/>
  <c r="K286" i="1"/>
  <c r="K294" i="1"/>
  <c r="K302" i="1"/>
  <c r="K318" i="1"/>
  <c r="K334" i="1"/>
  <c r="K350" i="1"/>
  <c r="K3" i="1"/>
  <c r="K8" i="1"/>
  <c r="K16" i="1"/>
  <c r="K24" i="1"/>
  <c r="K32" i="1"/>
  <c r="K40" i="1"/>
  <c r="K48" i="1"/>
  <c r="K56" i="1"/>
  <c r="K64" i="1"/>
  <c r="K72" i="1"/>
  <c r="K80" i="1"/>
  <c r="K88" i="1"/>
  <c r="K96" i="1"/>
  <c r="K104" i="1"/>
  <c r="K112" i="1"/>
  <c r="K120" i="1"/>
  <c r="K128" i="1"/>
  <c r="K136" i="1"/>
  <c r="K144" i="1"/>
  <c r="K152" i="1"/>
  <c r="K160" i="1"/>
  <c r="K168" i="1"/>
  <c r="K176" i="1"/>
  <c r="K184" i="1"/>
  <c r="K192" i="1"/>
  <c r="K200" i="1"/>
  <c r="K208" i="1"/>
  <c r="K216" i="1"/>
  <c r="K224" i="1"/>
  <c r="K232" i="1"/>
  <c r="K240" i="1"/>
  <c r="K248" i="1"/>
  <c r="K256" i="1"/>
  <c r="K264" i="1"/>
  <c r="K272" i="1"/>
  <c r="K280" i="1"/>
  <c r="K288" i="1"/>
  <c r="K296" i="1"/>
  <c r="K304" i="1"/>
  <c r="K312" i="1"/>
  <c r="K320" i="1"/>
  <c r="K328" i="1"/>
  <c r="K336" i="1"/>
  <c r="K344" i="1"/>
  <c r="K352" i="1"/>
  <c r="K360" i="1"/>
  <c r="K10" i="1"/>
  <c r="K18" i="1"/>
  <c r="K26" i="1"/>
  <c r="K34" i="1"/>
  <c r="K42" i="1"/>
  <c r="K50" i="1"/>
  <c r="K58" i="1"/>
  <c r="K66" i="1"/>
  <c r="K74" i="1"/>
  <c r="K82" i="1"/>
  <c r="K90" i="1"/>
  <c r="K98" i="1"/>
  <c r="K106" i="1"/>
  <c r="K114" i="1"/>
  <c r="K122" i="1"/>
  <c r="K130" i="1"/>
  <c r="K138" i="1"/>
  <c r="K146" i="1"/>
  <c r="K154" i="1"/>
  <c r="K162" i="1"/>
  <c r="K170" i="1"/>
  <c r="K178" i="1"/>
  <c r="K186" i="1"/>
  <c r="K194" i="1"/>
  <c r="K202" i="1"/>
  <c r="K210" i="1"/>
  <c r="K218" i="1"/>
  <c r="K226" i="1"/>
  <c r="K234" i="1"/>
  <c r="K242" i="1"/>
  <c r="K250" i="1"/>
  <c r="K258" i="1"/>
  <c r="K266" i="1"/>
  <c r="K274" i="1"/>
  <c r="K282" i="1"/>
  <c r="K290" i="1"/>
  <c r="K298" i="1"/>
  <c r="K306" i="1"/>
  <c r="K314" i="1"/>
  <c r="K322" i="1"/>
  <c r="K330" i="1"/>
  <c r="K338" i="1"/>
  <c r="K346" i="1"/>
  <c r="K354" i="1"/>
  <c r="K362" i="1"/>
  <c r="K310" i="1"/>
  <c r="K326" i="1"/>
  <c r="K342" i="1"/>
  <c r="K358" i="1"/>
  <c r="J6" i="1" l="1"/>
  <c r="C32" i="1"/>
  <c r="L4" i="1"/>
  <c r="N4" i="1" s="1"/>
  <c r="J7" i="1" l="1"/>
  <c r="L5" i="1"/>
  <c r="N5" i="1" s="1"/>
  <c r="M4" i="1"/>
  <c r="L6" i="1" l="1"/>
  <c r="N6" i="1" s="1"/>
  <c r="M5" i="1"/>
  <c r="J8" i="1"/>
  <c r="J9" i="1" l="1"/>
  <c r="L7" i="1"/>
  <c r="N7" i="1" s="1"/>
  <c r="M6" i="1"/>
  <c r="L8" i="1" l="1"/>
  <c r="N8" i="1" s="1"/>
  <c r="M7" i="1"/>
  <c r="J10" i="1"/>
  <c r="J11" i="1" l="1"/>
  <c r="L9" i="1"/>
  <c r="N9" i="1" s="1"/>
  <c r="M8" i="1"/>
  <c r="L10" i="1" l="1"/>
  <c r="N10" i="1" s="1"/>
  <c r="M9" i="1"/>
  <c r="J12" i="1"/>
  <c r="J13" i="1" l="1"/>
  <c r="L11" i="1"/>
  <c r="N11" i="1" s="1"/>
  <c r="M10" i="1"/>
  <c r="L12" i="1" l="1"/>
  <c r="N12" i="1" s="1"/>
  <c r="M11" i="1"/>
  <c r="J14" i="1"/>
  <c r="J15" i="1" l="1"/>
  <c r="L13" i="1"/>
  <c r="N13" i="1" s="1"/>
  <c r="M12" i="1"/>
  <c r="L14" i="1" l="1"/>
  <c r="N14" i="1" s="1"/>
  <c r="M13" i="1"/>
  <c r="J16" i="1"/>
  <c r="J17" i="1" l="1"/>
  <c r="L15" i="1"/>
  <c r="N15" i="1" s="1"/>
  <c r="M14" i="1"/>
  <c r="L16" i="1" l="1"/>
  <c r="N16" i="1" s="1"/>
  <c r="M15" i="1"/>
  <c r="J18" i="1"/>
  <c r="J19" i="1" l="1"/>
  <c r="L17" i="1"/>
  <c r="N17" i="1" s="1"/>
  <c r="M16" i="1"/>
  <c r="L18" i="1" l="1"/>
  <c r="N18" i="1" s="1"/>
  <c r="M17" i="1"/>
  <c r="J20" i="1"/>
  <c r="J21" i="1" l="1"/>
  <c r="L19" i="1"/>
  <c r="N19" i="1" s="1"/>
  <c r="M18" i="1"/>
  <c r="L20" i="1" l="1"/>
  <c r="N20" i="1" s="1"/>
  <c r="M19" i="1"/>
  <c r="J22" i="1"/>
  <c r="J23" i="1" l="1"/>
  <c r="L21" i="1"/>
  <c r="N21" i="1" s="1"/>
  <c r="M20" i="1"/>
  <c r="L22" i="1" l="1"/>
  <c r="N22" i="1" s="1"/>
  <c r="M21" i="1"/>
  <c r="J24" i="1"/>
  <c r="J25" i="1" l="1"/>
  <c r="L23" i="1"/>
  <c r="N23" i="1" s="1"/>
  <c r="M22" i="1"/>
  <c r="L24" i="1" l="1"/>
  <c r="N24" i="1" s="1"/>
  <c r="M23" i="1"/>
  <c r="J26" i="1"/>
  <c r="J27" i="1" l="1"/>
  <c r="L25" i="1"/>
  <c r="N25" i="1" s="1"/>
  <c r="M24" i="1"/>
  <c r="L26" i="1" l="1"/>
  <c r="N26" i="1" s="1"/>
  <c r="M25" i="1"/>
  <c r="J28" i="1"/>
  <c r="J29" i="1" l="1"/>
  <c r="L27" i="1"/>
  <c r="N27" i="1" s="1"/>
  <c r="M26" i="1"/>
  <c r="L28" i="1" l="1"/>
  <c r="N28" i="1" s="1"/>
  <c r="M27" i="1"/>
  <c r="J30" i="1"/>
  <c r="J31" i="1" l="1"/>
  <c r="L29" i="1"/>
  <c r="N29" i="1" s="1"/>
  <c r="M28" i="1"/>
  <c r="L30" i="1" l="1"/>
  <c r="N30" i="1" s="1"/>
  <c r="M29" i="1"/>
  <c r="J32" i="1"/>
  <c r="J33" i="1" l="1"/>
  <c r="L31" i="1"/>
  <c r="N31" i="1" s="1"/>
  <c r="M30" i="1"/>
  <c r="L32" i="1" l="1"/>
  <c r="N32" i="1" s="1"/>
  <c r="M31" i="1"/>
  <c r="J34" i="1"/>
  <c r="J35" i="1" l="1"/>
  <c r="L33" i="1"/>
  <c r="N33" i="1" s="1"/>
  <c r="M32" i="1"/>
  <c r="L34" i="1" l="1"/>
  <c r="N34" i="1" s="1"/>
  <c r="M33" i="1"/>
  <c r="J36" i="1"/>
  <c r="J37" i="1" l="1"/>
  <c r="L35" i="1"/>
  <c r="N35" i="1" s="1"/>
  <c r="M34" i="1"/>
  <c r="L36" i="1" l="1"/>
  <c r="N36" i="1" s="1"/>
  <c r="M35" i="1"/>
  <c r="J38" i="1"/>
  <c r="J39" i="1" l="1"/>
  <c r="L37" i="1"/>
  <c r="N37" i="1" s="1"/>
  <c r="M36" i="1"/>
  <c r="L38" i="1" l="1"/>
  <c r="N38" i="1" s="1"/>
  <c r="M37" i="1"/>
  <c r="J40" i="1"/>
  <c r="J41" i="1" l="1"/>
  <c r="L39" i="1"/>
  <c r="N39" i="1" s="1"/>
  <c r="M38" i="1"/>
  <c r="L40" i="1" l="1"/>
  <c r="N40" i="1" s="1"/>
  <c r="M39" i="1"/>
  <c r="J42" i="1"/>
  <c r="J43" i="1" l="1"/>
  <c r="L41" i="1"/>
  <c r="N41" i="1" s="1"/>
  <c r="M40" i="1"/>
  <c r="L42" i="1" l="1"/>
  <c r="N42" i="1" s="1"/>
  <c r="M41" i="1"/>
  <c r="J44" i="1"/>
  <c r="J45" i="1" l="1"/>
  <c r="L43" i="1"/>
  <c r="N43" i="1" s="1"/>
  <c r="M42" i="1"/>
  <c r="L44" i="1" l="1"/>
  <c r="N44" i="1" s="1"/>
  <c r="M43" i="1"/>
  <c r="J46" i="1"/>
  <c r="J47" i="1" l="1"/>
  <c r="L45" i="1"/>
  <c r="N45" i="1" s="1"/>
  <c r="M44" i="1"/>
  <c r="L46" i="1" l="1"/>
  <c r="N46" i="1" s="1"/>
  <c r="M45" i="1"/>
  <c r="J48" i="1"/>
  <c r="J49" i="1" l="1"/>
  <c r="L47" i="1"/>
  <c r="N47" i="1" s="1"/>
  <c r="M46" i="1"/>
  <c r="L48" i="1" l="1"/>
  <c r="N48" i="1" s="1"/>
  <c r="M47" i="1"/>
  <c r="J50" i="1"/>
  <c r="J51" i="1" l="1"/>
  <c r="L49" i="1"/>
  <c r="N49" i="1" s="1"/>
  <c r="M48" i="1"/>
  <c r="L50" i="1" l="1"/>
  <c r="N50" i="1" s="1"/>
  <c r="M49" i="1"/>
  <c r="J52" i="1"/>
  <c r="J53" i="1" l="1"/>
  <c r="L51" i="1"/>
  <c r="N51" i="1" s="1"/>
  <c r="M50" i="1"/>
  <c r="L52" i="1" l="1"/>
  <c r="N52" i="1" s="1"/>
  <c r="M51" i="1"/>
  <c r="J54" i="1"/>
  <c r="J55" i="1" l="1"/>
  <c r="L53" i="1"/>
  <c r="N53" i="1" s="1"/>
  <c r="M52" i="1"/>
  <c r="L54" i="1" l="1"/>
  <c r="N54" i="1" s="1"/>
  <c r="M53" i="1"/>
  <c r="J56" i="1"/>
  <c r="J57" i="1" l="1"/>
  <c r="L55" i="1"/>
  <c r="N55" i="1" s="1"/>
  <c r="M54" i="1"/>
  <c r="L56" i="1" l="1"/>
  <c r="N56" i="1" s="1"/>
  <c r="M55" i="1"/>
  <c r="J58" i="1"/>
  <c r="J59" i="1" l="1"/>
  <c r="L57" i="1"/>
  <c r="N57" i="1" s="1"/>
  <c r="M56" i="1"/>
  <c r="L58" i="1" l="1"/>
  <c r="N58" i="1" s="1"/>
  <c r="M57" i="1"/>
  <c r="J60" i="1"/>
  <c r="J61" i="1" l="1"/>
  <c r="L59" i="1"/>
  <c r="N59" i="1" s="1"/>
  <c r="M58" i="1"/>
  <c r="L60" i="1" l="1"/>
  <c r="N60" i="1" s="1"/>
  <c r="M59" i="1"/>
  <c r="J62" i="1"/>
  <c r="J63" i="1" l="1"/>
  <c r="L61" i="1"/>
  <c r="N61" i="1" s="1"/>
  <c r="M60" i="1"/>
  <c r="L62" i="1" l="1"/>
  <c r="N62" i="1" s="1"/>
  <c r="M61" i="1"/>
  <c r="J64" i="1"/>
  <c r="J65" i="1" l="1"/>
  <c r="L63" i="1"/>
  <c r="N63" i="1" s="1"/>
  <c r="M62" i="1"/>
  <c r="L64" i="1" l="1"/>
  <c r="N64" i="1" s="1"/>
  <c r="M63" i="1"/>
  <c r="J66" i="1"/>
  <c r="J67" i="1" l="1"/>
  <c r="L65" i="1"/>
  <c r="N65" i="1" s="1"/>
  <c r="M64" i="1"/>
  <c r="L66" i="1" l="1"/>
  <c r="N66" i="1" s="1"/>
  <c r="M65" i="1"/>
  <c r="J68" i="1"/>
  <c r="J69" i="1" l="1"/>
  <c r="L67" i="1"/>
  <c r="N67" i="1" s="1"/>
  <c r="M66" i="1"/>
  <c r="L68" i="1" l="1"/>
  <c r="N68" i="1" s="1"/>
  <c r="M67" i="1"/>
  <c r="J70" i="1"/>
  <c r="J71" i="1" l="1"/>
  <c r="L69" i="1"/>
  <c r="N69" i="1" s="1"/>
  <c r="M68" i="1"/>
  <c r="L70" i="1" l="1"/>
  <c r="N70" i="1" s="1"/>
  <c r="M69" i="1"/>
  <c r="J72" i="1"/>
  <c r="J73" i="1" l="1"/>
  <c r="L71" i="1"/>
  <c r="N71" i="1" s="1"/>
  <c r="M70" i="1"/>
  <c r="L72" i="1" l="1"/>
  <c r="N72" i="1" s="1"/>
  <c r="M71" i="1"/>
  <c r="J74" i="1"/>
  <c r="J75" i="1" l="1"/>
  <c r="L73" i="1"/>
  <c r="N73" i="1" s="1"/>
  <c r="M72" i="1"/>
  <c r="L74" i="1" l="1"/>
  <c r="N74" i="1" s="1"/>
  <c r="M73" i="1"/>
  <c r="J76" i="1"/>
  <c r="J77" i="1" l="1"/>
  <c r="L75" i="1"/>
  <c r="N75" i="1" s="1"/>
  <c r="M74" i="1"/>
  <c r="L76" i="1" l="1"/>
  <c r="N76" i="1" s="1"/>
  <c r="M75" i="1"/>
  <c r="J78" i="1"/>
  <c r="J79" i="1" l="1"/>
  <c r="L77" i="1"/>
  <c r="N77" i="1" s="1"/>
  <c r="M76" i="1"/>
  <c r="L78" i="1" l="1"/>
  <c r="N78" i="1" s="1"/>
  <c r="M77" i="1"/>
  <c r="J80" i="1"/>
  <c r="J81" i="1" l="1"/>
  <c r="L79" i="1"/>
  <c r="N79" i="1" s="1"/>
  <c r="M78" i="1"/>
  <c r="L80" i="1" l="1"/>
  <c r="N80" i="1" s="1"/>
  <c r="M79" i="1"/>
  <c r="J82" i="1"/>
  <c r="J83" i="1" l="1"/>
  <c r="L81" i="1"/>
  <c r="N81" i="1" s="1"/>
  <c r="M80" i="1"/>
  <c r="L82" i="1" l="1"/>
  <c r="N82" i="1" s="1"/>
  <c r="M81" i="1"/>
  <c r="J84" i="1"/>
  <c r="J85" i="1" l="1"/>
  <c r="L83" i="1"/>
  <c r="N83" i="1" s="1"/>
  <c r="M82" i="1"/>
  <c r="L84" i="1" l="1"/>
  <c r="N84" i="1" s="1"/>
  <c r="M83" i="1"/>
  <c r="J86" i="1"/>
  <c r="J87" i="1" l="1"/>
  <c r="L85" i="1"/>
  <c r="N85" i="1" s="1"/>
  <c r="M84" i="1"/>
  <c r="L86" i="1" l="1"/>
  <c r="N86" i="1" s="1"/>
  <c r="M85" i="1"/>
  <c r="J88" i="1"/>
  <c r="J89" i="1" l="1"/>
  <c r="L87" i="1"/>
  <c r="N87" i="1" s="1"/>
  <c r="M86" i="1"/>
  <c r="L88" i="1" l="1"/>
  <c r="N88" i="1" s="1"/>
  <c r="M87" i="1"/>
  <c r="J90" i="1"/>
  <c r="J91" i="1" l="1"/>
  <c r="L89" i="1"/>
  <c r="N89" i="1" s="1"/>
  <c r="M88" i="1"/>
  <c r="L90" i="1" l="1"/>
  <c r="N90" i="1" s="1"/>
  <c r="M89" i="1"/>
  <c r="J92" i="1"/>
  <c r="J93" i="1" l="1"/>
  <c r="L91" i="1"/>
  <c r="N91" i="1" s="1"/>
  <c r="M90" i="1"/>
  <c r="L92" i="1" l="1"/>
  <c r="N92" i="1" s="1"/>
  <c r="M91" i="1"/>
  <c r="J94" i="1"/>
  <c r="J95" i="1" l="1"/>
  <c r="L93" i="1"/>
  <c r="N93" i="1" s="1"/>
  <c r="M92" i="1"/>
  <c r="L94" i="1" l="1"/>
  <c r="N94" i="1" s="1"/>
  <c r="M93" i="1"/>
  <c r="J96" i="1"/>
  <c r="J97" i="1" l="1"/>
  <c r="L95" i="1"/>
  <c r="N95" i="1" s="1"/>
  <c r="M94" i="1"/>
  <c r="L96" i="1" l="1"/>
  <c r="N96" i="1" s="1"/>
  <c r="M95" i="1"/>
  <c r="J98" i="1"/>
  <c r="J99" i="1" l="1"/>
  <c r="L97" i="1"/>
  <c r="N97" i="1" s="1"/>
  <c r="M96" i="1"/>
  <c r="L98" i="1" l="1"/>
  <c r="N98" i="1" s="1"/>
  <c r="M97" i="1"/>
  <c r="J100" i="1"/>
  <c r="J101" i="1" l="1"/>
  <c r="L99" i="1"/>
  <c r="N99" i="1" s="1"/>
  <c r="M98" i="1"/>
  <c r="L100" i="1" l="1"/>
  <c r="N100" i="1" s="1"/>
  <c r="M99" i="1"/>
  <c r="J102" i="1"/>
  <c r="J103" i="1" l="1"/>
  <c r="L101" i="1"/>
  <c r="N101" i="1" s="1"/>
  <c r="M100" i="1"/>
  <c r="L102" i="1" l="1"/>
  <c r="N102" i="1" s="1"/>
  <c r="M101" i="1"/>
  <c r="J104" i="1"/>
  <c r="J105" i="1" l="1"/>
  <c r="L103" i="1"/>
  <c r="N103" i="1" s="1"/>
  <c r="M102" i="1"/>
  <c r="L104" i="1" l="1"/>
  <c r="N104" i="1" s="1"/>
  <c r="M103" i="1"/>
  <c r="J106" i="1"/>
  <c r="J107" i="1" l="1"/>
  <c r="L105" i="1"/>
  <c r="N105" i="1" s="1"/>
  <c r="M104" i="1"/>
  <c r="L106" i="1" l="1"/>
  <c r="N106" i="1" s="1"/>
  <c r="M105" i="1"/>
  <c r="J108" i="1"/>
  <c r="J109" i="1" l="1"/>
  <c r="L107" i="1"/>
  <c r="N107" i="1" s="1"/>
  <c r="M106" i="1"/>
  <c r="L108" i="1" l="1"/>
  <c r="N108" i="1" s="1"/>
  <c r="M107" i="1"/>
  <c r="J110" i="1"/>
  <c r="J111" i="1" l="1"/>
  <c r="L109" i="1"/>
  <c r="N109" i="1" s="1"/>
  <c r="M108" i="1"/>
  <c r="L110" i="1" l="1"/>
  <c r="N110" i="1" s="1"/>
  <c r="M109" i="1"/>
  <c r="J112" i="1"/>
  <c r="J113" i="1" l="1"/>
  <c r="L111" i="1"/>
  <c r="N111" i="1" s="1"/>
  <c r="M110" i="1"/>
  <c r="L112" i="1" l="1"/>
  <c r="N112" i="1" s="1"/>
  <c r="M111" i="1"/>
  <c r="J114" i="1"/>
  <c r="J115" i="1" l="1"/>
  <c r="L113" i="1"/>
  <c r="N113" i="1" s="1"/>
  <c r="M112" i="1"/>
  <c r="L114" i="1" l="1"/>
  <c r="N114" i="1" s="1"/>
  <c r="M113" i="1"/>
  <c r="J116" i="1"/>
  <c r="J117" i="1" l="1"/>
  <c r="L115" i="1"/>
  <c r="N115" i="1" s="1"/>
  <c r="M114" i="1"/>
  <c r="L116" i="1" l="1"/>
  <c r="N116" i="1" s="1"/>
  <c r="M115" i="1"/>
  <c r="J118" i="1"/>
  <c r="J119" i="1" l="1"/>
  <c r="L117" i="1"/>
  <c r="N117" i="1" s="1"/>
  <c r="M116" i="1"/>
  <c r="L118" i="1" l="1"/>
  <c r="N118" i="1" s="1"/>
  <c r="M117" i="1"/>
  <c r="J120" i="1"/>
  <c r="J121" i="1" l="1"/>
  <c r="L119" i="1"/>
  <c r="N119" i="1" s="1"/>
  <c r="M118" i="1"/>
  <c r="L120" i="1" l="1"/>
  <c r="N120" i="1" s="1"/>
  <c r="M119" i="1"/>
  <c r="J122" i="1"/>
  <c r="J123" i="1" l="1"/>
  <c r="L121" i="1"/>
  <c r="N121" i="1" s="1"/>
  <c r="M120" i="1"/>
  <c r="L122" i="1" l="1"/>
  <c r="N122" i="1" s="1"/>
  <c r="M121" i="1"/>
  <c r="J124" i="1"/>
  <c r="J125" i="1" l="1"/>
  <c r="L123" i="1"/>
  <c r="N123" i="1" s="1"/>
  <c r="M122" i="1"/>
  <c r="L124" i="1" l="1"/>
  <c r="N124" i="1" s="1"/>
  <c r="M123" i="1"/>
  <c r="J126" i="1"/>
  <c r="J127" i="1" l="1"/>
  <c r="L125" i="1"/>
  <c r="N125" i="1" s="1"/>
  <c r="M124" i="1"/>
  <c r="L126" i="1" l="1"/>
  <c r="N126" i="1" s="1"/>
  <c r="M125" i="1"/>
  <c r="J128" i="1"/>
  <c r="J129" i="1" l="1"/>
  <c r="L127" i="1"/>
  <c r="N127" i="1" s="1"/>
  <c r="M126" i="1"/>
  <c r="L128" i="1" l="1"/>
  <c r="N128" i="1" s="1"/>
  <c r="M127" i="1"/>
  <c r="J130" i="1"/>
  <c r="J131" i="1" l="1"/>
  <c r="L129" i="1"/>
  <c r="N129" i="1" s="1"/>
  <c r="M128" i="1"/>
  <c r="L130" i="1" l="1"/>
  <c r="N130" i="1" s="1"/>
  <c r="M129" i="1"/>
  <c r="J132" i="1"/>
  <c r="J133" i="1" l="1"/>
  <c r="L131" i="1"/>
  <c r="N131" i="1" s="1"/>
  <c r="M130" i="1"/>
  <c r="L132" i="1" l="1"/>
  <c r="N132" i="1" s="1"/>
  <c r="M131" i="1"/>
  <c r="J134" i="1"/>
  <c r="J135" i="1" l="1"/>
  <c r="L133" i="1"/>
  <c r="N133" i="1" s="1"/>
  <c r="M132" i="1"/>
  <c r="L134" i="1" l="1"/>
  <c r="N134" i="1" s="1"/>
  <c r="M133" i="1"/>
  <c r="J136" i="1"/>
  <c r="J137" i="1" l="1"/>
  <c r="L135" i="1"/>
  <c r="N135" i="1" s="1"/>
  <c r="M134" i="1"/>
  <c r="L136" i="1" l="1"/>
  <c r="N136" i="1" s="1"/>
  <c r="M135" i="1"/>
  <c r="J138" i="1"/>
  <c r="J139" i="1" l="1"/>
  <c r="L137" i="1"/>
  <c r="N137" i="1" s="1"/>
  <c r="M136" i="1"/>
  <c r="L138" i="1" l="1"/>
  <c r="N138" i="1" s="1"/>
  <c r="M137" i="1"/>
  <c r="J140" i="1"/>
  <c r="J141" i="1" l="1"/>
  <c r="L139" i="1"/>
  <c r="N139" i="1" s="1"/>
  <c r="M138" i="1"/>
  <c r="L140" i="1" l="1"/>
  <c r="N140" i="1" s="1"/>
  <c r="M139" i="1"/>
  <c r="J142" i="1"/>
  <c r="J143" i="1" l="1"/>
  <c r="L141" i="1"/>
  <c r="N141" i="1" s="1"/>
  <c r="M140" i="1"/>
  <c r="L142" i="1" l="1"/>
  <c r="N142" i="1" s="1"/>
  <c r="M141" i="1"/>
  <c r="J144" i="1"/>
  <c r="J145" i="1" l="1"/>
  <c r="L143" i="1"/>
  <c r="N143" i="1" s="1"/>
  <c r="M142" i="1"/>
  <c r="L144" i="1" l="1"/>
  <c r="N144" i="1" s="1"/>
  <c r="M143" i="1"/>
  <c r="J146" i="1"/>
  <c r="J147" i="1" l="1"/>
  <c r="L145" i="1"/>
  <c r="N145" i="1" s="1"/>
  <c r="M144" i="1"/>
  <c r="L146" i="1" l="1"/>
  <c r="N146" i="1" s="1"/>
  <c r="M145" i="1"/>
  <c r="J148" i="1"/>
  <c r="J149" i="1" l="1"/>
  <c r="L147" i="1"/>
  <c r="N147" i="1" s="1"/>
  <c r="M146" i="1"/>
  <c r="L148" i="1" l="1"/>
  <c r="N148" i="1" s="1"/>
  <c r="M147" i="1"/>
  <c r="J150" i="1"/>
  <c r="J151" i="1" l="1"/>
  <c r="L149" i="1"/>
  <c r="N149" i="1" s="1"/>
  <c r="M148" i="1"/>
  <c r="L150" i="1" l="1"/>
  <c r="N150" i="1" s="1"/>
  <c r="M149" i="1"/>
  <c r="J152" i="1"/>
  <c r="J153" i="1" l="1"/>
  <c r="L151" i="1"/>
  <c r="N151" i="1" s="1"/>
  <c r="M150" i="1"/>
  <c r="L152" i="1" l="1"/>
  <c r="N152" i="1" s="1"/>
  <c r="M151" i="1"/>
  <c r="J154" i="1"/>
  <c r="J155" i="1" l="1"/>
  <c r="L153" i="1"/>
  <c r="N153" i="1" s="1"/>
  <c r="M152" i="1"/>
  <c r="L154" i="1" l="1"/>
  <c r="N154" i="1" s="1"/>
  <c r="M153" i="1"/>
  <c r="J156" i="1"/>
  <c r="J157" i="1" l="1"/>
  <c r="L155" i="1"/>
  <c r="N155" i="1" s="1"/>
  <c r="M154" i="1"/>
  <c r="L156" i="1" l="1"/>
  <c r="N156" i="1" s="1"/>
  <c r="M155" i="1"/>
  <c r="J158" i="1"/>
  <c r="J159" i="1" l="1"/>
  <c r="L157" i="1"/>
  <c r="N157" i="1" s="1"/>
  <c r="M156" i="1"/>
  <c r="L158" i="1" l="1"/>
  <c r="N158" i="1" s="1"/>
  <c r="M157" i="1"/>
  <c r="J160" i="1"/>
  <c r="J161" i="1" l="1"/>
  <c r="L159" i="1"/>
  <c r="N159" i="1" s="1"/>
  <c r="M158" i="1"/>
  <c r="L160" i="1" l="1"/>
  <c r="N160" i="1" s="1"/>
  <c r="M159" i="1"/>
  <c r="J162" i="1"/>
  <c r="J163" i="1" l="1"/>
  <c r="L161" i="1"/>
  <c r="N161" i="1" s="1"/>
  <c r="M160" i="1"/>
  <c r="L162" i="1" l="1"/>
  <c r="N162" i="1" s="1"/>
  <c r="M161" i="1"/>
  <c r="J164" i="1"/>
  <c r="J165" i="1" l="1"/>
  <c r="L163" i="1"/>
  <c r="N163" i="1" s="1"/>
  <c r="M162" i="1"/>
  <c r="L164" i="1" l="1"/>
  <c r="N164" i="1" s="1"/>
  <c r="M163" i="1"/>
  <c r="J166" i="1"/>
  <c r="J167" i="1" l="1"/>
  <c r="L165" i="1"/>
  <c r="N165" i="1" s="1"/>
  <c r="M164" i="1"/>
  <c r="L166" i="1" l="1"/>
  <c r="N166" i="1" s="1"/>
  <c r="M165" i="1"/>
  <c r="J168" i="1"/>
  <c r="J169" i="1" l="1"/>
  <c r="L167" i="1"/>
  <c r="N167" i="1" s="1"/>
  <c r="M166" i="1"/>
  <c r="L168" i="1" l="1"/>
  <c r="N168" i="1" s="1"/>
  <c r="M167" i="1"/>
  <c r="J170" i="1"/>
  <c r="J171" i="1" l="1"/>
  <c r="L169" i="1"/>
  <c r="N169" i="1" s="1"/>
  <c r="M168" i="1"/>
  <c r="L170" i="1" l="1"/>
  <c r="N170" i="1" s="1"/>
  <c r="M169" i="1"/>
  <c r="J172" i="1"/>
  <c r="J173" i="1" l="1"/>
  <c r="L171" i="1"/>
  <c r="N171" i="1" s="1"/>
  <c r="M170" i="1"/>
  <c r="L172" i="1" l="1"/>
  <c r="N172" i="1" s="1"/>
  <c r="M171" i="1"/>
  <c r="J174" i="1"/>
  <c r="J175" i="1" l="1"/>
  <c r="L173" i="1"/>
  <c r="N173" i="1" s="1"/>
  <c r="M172" i="1"/>
  <c r="L174" i="1" l="1"/>
  <c r="N174" i="1" s="1"/>
  <c r="M173" i="1"/>
  <c r="J176" i="1"/>
  <c r="J177" i="1" l="1"/>
  <c r="L175" i="1"/>
  <c r="N175" i="1" s="1"/>
  <c r="M174" i="1"/>
  <c r="L176" i="1" l="1"/>
  <c r="N176" i="1" s="1"/>
  <c r="M175" i="1"/>
  <c r="J178" i="1"/>
  <c r="J179" i="1" l="1"/>
  <c r="L177" i="1"/>
  <c r="N177" i="1" s="1"/>
  <c r="M176" i="1"/>
  <c r="L178" i="1" l="1"/>
  <c r="N178" i="1" s="1"/>
  <c r="M177" i="1"/>
  <c r="J180" i="1"/>
  <c r="J181" i="1" l="1"/>
  <c r="L179" i="1"/>
  <c r="N179" i="1" s="1"/>
  <c r="M178" i="1"/>
  <c r="L180" i="1" l="1"/>
  <c r="N180" i="1" s="1"/>
  <c r="M179" i="1"/>
  <c r="J182" i="1"/>
  <c r="J183" i="1" l="1"/>
  <c r="J184" i="1" s="1"/>
  <c r="J185" i="1" s="1"/>
  <c r="J186" i="1" s="1"/>
  <c r="J187" i="1" s="1"/>
  <c r="J188" i="1" s="1"/>
  <c r="J189" i="1" s="1"/>
  <c r="J190" i="1" s="1"/>
  <c r="J191" i="1" s="1"/>
  <c r="J192" i="1" s="1"/>
  <c r="J193" i="1" s="1"/>
  <c r="J194" i="1" s="1"/>
  <c r="J195" i="1" s="1"/>
  <c r="J196" i="1" s="1"/>
  <c r="J197" i="1" s="1"/>
  <c r="J198" i="1" s="1"/>
  <c r="J199" i="1" s="1"/>
  <c r="J200" i="1" s="1"/>
  <c r="J201" i="1" s="1"/>
  <c r="J202" i="1" s="1"/>
  <c r="J203" i="1" s="1"/>
  <c r="J204" i="1" s="1"/>
  <c r="J205" i="1" s="1"/>
  <c r="J206" i="1" s="1"/>
  <c r="J207" i="1" s="1"/>
  <c r="J208" i="1" s="1"/>
  <c r="J209" i="1" s="1"/>
  <c r="J210" i="1" s="1"/>
  <c r="J211" i="1" s="1"/>
  <c r="J212" i="1" s="1"/>
  <c r="J213" i="1" s="1"/>
  <c r="J214" i="1" s="1"/>
  <c r="J215" i="1" s="1"/>
  <c r="J216" i="1" s="1"/>
  <c r="J217" i="1" s="1"/>
  <c r="J218" i="1" s="1"/>
  <c r="J219" i="1" s="1"/>
  <c r="J220" i="1" s="1"/>
  <c r="J221" i="1" s="1"/>
  <c r="J222" i="1" s="1"/>
  <c r="J223" i="1" s="1"/>
  <c r="J224" i="1" s="1"/>
  <c r="J225" i="1" s="1"/>
  <c r="J226" i="1" s="1"/>
  <c r="J227" i="1" s="1"/>
  <c r="J228" i="1" s="1"/>
  <c r="J229" i="1" s="1"/>
  <c r="J230" i="1" s="1"/>
  <c r="J231" i="1" s="1"/>
  <c r="J232" i="1" s="1"/>
  <c r="J233" i="1" s="1"/>
  <c r="J234" i="1" s="1"/>
  <c r="J235" i="1" s="1"/>
  <c r="J236" i="1" s="1"/>
  <c r="J237" i="1" s="1"/>
  <c r="J238" i="1" s="1"/>
  <c r="J239" i="1" s="1"/>
  <c r="J240" i="1" s="1"/>
  <c r="J241" i="1" s="1"/>
  <c r="J242" i="1" s="1"/>
  <c r="J243" i="1" s="1"/>
  <c r="J244" i="1" s="1"/>
  <c r="J245" i="1" s="1"/>
  <c r="J246" i="1" s="1"/>
  <c r="J247" i="1" s="1"/>
  <c r="J248" i="1" s="1"/>
  <c r="J249" i="1" s="1"/>
  <c r="J250" i="1" s="1"/>
  <c r="J251" i="1" s="1"/>
  <c r="J252" i="1" s="1"/>
  <c r="J253" i="1" s="1"/>
  <c r="J254" i="1" s="1"/>
  <c r="J255" i="1" s="1"/>
  <c r="J256" i="1" s="1"/>
  <c r="J257" i="1" s="1"/>
  <c r="J258" i="1" s="1"/>
  <c r="J259" i="1" s="1"/>
  <c r="J260" i="1" s="1"/>
  <c r="J261" i="1" s="1"/>
  <c r="J262" i="1" s="1"/>
  <c r="J263" i="1" s="1"/>
  <c r="J264" i="1" s="1"/>
  <c r="J265" i="1" s="1"/>
  <c r="J266" i="1" s="1"/>
  <c r="J267" i="1" s="1"/>
  <c r="J268" i="1" s="1"/>
  <c r="J269" i="1" s="1"/>
  <c r="J270" i="1" s="1"/>
  <c r="J271" i="1" s="1"/>
  <c r="J272" i="1" s="1"/>
  <c r="J273" i="1" s="1"/>
  <c r="J274" i="1" s="1"/>
  <c r="J275" i="1" s="1"/>
  <c r="J276" i="1" s="1"/>
  <c r="J277" i="1" s="1"/>
  <c r="J278" i="1" s="1"/>
  <c r="J279" i="1" s="1"/>
  <c r="J280" i="1" s="1"/>
  <c r="J281" i="1" s="1"/>
  <c r="J282" i="1" s="1"/>
  <c r="J283" i="1" s="1"/>
  <c r="J284" i="1" s="1"/>
  <c r="J285" i="1" s="1"/>
  <c r="J286" i="1" s="1"/>
  <c r="J287" i="1" s="1"/>
  <c r="J288" i="1" s="1"/>
  <c r="J289" i="1" s="1"/>
  <c r="J290" i="1" s="1"/>
  <c r="J291" i="1" s="1"/>
  <c r="J292" i="1" s="1"/>
  <c r="J293" i="1" s="1"/>
  <c r="J294" i="1" s="1"/>
  <c r="J295" i="1" s="1"/>
  <c r="J296" i="1" s="1"/>
  <c r="J297" i="1" s="1"/>
  <c r="J298" i="1" s="1"/>
  <c r="J299" i="1" s="1"/>
  <c r="J300" i="1" s="1"/>
  <c r="J301" i="1" s="1"/>
  <c r="J302" i="1" s="1"/>
  <c r="J303" i="1" s="1"/>
  <c r="J304" i="1" s="1"/>
  <c r="J305" i="1" s="1"/>
  <c r="J306" i="1" s="1"/>
  <c r="J307" i="1" s="1"/>
  <c r="J308" i="1" s="1"/>
  <c r="J309" i="1" s="1"/>
  <c r="J310" i="1" s="1"/>
  <c r="J311" i="1" s="1"/>
  <c r="J312" i="1" s="1"/>
  <c r="J313" i="1" s="1"/>
  <c r="J314" i="1" s="1"/>
  <c r="J315" i="1" s="1"/>
  <c r="J316" i="1" s="1"/>
  <c r="J317" i="1" s="1"/>
  <c r="J318" i="1" s="1"/>
  <c r="J319" i="1" s="1"/>
  <c r="J320" i="1" s="1"/>
  <c r="J321" i="1" s="1"/>
  <c r="J322" i="1" s="1"/>
  <c r="J323" i="1" s="1"/>
  <c r="J324" i="1" s="1"/>
  <c r="J325" i="1" s="1"/>
  <c r="J326" i="1" s="1"/>
  <c r="J327" i="1" s="1"/>
  <c r="J328" i="1" s="1"/>
  <c r="J329" i="1" s="1"/>
  <c r="J330" i="1" s="1"/>
  <c r="J331" i="1" s="1"/>
  <c r="J332" i="1" s="1"/>
  <c r="J333" i="1" s="1"/>
  <c r="J334" i="1" s="1"/>
  <c r="J335" i="1" s="1"/>
  <c r="J336" i="1" s="1"/>
  <c r="J337" i="1" s="1"/>
  <c r="J338" i="1" s="1"/>
  <c r="J339" i="1" s="1"/>
  <c r="J340" i="1" s="1"/>
  <c r="J341" i="1" s="1"/>
  <c r="J342" i="1" s="1"/>
  <c r="J343" i="1" s="1"/>
  <c r="J344" i="1" s="1"/>
  <c r="J345" i="1" s="1"/>
  <c r="J346" i="1" s="1"/>
  <c r="J347" i="1" s="1"/>
  <c r="J348" i="1" s="1"/>
  <c r="J349" i="1" s="1"/>
  <c r="J350" i="1" s="1"/>
  <c r="J351" i="1" s="1"/>
  <c r="J352" i="1" s="1"/>
  <c r="J353" i="1" s="1"/>
  <c r="J354" i="1" s="1"/>
  <c r="J355" i="1" s="1"/>
  <c r="J356" i="1" s="1"/>
  <c r="J357" i="1" s="1"/>
  <c r="J358" i="1" s="1"/>
  <c r="J359" i="1" s="1"/>
  <c r="J360" i="1" s="1"/>
  <c r="J361" i="1" s="1"/>
  <c r="J362" i="1" s="1"/>
  <c r="J363" i="1" s="1"/>
  <c r="L181" i="1"/>
  <c r="N181" i="1" s="1"/>
  <c r="M180" i="1"/>
  <c r="L182" i="1" l="1"/>
  <c r="N182" i="1" s="1"/>
  <c r="M181" i="1"/>
  <c r="L183" i="1" l="1"/>
  <c r="L184" i="1" s="1"/>
  <c r="L185" i="1" s="1"/>
  <c r="L186" i="1" s="1"/>
  <c r="L187" i="1" s="1"/>
  <c r="L188" i="1" s="1"/>
  <c r="L189" i="1" s="1"/>
  <c r="L190" i="1" s="1"/>
  <c r="L191" i="1" s="1"/>
  <c r="L192" i="1" s="1"/>
  <c r="L193" i="1" s="1"/>
  <c r="L194" i="1" s="1"/>
  <c r="L195" i="1" s="1"/>
  <c r="L196" i="1" s="1"/>
  <c r="L197" i="1" s="1"/>
  <c r="L198" i="1" s="1"/>
  <c r="L199" i="1" s="1"/>
  <c r="L200" i="1" s="1"/>
  <c r="L201" i="1" s="1"/>
  <c r="L202" i="1" s="1"/>
  <c r="L203" i="1" s="1"/>
  <c r="L204" i="1" s="1"/>
  <c r="L205" i="1" s="1"/>
  <c r="L206" i="1" s="1"/>
  <c r="L207" i="1" s="1"/>
  <c r="L208" i="1" s="1"/>
  <c r="L209" i="1" s="1"/>
  <c r="L210" i="1" s="1"/>
  <c r="L211" i="1" s="1"/>
  <c r="L212" i="1" s="1"/>
  <c r="L213" i="1" s="1"/>
  <c r="L214" i="1" s="1"/>
  <c r="L215" i="1" s="1"/>
  <c r="L216" i="1" s="1"/>
  <c r="L217" i="1" s="1"/>
  <c r="L218" i="1" s="1"/>
  <c r="L219" i="1" s="1"/>
  <c r="L220" i="1" s="1"/>
  <c r="L221" i="1" s="1"/>
  <c r="L222" i="1" s="1"/>
  <c r="L223" i="1" s="1"/>
  <c r="L224" i="1" s="1"/>
  <c r="L225" i="1" s="1"/>
  <c r="L226" i="1" s="1"/>
  <c r="L227" i="1" s="1"/>
  <c r="L228" i="1" s="1"/>
  <c r="L229" i="1" s="1"/>
  <c r="L230" i="1" s="1"/>
  <c r="L231" i="1" s="1"/>
  <c r="L232" i="1" s="1"/>
  <c r="L233" i="1" s="1"/>
  <c r="L234" i="1" s="1"/>
  <c r="L235" i="1" s="1"/>
  <c r="L236" i="1" s="1"/>
  <c r="L237" i="1" s="1"/>
  <c r="L238" i="1" s="1"/>
  <c r="L239" i="1" s="1"/>
  <c r="L240" i="1" s="1"/>
  <c r="L241" i="1" s="1"/>
  <c r="L242" i="1" s="1"/>
  <c r="L243" i="1" s="1"/>
  <c r="L244" i="1" s="1"/>
  <c r="L245" i="1" s="1"/>
  <c r="L246" i="1" s="1"/>
  <c r="L247" i="1" s="1"/>
  <c r="L248" i="1" s="1"/>
  <c r="L249" i="1" s="1"/>
  <c r="L250" i="1" s="1"/>
  <c r="L251" i="1" s="1"/>
  <c r="L252" i="1" s="1"/>
  <c r="L253" i="1" s="1"/>
  <c r="L254" i="1" s="1"/>
  <c r="L255" i="1" s="1"/>
  <c r="L256" i="1" s="1"/>
  <c r="L257" i="1" s="1"/>
  <c r="L258" i="1" s="1"/>
  <c r="L259" i="1" s="1"/>
  <c r="L260" i="1" s="1"/>
  <c r="L261" i="1" s="1"/>
  <c r="L262" i="1" s="1"/>
  <c r="L263" i="1" s="1"/>
  <c r="L264" i="1" s="1"/>
  <c r="L265" i="1" s="1"/>
  <c r="L266" i="1" s="1"/>
  <c r="L267" i="1" s="1"/>
  <c r="L268" i="1" s="1"/>
  <c r="L269" i="1" s="1"/>
  <c r="L270" i="1" s="1"/>
  <c r="L271" i="1" s="1"/>
  <c r="L272" i="1" s="1"/>
  <c r="L273" i="1" s="1"/>
  <c r="L274" i="1" s="1"/>
  <c r="L275" i="1" s="1"/>
  <c r="L276" i="1" s="1"/>
  <c r="L277" i="1" s="1"/>
  <c r="L278" i="1" s="1"/>
  <c r="L279" i="1" s="1"/>
  <c r="L280" i="1" s="1"/>
  <c r="L281" i="1" s="1"/>
  <c r="L282" i="1" s="1"/>
  <c r="L283" i="1" s="1"/>
  <c r="L284" i="1" s="1"/>
  <c r="L285" i="1" s="1"/>
  <c r="L286" i="1" s="1"/>
  <c r="L287" i="1" s="1"/>
  <c r="L288" i="1" s="1"/>
  <c r="L289" i="1" s="1"/>
  <c r="L290" i="1" s="1"/>
  <c r="L291" i="1" s="1"/>
  <c r="L292" i="1" s="1"/>
  <c r="L293" i="1" s="1"/>
  <c r="L294" i="1" s="1"/>
  <c r="L295" i="1" s="1"/>
  <c r="L296" i="1" s="1"/>
  <c r="L297" i="1" s="1"/>
  <c r="L298" i="1" s="1"/>
  <c r="L299" i="1" s="1"/>
  <c r="L300" i="1" s="1"/>
  <c r="L301" i="1" s="1"/>
  <c r="L302" i="1" s="1"/>
  <c r="L303" i="1" s="1"/>
  <c r="L304" i="1" s="1"/>
  <c r="L305" i="1" s="1"/>
  <c r="L306" i="1" s="1"/>
  <c r="L307" i="1" s="1"/>
  <c r="L308" i="1" s="1"/>
  <c r="L309" i="1" s="1"/>
  <c r="L310" i="1" s="1"/>
  <c r="L311" i="1" s="1"/>
  <c r="L312" i="1" s="1"/>
  <c r="L313" i="1" s="1"/>
  <c r="L314" i="1" s="1"/>
  <c r="L315" i="1" s="1"/>
  <c r="L316" i="1" s="1"/>
  <c r="L317" i="1" s="1"/>
  <c r="L318" i="1" s="1"/>
  <c r="L319" i="1" s="1"/>
  <c r="L320" i="1" s="1"/>
  <c r="L321" i="1" s="1"/>
  <c r="L322" i="1" s="1"/>
  <c r="L323" i="1" s="1"/>
  <c r="L324" i="1" s="1"/>
  <c r="L325" i="1" s="1"/>
  <c r="L326" i="1" s="1"/>
  <c r="L327" i="1" s="1"/>
  <c r="L328" i="1" s="1"/>
  <c r="L329" i="1" s="1"/>
  <c r="L330" i="1" s="1"/>
  <c r="L331" i="1" s="1"/>
  <c r="L332" i="1" s="1"/>
  <c r="L333" i="1" s="1"/>
  <c r="L334" i="1" s="1"/>
  <c r="L335" i="1" s="1"/>
  <c r="L336" i="1" s="1"/>
  <c r="L337" i="1" s="1"/>
  <c r="L338" i="1" s="1"/>
  <c r="L339" i="1" s="1"/>
  <c r="L340" i="1" s="1"/>
  <c r="L341" i="1" s="1"/>
  <c r="L342" i="1" s="1"/>
  <c r="L343" i="1" s="1"/>
  <c r="L344" i="1" s="1"/>
  <c r="L345" i="1" s="1"/>
  <c r="L346" i="1" s="1"/>
  <c r="L347" i="1" s="1"/>
  <c r="L348" i="1" s="1"/>
  <c r="L349" i="1" s="1"/>
  <c r="L350" i="1" s="1"/>
  <c r="L351" i="1" s="1"/>
  <c r="L352" i="1" s="1"/>
  <c r="L353" i="1" s="1"/>
  <c r="L354" i="1" s="1"/>
  <c r="L355" i="1" s="1"/>
  <c r="L356" i="1" s="1"/>
  <c r="L357" i="1" s="1"/>
  <c r="L358" i="1" s="1"/>
  <c r="L359" i="1" s="1"/>
  <c r="L360" i="1" s="1"/>
  <c r="L361" i="1" s="1"/>
  <c r="L362" i="1" s="1"/>
  <c r="L363" i="1" s="1"/>
  <c r="M182" i="1"/>
  <c r="N183" i="1" l="1"/>
  <c r="M183" i="1"/>
  <c r="N184" i="1" l="1"/>
  <c r="N185" i="1"/>
  <c r="M184" i="1"/>
  <c r="N186" i="1" l="1"/>
  <c r="M185" i="1"/>
  <c r="N187" i="1" l="1"/>
  <c r="M186" i="1"/>
  <c r="N188" i="1" l="1"/>
  <c r="M187" i="1"/>
  <c r="N189" i="1" l="1"/>
  <c r="M188" i="1"/>
  <c r="N190" i="1" l="1"/>
  <c r="M189" i="1"/>
  <c r="N191" i="1" l="1"/>
  <c r="M190" i="1"/>
  <c r="N192" i="1" l="1"/>
  <c r="M191" i="1"/>
  <c r="N193" i="1" l="1"/>
  <c r="M192" i="1"/>
  <c r="N194" i="1" l="1"/>
  <c r="M193" i="1"/>
  <c r="N195" i="1" l="1"/>
  <c r="M194" i="1"/>
  <c r="N196" i="1" l="1"/>
  <c r="M195" i="1"/>
  <c r="N197" i="1" l="1"/>
  <c r="M196" i="1"/>
  <c r="N198" i="1" l="1"/>
  <c r="M197" i="1"/>
  <c r="N199" i="1" l="1"/>
  <c r="M198" i="1"/>
  <c r="N200" i="1" l="1"/>
  <c r="M199" i="1"/>
  <c r="N201" i="1" l="1"/>
  <c r="M200" i="1"/>
  <c r="N202" i="1" l="1"/>
  <c r="M201" i="1"/>
  <c r="N203" i="1" l="1"/>
  <c r="M202" i="1"/>
  <c r="N204" i="1" l="1"/>
  <c r="M203" i="1"/>
  <c r="N205" i="1" l="1"/>
  <c r="M204" i="1"/>
  <c r="N206" i="1" l="1"/>
  <c r="M205" i="1"/>
  <c r="N207" i="1" l="1"/>
  <c r="M206" i="1"/>
  <c r="N208" i="1" l="1"/>
  <c r="M207" i="1"/>
  <c r="N209" i="1" l="1"/>
  <c r="M208" i="1"/>
  <c r="N210" i="1" l="1"/>
  <c r="M209" i="1"/>
  <c r="N211" i="1" l="1"/>
  <c r="M210" i="1"/>
  <c r="N212" i="1" l="1"/>
  <c r="M211" i="1"/>
  <c r="N213" i="1" l="1"/>
  <c r="M212" i="1"/>
  <c r="N214" i="1" l="1"/>
  <c r="M213" i="1"/>
  <c r="N215" i="1" l="1"/>
  <c r="M214" i="1"/>
  <c r="N216" i="1" l="1"/>
  <c r="M215" i="1"/>
  <c r="N217" i="1" l="1"/>
  <c r="M216" i="1"/>
  <c r="N218" i="1" l="1"/>
  <c r="M217" i="1"/>
  <c r="N219" i="1" l="1"/>
  <c r="M218" i="1"/>
  <c r="N220" i="1" l="1"/>
  <c r="M219" i="1"/>
  <c r="N221" i="1" l="1"/>
  <c r="M220" i="1"/>
  <c r="N222" i="1" l="1"/>
  <c r="M221" i="1"/>
  <c r="N223" i="1" l="1"/>
  <c r="M222" i="1"/>
  <c r="N224" i="1" l="1"/>
  <c r="M223" i="1"/>
  <c r="N225" i="1" l="1"/>
  <c r="M224" i="1"/>
  <c r="N226" i="1" l="1"/>
  <c r="M225" i="1"/>
  <c r="N227" i="1" l="1"/>
  <c r="M226" i="1"/>
  <c r="N228" i="1" l="1"/>
  <c r="M227" i="1"/>
  <c r="N229" i="1" l="1"/>
  <c r="M228" i="1"/>
  <c r="N230" i="1" l="1"/>
  <c r="M229" i="1"/>
  <c r="N231" i="1" l="1"/>
  <c r="M230" i="1"/>
  <c r="N232" i="1" l="1"/>
  <c r="M231" i="1"/>
  <c r="N233" i="1" l="1"/>
  <c r="M232" i="1"/>
  <c r="N234" i="1" l="1"/>
  <c r="M233" i="1"/>
  <c r="N235" i="1" l="1"/>
  <c r="M234" i="1"/>
  <c r="N236" i="1" l="1"/>
  <c r="M235" i="1"/>
  <c r="N237" i="1" l="1"/>
  <c r="M236" i="1"/>
  <c r="N238" i="1" l="1"/>
  <c r="M237" i="1"/>
  <c r="N239" i="1" l="1"/>
  <c r="M238" i="1"/>
  <c r="N240" i="1" l="1"/>
  <c r="M239" i="1"/>
  <c r="N241" i="1" l="1"/>
  <c r="M240" i="1"/>
  <c r="N242" i="1" l="1"/>
  <c r="M241" i="1"/>
  <c r="N243" i="1" l="1"/>
  <c r="M242" i="1"/>
  <c r="N244" i="1" l="1"/>
  <c r="M243" i="1"/>
  <c r="N245" i="1" l="1"/>
  <c r="M244" i="1"/>
  <c r="N246" i="1" l="1"/>
  <c r="M245" i="1"/>
  <c r="N247" i="1" l="1"/>
  <c r="M246" i="1"/>
  <c r="N248" i="1" l="1"/>
  <c r="M247" i="1"/>
  <c r="N249" i="1" l="1"/>
  <c r="M248" i="1"/>
  <c r="N250" i="1" l="1"/>
  <c r="M249" i="1"/>
  <c r="N251" i="1" l="1"/>
  <c r="M250" i="1"/>
  <c r="N252" i="1" l="1"/>
  <c r="M251" i="1"/>
  <c r="N253" i="1" l="1"/>
  <c r="M252" i="1"/>
  <c r="N254" i="1" l="1"/>
  <c r="M253" i="1"/>
  <c r="N255" i="1" l="1"/>
  <c r="M254" i="1"/>
  <c r="N256" i="1" l="1"/>
  <c r="M255" i="1"/>
  <c r="N257" i="1" l="1"/>
  <c r="M256" i="1"/>
  <c r="N258" i="1" l="1"/>
  <c r="M257" i="1"/>
  <c r="N259" i="1" l="1"/>
  <c r="M258" i="1"/>
  <c r="N260" i="1" l="1"/>
  <c r="M259" i="1"/>
  <c r="N261" i="1" l="1"/>
  <c r="M260" i="1"/>
  <c r="N262" i="1" l="1"/>
  <c r="M261" i="1"/>
  <c r="N263" i="1" l="1"/>
  <c r="M262" i="1"/>
  <c r="N264" i="1" l="1"/>
  <c r="M263" i="1"/>
  <c r="N265" i="1" l="1"/>
  <c r="M264" i="1"/>
  <c r="N266" i="1" l="1"/>
  <c r="M265" i="1"/>
  <c r="N267" i="1" l="1"/>
  <c r="M266" i="1"/>
  <c r="N268" i="1" l="1"/>
  <c r="M267" i="1"/>
  <c r="N269" i="1" l="1"/>
  <c r="M268" i="1"/>
  <c r="N270" i="1" l="1"/>
  <c r="M269" i="1"/>
  <c r="N271" i="1" l="1"/>
  <c r="M270" i="1"/>
  <c r="N272" i="1" l="1"/>
  <c r="M271" i="1"/>
  <c r="N273" i="1" l="1"/>
  <c r="M272" i="1"/>
  <c r="N274" i="1" l="1"/>
  <c r="M273" i="1"/>
  <c r="N275" i="1" l="1"/>
  <c r="M274" i="1"/>
  <c r="N276" i="1" l="1"/>
  <c r="M275" i="1"/>
  <c r="N277" i="1" l="1"/>
  <c r="M276" i="1"/>
  <c r="N278" i="1" l="1"/>
  <c r="M277" i="1"/>
  <c r="N279" i="1" l="1"/>
  <c r="M278" i="1"/>
  <c r="N280" i="1" l="1"/>
  <c r="M279" i="1"/>
  <c r="N281" i="1" l="1"/>
  <c r="M280" i="1"/>
  <c r="N282" i="1" l="1"/>
  <c r="M281" i="1"/>
  <c r="N283" i="1" l="1"/>
  <c r="M282" i="1"/>
  <c r="N284" i="1" l="1"/>
  <c r="M283" i="1"/>
  <c r="N285" i="1" l="1"/>
  <c r="M284" i="1"/>
  <c r="N286" i="1" l="1"/>
  <c r="M285" i="1"/>
  <c r="N287" i="1" l="1"/>
  <c r="M286" i="1"/>
  <c r="N288" i="1" l="1"/>
  <c r="M287" i="1"/>
  <c r="N289" i="1" l="1"/>
  <c r="M288" i="1"/>
  <c r="N290" i="1" l="1"/>
  <c r="M289" i="1"/>
  <c r="N291" i="1" l="1"/>
  <c r="M290" i="1"/>
  <c r="N292" i="1" l="1"/>
  <c r="M291" i="1"/>
  <c r="N293" i="1" l="1"/>
  <c r="M292" i="1"/>
  <c r="N294" i="1" l="1"/>
  <c r="M293" i="1"/>
  <c r="N295" i="1" l="1"/>
  <c r="M294" i="1"/>
  <c r="N296" i="1" l="1"/>
  <c r="M295" i="1"/>
  <c r="N297" i="1" l="1"/>
  <c r="M296" i="1"/>
  <c r="N298" i="1" l="1"/>
  <c r="M297" i="1"/>
  <c r="N299" i="1" l="1"/>
  <c r="M298" i="1"/>
  <c r="N300" i="1" l="1"/>
  <c r="M299" i="1"/>
  <c r="N301" i="1" l="1"/>
  <c r="M300" i="1"/>
  <c r="N302" i="1" l="1"/>
  <c r="M301" i="1"/>
  <c r="N303" i="1" l="1"/>
  <c r="M302" i="1"/>
  <c r="N304" i="1" l="1"/>
  <c r="M303" i="1"/>
  <c r="N305" i="1" l="1"/>
  <c r="M304" i="1"/>
  <c r="N306" i="1" l="1"/>
  <c r="M305" i="1"/>
  <c r="N307" i="1" l="1"/>
  <c r="M306" i="1"/>
  <c r="N308" i="1" l="1"/>
  <c r="M307" i="1"/>
  <c r="N309" i="1" l="1"/>
  <c r="M308" i="1"/>
  <c r="N310" i="1" l="1"/>
  <c r="M309" i="1"/>
  <c r="N311" i="1" l="1"/>
  <c r="M310" i="1"/>
  <c r="N312" i="1" l="1"/>
  <c r="M311" i="1"/>
  <c r="N313" i="1" l="1"/>
  <c r="M312" i="1"/>
  <c r="N314" i="1" l="1"/>
  <c r="M313" i="1"/>
  <c r="N315" i="1" l="1"/>
  <c r="M314" i="1"/>
  <c r="N316" i="1" l="1"/>
  <c r="M315" i="1"/>
  <c r="N317" i="1" l="1"/>
  <c r="M316" i="1"/>
  <c r="N318" i="1" l="1"/>
  <c r="M317" i="1"/>
  <c r="N319" i="1" l="1"/>
  <c r="M318" i="1"/>
  <c r="N320" i="1" l="1"/>
  <c r="M319" i="1"/>
  <c r="N321" i="1" l="1"/>
  <c r="M320" i="1"/>
  <c r="N322" i="1" l="1"/>
  <c r="M321" i="1"/>
  <c r="N323" i="1" l="1"/>
  <c r="M322" i="1"/>
  <c r="N324" i="1" l="1"/>
  <c r="M323" i="1"/>
  <c r="N325" i="1" l="1"/>
  <c r="M324" i="1"/>
  <c r="N326" i="1" l="1"/>
  <c r="M325" i="1"/>
  <c r="N327" i="1" l="1"/>
  <c r="M326" i="1"/>
  <c r="N328" i="1" l="1"/>
  <c r="M327" i="1"/>
  <c r="N329" i="1" l="1"/>
  <c r="M328" i="1"/>
  <c r="N330" i="1" l="1"/>
  <c r="M329" i="1"/>
  <c r="N331" i="1" l="1"/>
  <c r="M330" i="1"/>
  <c r="N332" i="1" l="1"/>
  <c r="M331" i="1"/>
  <c r="N333" i="1" l="1"/>
  <c r="M332" i="1"/>
  <c r="N334" i="1" l="1"/>
  <c r="M333" i="1"/>
  <c r="N335" i="1" l="1"/>
  <c r="M334" i="1"/>
  <c r="N336" i="1" l="1"/>
  <c r="M335" i="1"/>
  <c r="N337" i="1" l="1"/>
  <c r="M336" i="1"/>
  <c r="N338" i="1" l="1"/>
  <c r="M337" i="1"/>
  <c r="N339" i="1" l="1"/>
  <c r="M338" i="1"/>
  <c r="N340" i="1" l="1"/>
  <c r="M339" i="1"/>
  <c r="N341" i="1" l="1"/>
  <c r="M340" i="1"/>
  <c r="N342" i="1" l="1"/>
  <c r="M341" i="1"/>
  <c r="N343" i="1" l="1"/>
  <c r="M342" i="1"/>
  <c r="N344" i="1" l="1"/>
  <c r="M343" i="1"/>
  <c r="N345" i="1" l="1"/>
  <c r="M344" i="1"/>
  <c r="N346" i="1" l="1"/>
  <c r="M345" i="1"/>
  <c r="N347" i="1" l="1"/>
  <c r="M346" i="1"/>
  <c r="N348" i="1" l="1"/>
  <c r="M347" i="1"/>
  <c r="N349" i="1" l="1"/>
  <c r="M348" i="1"/>
  <c r="N350" i="1" l="1"/>
  <c r="M349" i="1"/>
  <c r="N351" i="1" l="1"/>
  <c r="M350" i="1"/>
  <c r="N352" i="1" l="1"/>
  <c r="M351" i="1"/>
  <c r="N353" i="1" l="1"/>
  <c r="M352" i="1"/>
  <c r="N354" i="1" l="1"/>
  <c r="M353" i="1"/>
  <c r="N355" i="1" l="1"/>
  <c r="M354" i="1"/>
  <c r="N356" i="1" l="1"/>
  <c r="M355" i="1"/>
  <c r="N357" i="1" l="1"/>
  <c r="M356" i="1"/>
  <c r="N358" i="1" l="1"/>
  <c r="M357" i="1"/>
  <c r="N359" i="1" l="1"/>
  <c r="M358" i="1"/>
  <c r="N360" i="1" l="1"/>
  <c r="M359" i="1"/>
  <c r="N361" i="1" l="1"/>
  <c r="M360" i="1"/>
  <c r="N362" i="1" l="1"/>
  <c r="M361" i="1"/>
  <c r="N363" i="1" l="1"/>
  <c r="C27" i="1" s="1"/>
  <c r="C28" i="1" s="1"/>
  <c r="C29" i="1" s="1"/>
  <c r="M362" i="1"/>
  <c r="M363" i="1" l="1"/>
</calcChain>
</file>

<file path=xl/sharedStrings.xml><?xml version="1.0" encoding="utf-8"?>
<sst xmlns="http://schemas.openxmlformats.org/spreadsheetml/2006/main" count="66" uniqueCount="54">
  <si>
    <t>Wiebe a</t>
  </si>
  <si>
    <t>Wiebe m</t>
  </si>
  <si>
    <t>Bdur</t>
  </si>
  <si>
    <t>Deg</t>
  </si>
  <si>
    <t>m^3</t>
  </si>
  <si>
    <t>Density Air</t>
  </si>
  <si>
    <t>kg/m^3</t>
  </si>
  <si>
    <t>Mass Air</t>
  </si>
  <si>
    <t>kg</t>
  </si>
  <si>
    <t>Fuel Ratio</t>
  </si>
  <si>
    <t>Mass Fuel</t>
  </si>
  <si>
    <t>LHV</t>
  </si>
  <si>
    <t>J/Kg.K</t>
  </si>
  <si>
    <t>K</t>
  </si>
  <si>
    <t>Work Done</t>
  </si>
  <si>
    <t>Joules</t>
  </si>
  <si>
    <t>Power</t>
  </si>
  <si>
    <t>KW</t>
  </si>
  <si>
    <t>BHP</t>
  </si>
  <si>
    <t>RPM</t>
  </si>
  <si>
    <t>Gamma</t>
  </si>
  <si>
    <t>Qr</t>
  </si>
  <si>
    <t>R</t>
  </si>
  <si>
    <t>Comp Ratio</t>
  </si>
  <si>
    <t>Bore</t>
  </si>
  <si>
    <t>Stroke</t>
  </si>
  <si>
    <t>Capacity</t>
  </si>
  <si>
    <t>mm</t>
  </si>
  <si>
    <t>cc</t>
  </si>
  <si>
    <t>m</t>
  </si>
  <si>
    <t>Engine Cycle Simulation Software</t>
  </si>
  <si>
    <t>Cylinders</t>
  </si>
  <si>
    <t>Cyl Volume</t>
  </si>
  <si>
    <t>Crank Angle</t>
  </si>
  <si>
    <t>SI Units</t>
  </si>
  <si>
    <t>Volume (CC)</t>
  </si>
  <si>
    <t>Pressure (Bar)</t>
  </si>
  <si>
    <t>dQr (J)</t>
  </si>
  <si>
    <t>Temperature (K)</t>
  </si>
  <si>
    <t>Work Done (J)</t>
  </si>
  <si>
    <t>Con Rod Length</t>
  </si>
  <si>
    <t>Bar</t>
  </si>
  <si>
    <t>Wiebe</t>
  </si>
  <si>
    <t>Ignition deg</t>
  </si>
  <si>
    <t>Ignition Del</t>
  </si>
  <si>
    <t>MFB</t>
  </si>
  <si>
    <t>Combustion (Bar)</t>
  </si>
  <si>
    <t>P Ambient</t>
  </si>
  <si>
    <t>T Ambient</t>
  </si>
  <si>
    <t>Comb Efficiency</t>
  </si>
  <si>
    <t>Vol Efficiency</t>
  </si>
  <si>
    <t>Clearance Vol</t>
  </si>
  <si>
    <t>n compression</t>
  </si>
  <si>
    <t>n expansion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</si>
</sst>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4"/>
      <name val="Arial"/>
      <family val="2"/>
    </font>
    <font>
      <b/>
      <i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sz val="10"/>
      <color theme="2" tint="-9.9978637043366805E-2"/>
      <name val="Arial"/>
      <family val="2"/>
    </font>
    <font>
      <sz val="10"/>
      <color theme="6" tint="-0.499984740745262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49">
    <xf numFmtId="0" fontId="0" fillId="0" borderId="0" xfId="0"/>
    <xf numFmtId="0" fontId="1" fillId="0" borderId="1" xfId="1" applyBorder="1"/>
    <xf numFmtId="0" fontId="1" fillId="0" borderId="4" xfId="1" applyFont="1" applyBorder="1"/>
    <xf numFmtId="0" fontId="1" fillId="0" borderId="5" xfId="1" applyBorder="1"/>
    <xf numFmtId="0" fontId="1" fillId="0" borderId="6" xfId="1" applyFont="1" applyBorder="1"/>
    <xf numFmtId="11" fontId="1" fillId="0" borderId="5" xfId="1" applyNumberFormat="1" applyBorder="1"/>
    <xf numFmtId="0" fontId="1" fillId="0" borderId="4" xfId="1" applyBorder="1"/>
    <xf numFmtId="0" fontId="1" fillId="0" borderId="7" xfId="1" applyBorder="1"/>
    <xf numFmtId="0" fontId="1" fillId="0" borderId="8" xfId="1" applyBorder="1"/>
    <xf numFmtId="0" fontId="0" fillId="0" borderId="10" xfId="0" applyBorder="1"/>
    <xf numFmtId="0" fontId="1" fillId="0" borderId="11" xfId="1" applyBorder="1"/>
    <xf numFmtId="0" fontId="1" fillId="0" borderId="12" xfId="1" applyBorder="1"/>
    <xf numFmtId="0" fontId="1" fillId="0" borderId="12" xfId="1" applyFont="1" applyBorder="1"/>
    <xf numFmtId="0" fontId="1" fillId="0" borderId="13" xfId="1" applyBorder="1"/>
    <xf numFmtId="0" fontId="1" fillId="0" borderId="5" xfId="1" applyFont="1" applyBorder="1"/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9" xfId="0" applyBorder="1"/>
    <xf numFmtId="0" fontId="0" fillId="0" borderId="14" xfId="0" applyBorder="1"/>
    <xf numFmtId="0" fontId="0" fillId="0" borderId="15" xfId="0" applyBorder="1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7" xfId="1" applyFont="1" applyBorder="1"/>
    <xf numFmtId="0" fontId="0" fillId="0" borderId="1" xfId="0" applyBorder="1" applyAlignment="1">
      <alignment horizontal="center"/>
    </xf>
    <xf numFmtId="0" fontId="5" fillId="0" borderId="4" xfId="0" applyFont="1" applyBorder="1"/>
    <xf numFmtId="0" fontId="5" fillId="0" borderId="16" xfId="0" applyFont="1" applyBorder="1"/>
    <xf numFmtId="0" fontId="5" fillId="0" borderId="7" xfId="0" applyFont="1" applyBorder="1"/>
    <xf numFmtId="2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2" fontId="2" fillId="0" borderId="5" xfId="1" applyNumberFormat="1" applyFont="1" applyBorder="1"/>
    <xf numFmtId="0" fontId="3" fillId="0" borderId="0" xfId="0" applyFont="1"/>
    <xf numFmtId="2" fontId="3" fillId="0" borderId="0" xfId="0" applyNumberFormat="1" applyFont="1" applyAlignment="1">
      <alignment horizontal="center"/>
    </xf>
    <xf numFmtId="0" fontId="6" fillId="0" borderId="4" xfId="1" applyFont="1" applyBorder="1"/>
    <xf numFmtId="0" fontId="6" fillId="0" borderId="5" xfId="1" applyFont="1" applyBorder="1"/>
    <xf numFmtId="0" fontId="6" fillId="0" borderId="12" xfId="1" applyFont="1" applyBorder="1"/>
    <xf numFmtId="0" fontId="1" fillId="2" borderId="5" xfId="1" applyFill="1" applyBorder="1"/>
    <xf numFmtId="2" fontId="1" fillId="0" borderId="2" xfId="1" applyNumberFormat="1" applyFont="1" applyBorder="1"/>
    <xf numFmtId="11" fontId="1" fillId="0" borderId="5" xfId="1" applyNumberFormat="1" applyFont="1" applyBorder="1"/>
    <xf numFmtId="11" fontId="6" fillId="0" borderId="5" xfId="1" applyNumberFormat="1" applyFont="1" applyBorder="1"/>
    <xf numFmtId="2" fontId="7" fillId="0" borderId="5" xfId="1" applyNumberFormat="1" applyFont="1" applyBorder="1" applyAlignment="1">
      <alignment horizontal="center"/>
    </xf>
    <xf numFmtId="0" fontId="1" fillId="4" borderId="5" xfId="1" applyFill="1" applyBorder="1"/>
    <xf numFmtId="0" fontId="1" fillId="5" borderId="5" xfId="1" applyFill="1" applyBorder="1"/>
    <xf numFmtId="0" fontId="1" fillId="5" borderId="2" xfId="1" applyFill="1" applyBorder="1"/>
    <xf numFmtId="0" fontId="1" fillId="3" borderId="5" xfId="1" applyFill="1" applyBorder="1"/>
    <xf numFmtId="164" fontId="1" fillId="3" borderId="5" xfId="1" applyNumberFormat="1" applyFill="1" applyBorder="1"/>
    <xf numFmtId="0" fontId="1" fillId="6" borderId="5" xfId="1" applyFill="1" applyBorder="1"/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2.xml"/><Relationship Id="rId7" Type="http://schemas.openxmlformats.org/officeDocument/2006/relationships/worksheet" Target="worksheets/sheet3.xml"/><Relationship Id="rId2" Type="http://schemas.openxmlformats.org/officeDocument/2006/relationships/chartsheet" Target="chartsheets/sheet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11" Type="http://schemas.openxmlformats.org/officeDocument/2006/relationships/calcChain" Target="calcChain.xml"/><Relationship Id="rId5" Type="http://schemas.openxmlformats.org/officeDocument/2006/relationships/chartsheet" Target="chartsheets/sheet4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3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Pressure</a:t>
            </a:r>
          </a:p>
        </c:rich>
      </c:tx>
      <c:layout>
        <c:manualLayout>
          <c:xMode val="edge"/>
          <c:yMode val="edge"/>
          <c:x val="0.40261111111111109"/>
          <c:y val="4.1666666666666664E-2"/>
        </c:manualLayout>
      </c:layout>
      <c:overlay val="1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Calculations!$J$1</c:f>
              <c:strCache>
                <c:ptCount val="1"/>
                <c:pt idx="0">
                  <c:v>Pressure (Bar)</c:v>
                </c:pt>
              </c:strCache>
            </c:strRef>
          </c:tx>
          <c:marker>
            <c:symbol val="none"/>
          </c:marker>
          <c:xVal>
            <c:numRef>
              <c:f>Calculations!$H$2:$H$365</c:f>
              <c:numCache>
                <c:formatCode>General</c:formatCode>
                <c:ptCount val="364"/>
                <c:pt idx="1">
                  <c:v>-180</c:v>
                </c:pt>
                <c:pt idx="2">
                  <c:v>-179</c:v>
                </c:pt>
                <c:pt idx="3">
                  <c:v>-178</c:v>
                </c:pt>
                <c:pt idx="4">
                  <c:v>-177</c:v>
                </c:pt>
                <c:pt idx="5">
                  <c:v>-176</c:v>
                </c:pt>
                <c:pt idx="6">
                  <c:v>-175</c:v>
                </c:pt>
                <c:pt idx="7">
                  <c:v>-174</c:v>
                </c:pt>
                <c:pt idx="8">
                  <c:v>-173</c:v>
                </c:pt>
                <c:pt idx="9">
                  <c:v>-172</c:v>
                </c:pt>
                <c:pt idx="10">
                  <c:v>-171</c:v>
                </c:pt>
                <c:pt idx="11">
                  <c:v>-170</c:v>
                </c:pt>
                <c:pt idx="12">
                  <c:v>-169</c:v>
                </c:pt>
                <c:pt idx="13">
                  <c:v>-168</c:v>
                </c:pt>
                <c:pt idx="14">
                  <c:v>-167</c:v>
                </c:pt>
                <c:pt idx="15">
                  <c:v>-166</c:v>
                </c:pt>
                <c:pt idx="16">
                  <c:v>-165</c:v>
                </c:pt>
                <c:pt idx="17">
                  <c:v>-164</c:v>
                </c:pt>
                <c:pt idx="18">
                  <c:v>-163</c:v>
                </c:pt>
                <c:pt idx="19">
                  <c:v>-162</c:v>
                </c:pt>
                <c:pt idx="20">
                  <c:v>-161</c:v>
                </c:pt>
                <c:pt idx="21">
                  <c:v>-160</c:v>
                </c:pt>
                <c:pt idx="22">
                  <c:v>-159</c:v>
                </c:pt>
                <c:pt idx="23">
                  <c:v>-158</c:v>
                </c:pt>
                <c:pt idx="24">
                  <c:v>-157</c:v>
                </c:pt>
                <c:pt idx="25">
                  <c:v>-156</c:v>
                </c:pt>
                <c:pt idx="26">
                  <c:v>-155</c:v>
                </c:pt>
                <c:pt idx="27">
                  <c:v>-154</c:v>
                </c:pt>
                <c:pt idx="28">
                  <c:v>-153</c:v>
                </c:pt>
                <c:pt idx="29">
                  <c:v>-152</c:v>
                </c:pt>
                <c:pt idx="30">
                  <c:v>-151</c:v>
                </c:pt>
                <c:pt idx="31">
                  <c:v>-150</c:v>
                </c:pt>
                <c:pt idx="32">
                  <c:v>-149</c:v>
                </c:pt>
                <c:pt idx="33">
                  <c:v>-148</c:v>
                </c:pt>
                <c:pt idx="34">
                  <c:v>-147</c:v>
                </c:pt>
                <c:pt idx="35">
                  <c:v>-146</c:v>
                </c:pt>
                <c:pt idx="36">
                  <c:v>-145</c:v>
                </c:pt>
                <c:pt idx="37">
                  <c:v>-144</c:v>
                </c:pt>
                <c:pt idx="38">
                  <c:v>-143</c:v>
                </c:pt>
                <c:pt idx="39">
                  <c:v>-142</c:v>
                </c:pt>
                <c:pt idx="40">
                  <c:v>-141</c:v>
                </c:pt>
                <c:pt idx="41">
                  <c:v>-140</c:v>
                </c:pt>
                <c:pt idx="42">
                  <c:v>-139</c:v>
                </c:pt>
                <c:pt idx="43">
                  <c:v>-138</c:v>
                </c:pt>
                <c:pt idx="44">
                  <c:v>-137</c:v>
                </c:pt>
                <c:pt idx="45">
                  <c:v>-136</c:v>
                </c:pt>
                <c:pt idx="46">
                  <c:v>-135</c:v>
                </c:pt>
                <c:pt idx="47">
                  <c:v>-134</c:v>
                </c:pt>
                <c:pt idx="48">
                  <c:v>-133</c:v>
                </c:pt>
                <c:pt idx="49">
                  <c:v>-132</c:v>
                </c:pt>
                <c:pt idx="50">
                  <c:v>-131</c:v>
                </c:pt>
                <c:pt idx="51">
                  <c:v>-130</c:v>
                </c:pt>
                <c:pt idx="52">
                  <c:v>-129</c:v>
                </c:pt>
                <c:pt idx="53">
                  <c:v>-128</c:v>
                </c:pt>
                <c:pt idx="54">
                  <c:v>-127</c:v>
                </c:pt>
                <c:pt idx="55">
                  <c:v>-126</c:v>
                </c:pt>
                <c:pt idx="56">
                  <c:v>-125</c:v>
                </c:pt>
                <c:pt idx="57">
                  <c:v>-124</c:v>
                </c:pt>
                <c:pt idx="58">
                  <c:v>-123</c:v>
                </c:pt>
                <c:pt idx="59">
                  <c:v>-122</c:v>
                </c:pt>
                <c:pt idx="60">
                  <c:v>-121</c:v>
                </c:pt>
                <c:pt idx="61">
                  <c:v>-120</c:v>
                </c:pt>
                <c:pt idx="62">
                  <c:v>-119</c:v>
                </c:pt>
                <c:pt idx="63">
                  <c:v>-118</c:v>
                </c:pt>
                <c:pt idx="64">
                  <c:v>-117</c:v>
                </c:pt>
                <c:pt idx="65">
                  <c:v>-116</c:v>
                </c:pt>
                <c:pt idx="66">
                  <c:v>-115</c:v>
                </c:pt>
                <c:pt idx="67">
                  <c:v>-114</c:v>
                </c:pt>
                <c:pt idx="68">
                  <c:v>-113</c:v>
                </c:pt>
                <c:pt idx="69">
                  <c:v>-112</c:v>
                </c:pt>
                <c:pt idx="70">
                  <c:v>-111</c:v>
                </c:pt>
                <c:pt idx="71">
                  <c:v>-110</c:v>
                </c:pt>
                <c:pt idx="72">
                  <c:v>-109</c:v>
                </c:pt>
                <c:pt idx="73">
                  <c:v>-108</c:v>
                </c:pt>
                <c:pt idx="74">
                  <c:v>-107</c:v>
                </c:pt>
                <c:pt idx="75">
                  <c:v>-106</c:v>
                </c:pt>
                <c:pt idx="76">
                  <c:v>-105</c:v>
                </c:pt>
                <c:pt idx="77">
                  <c:v>-104</c:v>
                </c:pt>
                <c:pt idx="78">
                  <c:v>-103</c:v>
                </c:pt>
                <c:pt idx="79">
                  <c:v>-102</c:v>
                </c:pt>
                <c:pt idx="80">
                  <c:v>-101</c:v>
                </c:pt>
                <c:pt idx="81">
                  <c:v>-100</c:v>
                </c:pt>
                <c:pt idx="82">
                  <c:v>-99</c:v>
                </c:pt>
                <c:pt idx="83">
                  <c:v>-98</c:v>
                </c:pt>
                <c:pt idx="84">
                  <c:v>-97</c:v>
                </c:pt>
                <c:pt idx="85">
                  <c:v>-96</c:v>
                </c:pt>
                <c:pt idx="86">
                  <c:v>-95</c:v>
                </c:pt>
                <c:pt idx="87">
                  <c:v>-94</c:v>
                </c:pt>
                <c:pt idx="88">
                  <c:v>-93</c:v>
                </c:pt>
                <c:pt idx="89">
                  <c:v>-92</c:v>
                </c:pt>
                <c:pt idx="90">
                  <c:v>-91</c:v>
                </c:pt>
                <c:pt idx="91">
                  <c:v>-90</c:v>
                </c:pt>
                <c:pt idx="92">
                  <c:v>-89</c:v>
                </c:pt>
                <c:pt idx="93">
                  <c:v>-88</c:v>
                </c:pt>
                <c:pt idx="94">
                  <c:v>-87</c:v>
                </c:pt>
                <c:pt idx="95">
                  <c:v>-86</c:v>
                </c:pt>
                <c:pt idx="96">
                  <c:v>-85</c:v>
                </c:pt>
                <c:pt idx="97">
                  <c:v>-84</c:v>
                </c:pt>
                <c:pt idx="98">
                  <c:v>-83</c:v>
                </c:pt>
                <c:pt idx="99">
                  <c:v>-82</c:v>
                </c:pt>
                <c:pt idx="100">
                  <c:v>-81</c:v>
                </c:pt>
                <c:pt idx="101">
                  <c:v>-80</c:v>
                </c:pt>
                <c:pt idx="102">
                  <c:v>-79</c:v>
                </c:pt>
                <c:pt idx="103">
                  <c:v>-78</c:v>
                </c:pt>
                <c:pt idx="104">
                  <c:v>-77</c:v>
                </c:pt>
                <c:pt idx="105">
                  <c:v>-76</c:v>
                </c:pt>
                <c:pt idx="106">
                  <c:v>-75</c:v>
                </c:pt>
                <c:pt idx="107">
                  <c:v>-74</c:v>
                </c:pt>
                <c:pt idx="108">
                  <c:v>-73</c:v>
                </c:pt>
                <c:pt idx="109">
                  <c:v>-72</c:v>
                </c:pt>
                <c:pt idx="110">
                  <c:v>-71</c:v>
                </c:pt>
                <c:pt idx="111">
                  <c:v>-70</c:v>
                </c:pt>
                <c:pt idx="112">
                  <c:v>-69</c:v>
                </c:pt>
                <c:pt idx="113">
                  <c:v>-68</c:v>
                </c:pt>
                <c:pt idx="114">
                  <c:v>-67</c:v>
                </c:pt>
                <c:pt idx="115">
                  <c:v>-66</c:v>
                </c:pt>
                <c:pt idx="116">
                  <c:v>-65</c:v>
                </c:pt>
                <c:pt idx="117">
                  <c:v>-64</c:v>
                </c:pt>
                <c:pt idx="118">
                  <c:v>-63</c:v>
                </c:pt>
                <c:pt idx="119">
                  <c:v>-62</c:v>
                </c:pt>
                <c:pt idx="120">
                  <c:v>-61</c:v>
                </c:pt>
                <c:pt idx="121">
                  <c:v>-60</c:v>
                </c:pt>
                <c:pt idx="122">
                  <c:v>-59</c:v>
                </c:pt>
                <c:pt idx="123">
                  <c:v>-58</c:v>
                </c:pt>
                <c:pt idx="124">
                  <c:v>-57</c:v>
                </c:pt>
                <c:pt idx="125">
                  <c:v>-56</c:v>
                </c:pt>
                <c:pt idx="126">
                  <c:v>-55</c:v>
                </c:pt>
                <c:pt idx="127">
                  <c:v>-54</c:v>
                </c:pt>
                <c:pt idx="128">
                  <c:v>-53</c:v>
                </c:pt>
                <c:pt idx="129">
                  <c:v>-52</c:v>
                </c:pt>
                <c:pt idx="130">
                  <c:v>-51</c:v>
                </c:pt>
                <c:pt idx="131">
                  <c:v>-50</c:v>
                </c:pt>
                <c:pt idx="132">
                  <c:v>-49</c:v>
                </c:pt>
                <c:pt idx="133">
                  <c:v>-48</c:v>
                </c:pt>
                <c:pt idx="134">
                  <c:v>-47</c:v>
                </c:pt>
                <c:pt idx="135">
                  <c:v>-46</c:v>
                </c:pt>
                <c:pt idx="136">
                  <c:v>-45</c:v>
                </c:pt>
                <c:pt idx="137">
                  <c:v>-44</c:v>
                </c:pt>
                <c:pt idx="138">
                  <c:v>-43</c:v>
                </c:pt>
                <c:pt idx="139">
                  <c:v>-42</c:v>
                </c:pt>
                <c:pt idx="140">
                  <c:v>-41</c:v>
                </c:pt>
                <c:pt idx="141">
                  <c:v>-40</c:v>
                </c:pt>
                <c:pt idx="142">
                  <c:v>-39</c:v>
                </c:pt>
                <c:pt idx="143">
                  <c:v>-38</c:v>
                </c:pt>
                <c:pt idx="144">
                  <c:v>-37</c:v>
                </c:pt>
                <c:pt idx="145">
                  <c:v>-36</c:v>
                </c:pt>
                <c:pt idx="146">
                  <c:v>-35</c:v>
                </c:pt>
                <c:pt idx="147">
                  <c:v>-34</c:v>
                </c:pt>
                <c:pt idx="148">
                  <c:v>-33</c:v>
                </c:pt>
                <c:pt idx="149">
                  <c:v>-32</c:v>
                </c:pt>
                <c:pt idx="150">
                  <c:v>-31</c:v>
                </c:pt>
                <c:pt idx="151">
                  <c:v>-30</c:v>
                </c:pt>
                <c:pt idx="152">
                  <c:v>-29</c:v>
                </c:pt>
                <c:pt idx="153">
                  <c:v>-28</c:v>
                </c:pt>
                <c:pt idx="154">
                  <c:v>-27</c:v>
                </c:pt>
                <c:pt idx="155">
                  <c:v>-26</c:v>
                </c:pt>
                <c:pt idx="156">
                  <c:v>-25</c:v>
                </c:pt>
                <c:pt idx="157">
                  <c:v>-24</c:v>
                </c:pt>
                <c:pt idx="158">
                  <c:v>-23</c:v>
                </c:pt>
                <c:pt idx="159">
                  <c:v>-22</c:v>
                </c:pt>
                <c:pt idx="160">
                  <c:v>-21</c:v>
                </c:pt>
                <c:pt idx="161">
                  <c:v>-20</c:v>
                </c:pt>
                <c:pt idx="162">
                  <c:v>-19</c:v>
                </c:pt>
                <c:pt idx="163">
                  <c:v>-18</c:v>
                </c:pt>
                <c:pt idx="164">
                  <c:v>-17</c:v>
                </c:pt>
                <c:pt idx="165">
                  <c:v>-16</c:v>
                </c:pt>
                <c:pt idx="166">
                  <c:v>-15</c:v>
                </c:pt>
                <c:pt idx="167">
                  <c:v>-14</c:v>
                </c:pt>
                <c:pt idx="168">
                  <c:v>-13</c:v>
                </c:pt>
                <c:pt idx="169">
                  <c:v>-12</c:v>
                </c:pt>
                <c:pt idx="170">
                  <c:v>-11</c:v>
                </c:pt>
                <c:pt idx="171">
                  <c:v>-10</c:v>
                </c:pt>
                <c:pt idx="172">
                  <c:v>-9</c:v>
                </c:pt>
                <c:pt idx="173">
                  <c:v>-8</c:v>
                </c:pt>
                <c:pt idx="174">
                  <c:v>-7</c:v>
                </c:pt>
                <c:pt idx="175">
                  <c:v>-6</c:v>
                </c:pt>
                <c:pt idx="176">
                  <c:v>-5</c:v>
                </c:pt>
                <c:pt idx="177">
                  <c:v>-4</c:v>
                </c:pt>
                <c:pt idx="178">
                  <c:v>-3</c:v>
                </c:pt>
                <c:pt idx="179">
                  <c:v>-2</c:v>
                </c:pt>
                <c:pt idx="180">
                  <c:v>-1</c:v>
                </c:pt>
                <c:pt idx="181">
                  <c:v>0</c:v>
                </c:pt>
                <c:pt idx="182">
                  <c:v>1</c:v>
                </c:pt>
                <c:pt idx="183">
                  <c:v>2</c:v>
                </c:pt>
                <c:pt idx="184">
                  <c:v>3</c:v>
                </c:pt>
                <c:pt idx="185">
                  <c:v>4</c:v>
                </c:pt>
                <c:pt idx="186">
                  <c:v>5</c:v>
                </c:pt>
                <c:pt idx="187">
                  <c:v>6</c:v>
                </c:pt>
                <c:pt idx="188">
                  <c:v>7</c:v>
                </c:pt>
                <c:pt idx="189">
                  <c:v>8</c:v>
                </c:pt>
                <c:pt idx="190">
                  <c:v>9</c:v>
                </c:pt>
                <c:pt idx="191">
                  <c:v>10</c:v>
                </c:pt>
                <c:pt idx="192">
                  <c:v>11</c:v>
                </c:pt>
                <c:pt idx="193">
                  <c:v>12</c:v>
                </c:pt>
                <c:pt idx="194">
                  <c:v>13</c:v>
                </c:pt>
                <c:pt idx="195">
                  <c:v>14</c:v>
                </c:pt>
                <c:pt idx="196">
                  <c:v>15</c:v>
                </c:pt>
                <c:pt idx="197">
                  <c:v>16</c:v>
                </c:pt>
                <c:pt idx="198">
                  <c:v>17</c:v>
                </c:pt>
                <c:pt idx="199">
                  <c:v>18</c:v>
                </c:pt>
                <c:pt idx="200">
                  <c:v>19</c:v>
                </c:pt>
                <c:pt idx="201">
                  <c:v>20</c:v>
                </c:pt>
                <c:pt idx="202">
                  <c:v>21</c:v>
                </c:pt>
                <c:pt idx="203">
                  <c:v>22</c:v>
                </c:pt>
                <c:pt idx="204">
                  <c:v>23</c:v>
                </c:pt>
                <c:pt idx="205">
                  <c:v>24</c:v>
                </c:pt>
                <c:pt idx="206">
                  <c:v>25</c:v>
                </c:pt>
                <c:pt idx="207">
                  <c:v>26</c:v>
                </c:pt>
                <c:pt idx="208">
                  <c:v>27</c:v>
                </c:pt>
                <c:pt idx="209">
                  <c:v>28</c:v>
                </c:pt>
                <c:pt idx="210">
                  <c:v>29</c:v>
                </c:pt>
                <c:pt idx="211">
                  <c:v>30</c:v>
                </c:pt>
                <c:pt idx="212">
                  <c:v>31</c:v>
                </c:pt>
                <c:pt idx="213">
                  <c:v>32</c:v>
                </c:pt>
                <c:pt idx="214">
                  <c:v>33</c:v>
                </c:pt>
                <c:pt idx="215">
                  <c:v>34</c:v>
                </c:pt>
                <c:pt idx="216">
                  <c:v>35</c:v>
                </c:pt>
                <c:pt idx="217">
                  <c:v>36</c:v>
                </c:pt>
                <c:pt idx="218">
                  <c:v>37</c:v>
                </c:pt>
                <c:pt idx="219">
                  <c:v>38</c:v>
                </c:pt>
                <c:pt idx="220">
                  <c:v>39</c:v>
                </c:pt>
                <c:pt idx="221">
                  <c:v>40</c:v>
                </c:pt>
                <c:pt idx="222">
                  <c:v>41</c:v>
                </c:pt>
                <c:pt idx="223">
                  <c:v>42</c:v>
                </c:pt>
                <c:pt idx="224">
                  <c:v>43</c:v>
                </c:pt>
                <c:pt idx="225">
                  <c:v>44</c:v>
                </c:pt>
                <c:pt idx="226">
                  <c:v>45</c:v>
                </c:pt>
                <c:pt idx="227">
                  <c:v>46</c:v>
                </c:pt>
                <c:pt idx="228">
                  <c:v>47</c:v>
                </c:pt>
                <c:pt idx="229">
                  <c:v>48</c:v>
                </c:pt>
                <c:pt idx="230">
                  <c:v>49</c:v>
                </c:pt>
                <c:pt idx="231">
                  <c:v>50</c:v>
                </c:pt>
                <c:pt idx="232">
                  <c:v>51</c:v>
                </c:pt>
                <c:pt idx="233">
                  <c:v>52</c:v>
                </c:pt>
                <c:pt idx="234">
                  <c:v>53</c:v>
                </c:pt>
                <c:pt idx="235">
                  <c:v>54</c:v>
                </c:pt>
                <c:pt idx="236">
                  <c:v>55</c:v>
                </c:pt>
                <c:pt idx="237">
                  <c:v>56</c:v>
                </c:pt>
                <c:pt idx="238">
                  <c:v>57</c:v>
                </c:pt>
                <c:pt idx="239">
                  <c:v>58</c:v>
                </c:pt>
                <c:pt idx="240">
                  <c:v>59</c:v>
                </c:pt>
                <c:pt idx="241">
                  <c:v>60</c:v>
                </c:pt>
                <c:pt idx="242">
                  <c:v>61</c:v>
                </c:pt>
                <c:pt idx="243">
                  <c:v>62</c:v>
                </c:pt>
                <c:pt idx="244">
                  <c:v>63</c:v>
                </c:pt>
                <c:pt idx="245">
                  <c:v>64</c:v>
                </c:pt>
                <c:pt idx="246">
                  <c:v>65</c:v>
                </c:pt>
                <c:pt idx="247">
                  <c:v>66</c:v>
                </c:pt>
                <c:pt idx="248">
                  <c:v>67</c:v>
                </c:pt>
                <c:pt idx="249">
                  <c:v>68</c:v>
                </c:pt>
                <c:pt idx="250">
                  <c:v>69</c:v>
                </c:pt>
                <c:pt idx="251">
                  <c:v>70</c:v>
                </c:pt>
                <c:pt idx="252">
                  <c:v>71</c:v>
                </c:pt>
                <c:pt idx="253">
                  <c:v>72</c:v>
                </c:pt>
                <c:pt idx="254">
                  <c:v>73</c:v>
                </c:pt>
                <c:pt idx="255">
                  <c:v>74</c:v>
                </c:pt>
                <c:pt idx="256">
                  <c:v>75</c:v>
                </c:pt>
                <c:pt idx="257">
                  <c:v>76</c:v>
                </c:pt>
                <c:pt idx="258">
                  <c:v>77</c:v>
                </c:pt>
                <c:pt idx="259">
                  <c:v>78</c:v>
                </c:pt>
                <c:pt idx="260">
                  <c:v>79</c:v>
                </c:pt>
                <c:pt idx="261">
                  <c:v>80</c:v>
                </c:pt>
                <c:pt idx="262">
                  <c:v>81</c:v>
                </c:pt>
                <c:pt idx="263">
                  <c:v>82</c:v>
                </c:pt>
                <c:pt idx="264">
                  <c:v>83</c:v>
                </c:pt>
                <c:pt idx="265">
                  <c:v>84</c:v>
                </c:pt>
                <c:pt idx="266">
                  <c:v>85</c:v>
                </c:pt>
                <c:pt idx="267">
                  <c:v>86</c:v>
                </c:pt>
                <c:pt idx="268">
                  <c:v>87</c:v>
                </c:pt>
                <c:pt idx="269">
                  <c:v>88</c:v>
                </c:pt>
                <c:pt idx="270">
                  <c:v>89</c:v>
                </c:pt>
                <c:pt idx="271">
                  <c:v>90</c:v>
                </c:pt>
                <c:pt idx="272">
                  <c:v>91</c:v>
                </c:pt>
                <c:pt idx="273">
                  <c:v>92</c:v>
                </c:pt>
                <c:pt idx="274">
                  <c:v>93</c:v>
                </c:pt>
                <c:pt idx="275">
                  <c:v>94</c:v>
                </c:pt>
                <c:pt idx="276">
                  <c:v>95</c:v>
                </c:pt>
                <c:pt idx="277">
                  <c:v>96</c:v>
                </c:pt>
                <c:pt idx="278">
                  <c:v>97</c:v>
                </c:pt>
                <c:pt idx="279">
                  <c:v>98</c:v>
                </c:pt>
                <c:pt idx="280">
                  <c:v>99</c:v>
                </c:pt>
                <c:pt idx="281">
                  <c:v>100</c:v>
                </c:pt>
                <c:pt idx="282">
                  <c:v>101</c:v>
                </c:pt>
                <c:pt idx="283">
                  <c:v>102</c:v>
                </c:pt>
                <c:pt idx="284">
                  <c:v>103</c:v>
                </c:pt>
                <c:pt idx="285">
                  <c:v>104</c:v>
                </c:pt>
                <c:pt idx="286">
                  <c:v>105</c:v>
                </c:pt>
                <c:pt idx="287">
                  <c:v>106</c:v>
                </c:pt>
                <c:pt idx="288">
                  <c:v>107</c:v>
                </c:pt>
                <c:pt idx="289">
                  <c:v>108</c:v>
                </c:pt>
                <c:pt idx="290">
                  <c:v>109</c:v>
                </c:pt>
                <c:pt idx="291">
                  <c:v>110</c:v>
                </c:pt>
                <c:pt idx="292">
                  <c:v>111</c:v>
                </c:pt>
                <c:pt idx="293">
                  <c:v>112</c:v>
                </c:pt>
                <c:pt idx="294">
                  <c:v>113</c:v>
                </c:pt>
                <c:pt idx="295">
                  <c:v>114</c:v>
                </c:pt>
                <c:pt idx="296">
                  <c:v>115</c:v>
                </c:pt>
                <c:pt idx="297">
                  <c:v>116</c:v>
                </c:pt>
                <c:pt idx="298">
                  <c:v>117</c:v>
                </c:pt>
                <c:pt idx="299">
                  <c:v>118</c:v>
                </c:pt>
                <c:pt idx="300">
                  <c:v>119</c:v>
                </c:pt>
                <c:pt idx="301">
                  <c:v>120</c:v>
                </c:pt>
                <c:pt idx="302">
                  <c:v>121</c:v>
                </c:pt>
                <c:pt idx="303">
                  <c:v>122</c:v>
                </c:pt>
                <c:pt idx="304">
                  <c:v>123</c:v>
                </c:pt>
                <c:pt idx="305">
                  <c:v>124</c:v>
                </c:pt>
                <c:pt idx="306">
                  <c:v>125</c:v>
                </c:pt>
                <c:pt idx="307">
                  <c:v>126</c:v>
                </c:pt>
                <c:pt idx="308">
                  <c:v>127</c:v>
                </c:pt>
                <c:pt idx="309">
                  <c:v>128</c:v>
                </c:pt>
                <c:pt idx="310">
                  <c:v>129</c:v>
                </c:pt>
                <c:pt idx="311">
                  <c:v>130</c:v>
                </c:pt>
                <c:pt idx="312">
                  <c:v>131</c:v>
                </c:pt>
                <c:pt idx="313">
                  <c:v>132</c:v>
                </c:pt>
                <c:pt idx="314">
                  <c:v>133</c:v>
                </c:pt>
                <c:pt idx="315">
                  <c:v>134</c:v>
                </c:pt>
                <c:pt idx="316">
                  <c:v>135</c:v>
                </c:pt>
                <c:pt idx="317">
                  <c:v>136</c:v>
                </c:pt>
                <c:pt idx="318">
                  <c:v>137</c:v>
                </c:pt>
                <c:pt idx="319">
                  <c:v>138</c:v>
                </c:pt>
                <c:pt idx="320">
                  <c:v>139</c:v>
                </c:pt>
                <c:pt idx="321">
                  <c:v>140</c:v>
                </c:pt>
                <c:pt idx="322">
                  <c:v>141</c:v>
                </c:pt>
                <c:pt idx="323">
                  <c:v>142</c:v>
                </c:pt>
                <c:pt idx="324">
                  <c:v>143</c:v>
                </c:pt>
                <c:pt idx="325">
                  <c:v>144</c:v>
                </c:pt>
                <c:pt idx="326">
                  <c:v>145</c:v>
                </c:pt>
                <c:pt idx="327">
                  <c:v>146</c:v>
                </c:pt>
                <c:pt idx="328">
                  <c:v>147</c:v>
                </c:pt>
                <c:pt idx="329">
                  <c:v>148</c:v>
                </c:pt>
                <c:pt idx="330">
                  <c:v>149</c:v>
                </c:pt>
                <c:pt idx="331">
                  <c:v>150</c:v>
                </c:pt>
                <c:pt idx="332">
                  <c:v>151</c:v>
                </c:pt>
                <c:pt idx="333">
                  <c:v>152</c:v>
                </c:pt>
                <c:pt idx="334">
                  <c:v>153</c:v>
                </c:pt>
                <c:pt idx="335">
                  <c:v>154</c:v>
                </c:pt>
                <c:pt idx="336">
                  <c:v>155</c:v>
                </c:pt>
                <c:pt idx="337">
                  <c:v>156</c:v>
                </c:pt>
                <c:pt idx="338">
                  <c:v>157</c:v>
                </c:pt>
                <c:pt idx="339">
                  <c:v>158</c:v>
                </c:pt>
                <c:pt idx="340">
                  <c:v>159</c:v>
                </c:pt>
                <c:pt idx="341">
                  <c:v>160</c:v>
                </c:pt>
                <c:pt idx="342">
                  <c:v>161</c:v>
                </c:pt>
                <c:pt idx="343">
                  <c:v>162</c:v>
                </c:pt>
                <c:pt idx="344">
                  <c:v>163</c:v>
                </c:pt>
                <c:pt idx="345">
                  <c:v>164</c:v>
                </c:pt>
                <c:pt idx="346">
                  <c:v>165</c:v>
                </c:pt>
                <c:pt idx="347">
                  <c:v>166</c:v>
                </c:pt>
                <c:pt idx="348">
                  <c:v>167</c:v>
                </c:pt>
                <c:pt idx="349">
                  <c:v>168</c:v>
                </c:pt>
                <c:pt idx="350">
                  <c:v>169</c:v>
                </c:pt>
                <c:pt idx="351">
                  <c:v>170</c:v>
                </c:pt>
                <c:pt idx="352">
                  <c:v>171</c:v>
                </c:pt>
                <c:pt idx="353">
                  <c:v>172</c:v>
                </c:pt>
                <c:pt idx="354">
                  <c:v>173</c:v>
                </c:pt>
                <c:pt idx="355">
                  <c:v>174</c:v>
                </c:pt>
                <c:pt idx="356">
                  <c:v>175</c:v>
                </c:pt>
                <c:pt idx="357">
                  <c:v>176</c:v>
                </c:pt>
                <c:pt idx="358">
                  <c:v>177</c:v>
                </c:pt>
                <c:pt idx="359">
                  <c:v>178</c:v>
                </c:pt>
                <c:pt idx="360">
                  <c:v>179</c:v>
                </c:pt>
                <c:pt idx="361">
                  <c:v>180</c:v>
                </c:pt>
              </c:numCache>
            </c:numRef>
          </c:xVal>
          <c:yVal>
            <c:numRef>
              <c:f>Calculations!$J$2:$J$365</c:f>
              <c:numCache>
                <c:formatCode>0.000</c:formatCode>
                <c:ptCount val="364"/>
                <c:pt idx="1">
                  <c:v>1</c:v>
                </c:pt>
                <c:pt idx="2" formatCode="General">
                  <c:v>1.0000592202229079</c:v>
                </c:pt>
                <c:pt idx="3" formatCode="General">
                  <c:v>1.000236927205491</c:v>
                </c:pt>
                <c:pt idx="4" formatCode="General">
                  <c:v>1.0005332599547052</c:v>
                </c:pt>
                <c:pt idx="5" formatCode="General">
                  <c:v>1.0009484503668702</c:v>
                </c:pt>
                <c:pt idx="6" formatCode="General">
                  <c:v>1.0014828235552542</c:v>
                </c:pt>
                <c:pt idx="7" formatCode="General">
                  <c:v>1.0021367983096727</c:v>
                </c:pt>
                <c:pt idx="8" formatCode="General">
                  <c:v>1.002910887689088</c:v>
                </c:pt>
                <c:pt idx="9" formatCode="General">
                  <c:v>1.0038056997484894</c:v>
                </c:pt>
                <c:pt idx="10" formatCode="General">
                  <c:v>1.0048219384016135</c:v>
                </c:pt>
                <c:pt idx="11" formatCode="General">
                  <c:v>1.005960404421371</c:v>
                </c:pt>
                <c:pt idx="12" formatCode="General">
                  <c:v>1.0072219965801446</c:v>
                </c:pt>
                <c:pt idx="13" formatCode="General">
                  <c:v>1.0086077129324349</c:v>
                </c:pt>
                <c:pt idx="14" formatCode="General">
                  <c:v>1.0101186522426466</c:v>
                </c:pt>
                <c:pt idx="15" formatCode="General">
                  <c:v>1.0117560155611418</c:v>
                </c:pt>
                <c:pt idx="16" formatCode="General">
                  <c:v>1.0135211079520146</c:v>
                </c:pt>
                <c:pt idx="17" formatCode="General">
                  <c:v>1.0154153403764077</c:v>
                </c:pt>
                <c:pt idx="18" formatCode="General">
                  <c:v>1.0174402317355355</c:v>
                </c:pt>
                <c:pt idx="19" formatCode="General">
                  <c:v>1.0195974110779729</c:v>
                </c:pt>
                <c:pt idx="20" formatCode="General">
                  <c:v>1.0218886199761512</c:v>
                </c:pt>
                <c:pt idx="21" formatCode="General">
                  <c:v>1.0243157150774198</c:v>
                </c:pt>
                <c:pt idx="22" formatCode="General">
                  <c:v>1.0268806708354588</c:v>
                </c:pt>
                <c:pt idx="23" formatCode="General">
                  <c:v>1.0295855824282754</c:v>
                </c:pt>
                <c:pt idx="24" formatCode="General">
                  <c:v>1.0324326688694956</c:v>
                </c:pt>
                <c:pt idx="25" formatCode="General">
                  <c:v>1.035424276320154</c:v>
                </c:pt>
                <c:pt idx="26" formatCode="General">
                  <c:v>1.0385628816087051</c:v>
                </c:pt>
                <c:pt idx="27" formatCode="General">
                  <c:v>1.0418510959675413</c:v>
                </c:pt>
                <c:pt idx="28" formatCode="General">
                  <c:v>1.0452916689948688</c:v>
                </c:pt>
                <c:pt idx="29" formatCode="General">
                  <c:v>1.0488874928514214</c:v>
                </c:pt>
                <c:pt idx="30" formatCode="General">
                  <c:v>1.0526416067021316</c:v>
                </c:pt>
                <c:pt idx="31" formatCode="General">
                  <c:v>1.0565572014135773</c:v>
                </c:pt>
                <c:pt idx="32" formatCode="General">
                  <c:v>1.0606376245187441</c:v>
                </c:pt>
                <c:pt idx="33" formatCode="General">
                  <c:v>1.0648863854614241</c:v>
                </c:pt>
                <c:pt idx="34" formatCode="General">
                  <c:v>1.0693071611333964</c:v>
                </c:pt>
                <c:pt idx="35" formatCode="General">
                  <c:v>1.0739038017184042</c:v>
                </c:pt>
                <c:pt idx="36" formatCode="General">
                  <c:v>1.0786803368578834</c:v>
                </c:pt>
                <c:pt idx="37" formatCode="General">
                  <c:v>1.0836409821543886</c:v>
                </c:pt>
                <c:pt idx="38" formatCode="General">
                  <c:v>1.0887901460297109</c:v>
                </c:pt>
                <c:pt idx="39" formatCode="General">
                  <c:v>1.0941324369558267</c:v>
                </c:pt>
                <c:pt idx="40" formatCode="General">
                  <c:v>1.0996726710780047</c:v>
                </c:pt>
                <c:pt idx="41" formatCode="General">
                  <c:v>1.1054158802507004</c:v>
                </c:pt>
                <c:pt idx="42" formatCode="General">
                  <c:v>1.111367320508216</c:v>
                </c:pt>
                <c:pt idx="43" formatCode="General">
                  <c:v>1.1175324809936062</c:v>
                </c:pt>
                <c:pt idx="44" formatCode="General">
                  <c:v>1.1239170933708438</c:v>
                </c:pt>
                <c:pt idx="45" formatCode="General">
                  <c:v>1.1305271417469729</c:v>
                </c:pt>
                <c:pt idx="46" formatCode="General">
                  <c:v>1.1373688731327509</c:v>
                </c:pt>
                <c:pt idx="47" formatCode="General">
                  <c:v>1.1444488084722251</c:v>
                </c:pt>
                <c:pt idx="48" formatCode="General">
                  <c:v>1.1517737542737441</c:v>
                </c:pt>
                <c:pt idx="49" formatCode="General">
                  <c:v>1.1593508148771257</c:v>
                </c:pt>
                <c:pt idx="50" formatCode="General">
                  <c:v>1.1671874053940756</c:v>
                </c:pt>
                <c:pt idx="51" formatCode="General">
                  <c:v>1.1752912653614953</c:v>
                </c:pt>
                <c:pt idx="52" formatCode="General">
                  <c:v>1.1836704731500636</c:v>
                </c:pt>
                <c:pt idx="53" formatCode="General">
                  <c:v>1.1923334611734027</c:v>
                </c:pt>
                <c:pt idx="54" formatCode="General">
                  <c:v>1.2012890319463048</c:v>
                </c:pt>
                <c:pt idx="55" formatCode="General">
                  <c:v>1.2105463750438812</c:v>
                </c:pt>
                <c:pt idx="56" formatCode="General">
                  <c:v>1.2201150850171494</c:v>
                </c:pt>
                <c:pt idx="57" formatCode="General">
                  <c:v>1.2300051803244911</c:v>
                </c:pt>
                <c:pt idx="58" formatCode="General">
                  <c:v>1.240227123342637</c:v>
                </c:pt>
                <c:pt idx="59" formatCode="General">
                  <c:v>1.2507918415253778</c:v>
                </c:pt>
                <c:pt idx="60" formatCode="General">
                  <c:v>1.2617107497830971</c:v>
                </c:pt>
                <c:pt idx="61" formatCode="General">
                  <c:v>1.2729957741614804</c:v>
                </c:pt>
                <c:pt idx="62" formatCode="General">
                  <c:v>1.2846593769034502</c:v>
                </c:pt>
                <c:pt idx="63" formatCode="General">
                  <c:v>1.2967145829844846</c:v>
                </c:pt>
                <c:pt idx="64" formatCode="General">
                  <c:v>1.3091750082180873</c:v>
                </c:pt>
                <c:pt idx="65" formatCode="General">
                  <c:v>1.3220548890352946</c:v>
                </c:pt>
                <c:pt idx="66" formatCode="General">
                  <c:v>1.335369114049803</c:v>
                </c:pt>
                <c:pt idx="67" formatCode="General">
                  <c:v>1.3491332575285826</c:v>
                </c:pt>
                <c:pt idx="68" formatCode="General">
                  <c:v>1.3633636148968289</c:v>
                </c:pt>
                <c:pt idx="69" formatCode="General">
                  <c:v>1.378077240415766</c:v>
                </c:pt>
                <c:pt idx="70" formatCode="General">
                  <c:v>1.3932919871823153</c:v>
                </c:pt>
                <c:pt idx="71" formatCode="General">
                  <c:v>1.409026549610932</c:v>
                </c:pt>
                <c:pt idx="72" formatCode="General">
                  <c:v>1.4253005085701929</c:v>
                </c:pt>
                <c:pt idx="73" formatCode="General">
                  <c:v>1.4421343793599501</c:v>
                </c:pt>
                <c:pt idx="74" formatCode="General">
                  <c:v>1.4595496627292315</c:v>
                </c:pt>
                <c:pt idx="75" formatCode="General">
                  <c:v>1.4775688991505969</c:v>
                </c:pt>
                <c:pt idx="76" formatCode="General">
                  <c:v>1.4962157265835241</c:v>
                </c:pt>
                <c:pt idx="77" formatCode="General">
                  <c:v>1.5155149419776273</c:v>
                </c:pt>
                <c:pt idx="78" formatCode="General">
                  <c:v>1.5354925667863211</c:v>
                </c:pt>
                <c:pt idx="79" formatCode="General">
                  <c:v>1.5561759167830163</c:v>
                </c:pt>
                <c:pt idx="80" formatCode="General">
                  <c:v>1.5775936764952321</c:v>
                </c:pt>
                <c:pt idx="81" formatCode="General">
                  <c:v>1.5997759785972996</c:v>
                </c:pt>
                <c:pt idx="82" formatCode="General">
                  <c:v>1.6227544886298224</c:v>
                </c:pt>
                <c:pt idx="83" formatCode="General">
                  <c:v>1.6465624954438858</c:v>
                </c:pt>
                <c:pt idx="84" formatCode="General">
                  <c:v>1.6712350078004516</c:v>
                </c:pt>
                <c:pt idx="85" formatCode="General">
                  <c:v>1.6968088575906413</c:v>
                </c:pt>
                <c:pt idx="86" formatCode="General">
                  <c:v>1.7233228101809348</c:v>
                </c:pt>
                <c:pt idx="87" formatCode="General">
                  <c:v>1.7508176824290427</c:v>
                </c:pt>
                <c:pt idx="88" formatCode="General">
                  <c:v>1.779336468961586</c:v>
                </c:pt>
                <c:pt idx="89" formatCode="General">
                  <c:v>1.8089244773541218</c:v>
                </c:pt>
                <c:pt idx="90" formatCode="General">
                  <c:v>1.8396294729078015</c:v>
                </c:pt>
                <c:pt idx="91" formatCode="General">
                  <c:v>1.8715018337755382</c:v>
                </c:pt>
                <c:pt idx="92" formatCode="General">
                  <c:v>1.9045947172542952</c:v>
                </c:pt>
                <c:pt idx="93" formatCode="General">
                  <c:v>1.9389642381295586</c:v>
                </c:pt>
                <c:pt idx="94" formatCode="General">
                  <c:v>1.9746696600337421</c:v>
                </c:pt>
                <c:pt idx="95" formatCode="General">
                  <c:v>2.0117736008626359</c:v>
                </c:pt>
                <c:pt idx="96" formatCode="General">
                  <c:v>2.0503422533838345</c:v>
                </c:pt>
                <c:pt idx="97" formatCode="General">
                  <c:v>2.090445622268831</c:v>
                </c:pt>
                <c:pt idx="98" formatCode="General">
                  <c:v>2.1321577788870041</c:v>
                </c:pt>
                <c:pt idx="99" formatCode="General">
                  <c:v>2.1755571353156973</c:v>
                </c:pt>
                <c:pt idx="100" formatCode="General">
                  <c:v>2.2207267391468601</c:v>
                </c:pt>
                <c:pt idx="101" formatCode="General">
                  <c:v>2.267754590808134</c:v>
                </c:pt>
                <c:pt idx="102" formatCode="General">
                  <c:v>2.3167339852657456</c:v>
                </c:pt>
                <c:pt idx="103" formatCode="General">
                  <c:v>2.3677638801390577</c:v>
                </c:pt>
                <c:pt idx="104" formatCode="General">
                  <c:v>2.4209492924331575</c:v>
                </c:pt>
                <c:pt idx="105" formatCode="General">
                  <c:v>2.4764017262874649</c:v>
                </c:pt>
                <c:pt idx="106" formatCode="General">
                  <c:v>2.5342396343460831</c:v>
                </c:pt>
                <c:pt idx="107" formatCode="General">
                  <c:v>2.5945889155805628</c:v>
                </c:pt>
                <c:pt idx="108" formatCode="General">
                  <c:v>2.6575834526390052</c:v>
                </c:pt>
                <c:pt idx="109" formatCode="General">
                  <c:v>2.7233656920579405</c:v>
                </c:pt>
                <c:pt idx="110" formatCode="General">
                  <c:v>2.792087270956177</c:v>
                </c:pt>
                <c:pt idx="111" formatCode="General">
                  <c:v>2.8639096941335485</c:v>
                </c:pt>
                <c:pt idx="112" formatCode="General">
                  <c:v>2.9390050658228706</c:v>
                </c:pt>
                <c:pt idx="113" formatCode="General">
                  <c:v>3.0175568806905209</c:v>
                </c:pt>
                <c:pt idx="114" formatCode="General">
                  <c:v>3.0997608790501046</c:v>
                </c:pt>
                <c:pt idx="115" formatCode="General">
                  <c:v>3.1858259716434802</c:v>
                </c:pt>
                <c:pt idx="116" formatCode="General">
                  <c:v>3.275975239752988</c:v>
                </c:pt>
                <c:pt idx="117" formatCode="General">
                  <c:v>3.3704470168354677</c:v>
                </c:pt>
                <c:pt idx="118" formatCode="General">
                  <c:v>3.4694960583086298</c:v>
                </c:pt>
                <c:pt idx="119" formatCode="General">
                  <c:v>3.5733948065686691</c:v>
                </c:pt>
                <c:pt idx="120" formatCode="General">
                  <c:v>3.682434758766874</c:v>
                </c:pt>
                <c:pt idx="121" formatCode="General">
                  <c:v>3.796927945312278</c:v>
                </c:pt>
                <c:pt idx="122" formatCode="General">
                  <c:v>3.9172085274838024</c:v>
                </c:pt>
                <c:pt idx="123" formatCode="General">
                  <c:v>4.0436345229105948</c:v>
                </c:pt>
                <c:pt idx="124" formatCode="General">
                  <c:v>4.1765896679905756</c:v>
                </c:pt>
                <c:pt idx="125" formatCode="General">
                  <c:v>4.3164854265340118</c:v>
                </c:pt>
                <c:pt idx="126" formatCode="General">
                  <c:v>4.4637631540031979</c:v>
                </c:pt>
                <c:pt idx="127" formatCode="General">
                  <c:v>4.6188964266214612</c:v>
                </c:pt>
                <c:pt idx="128" formatCode="General">
                  <c:v>4.7823935442830381</c:v>
                </c:pt>
                <c:pt idx="129" formatCode="General">
                  <c:v>4.9548002155311455</c:v>
                </c:pt>
                <c:pt idx="130" formatCode="General">
                  <c:v>5.1367024317865271</c:v>
                </c:pt>
                <c:pt idx="131" formatCode="General">
                  <c:v>5.3287295363802656</c:v>
                </c:pt>
                <c:pt idx="132" formatCode="General">
                  <c:v>5.5315574916190817</c:v>
                </c:pt>
                <c:pt idx="133" formatCode="General">
                  <c:v>5.7459123438999784</c:v>
                </c:pt>
                <c:pt idx="134" formatCode="General">
                  <c:v>5.9725738825587396</c:v>
                </c:pt>
                <c:pt idx="135" formatCode="General">
                  <c:v>6.2123794823967291</c:v>
                </c:pt>
                <c:pt idx="136" formatCode="General">
                  <c:v>6.4662281123289933</c:v>
                </c:pt>
                <c:pt idx="137" formatCode="General">
                  <c:v>6.7350844829063634</c:v>
                </c:pt>
                <c:pt idx="138" formatCode="General">
                  <c:v>7.0199832930636816</c:v>
                </c:pt>
                <c:pt idx="139" formatCode="General">
                  <c:v>7.3220335207114644</c:v>
                </c:pt>
                <c:pt idx="140" formatCode="General">
                  <c:v>7.6424226819703511</c:v>
                </c:pt>
                <c:pt idx="141" formatCode="General">
                  <c:v>7.982420959062865</c:v>
                </c:pt>
                <c:pt idx="142" formatCode="General">
                  <c:v>8.343385066085542</c:v>
                </c:pt>
                <c:pt idx="143" formatCode="General">
                  <c:v>8.7267616838868722</c:v>
                </c:pt>
                <c:pt idx="144" formatCode="General">
                  <c:v>9.1340902487042239</c:v>
                </c:pt>
                <c:pt idx="145" formatCode="General">
                  <c:v>9.5670048225411914</c:v>
                </c:pt>
                <c:pt idx="146" formatCode="General">
                  <c:v>10.027234704843648</c:v>
                </c:pt>
                <c:pt idx="147" formatCode="General">
                  <c:v>10.516603363141106</c:v>
                </c:pt>
                <c:pt idx="148" formatCode="General">
                  <c:v>11.037025163281308</c:v>
                </c:pt>
                <c:pt idx="149" formatCode="General">
                  <c:v>11.590499266237416</c:v>
                </c:pt>
                <c:pt idx="150" formatCode="General">
                  <c:v>12.179099927225568</c:v>
                </c:pt>
                <c:pt idx="151" formatCode="General">
                  <c:v>12.804962283912591</c:v>
                </c:pt>
                <c:pt idx="152" formatCode="General">
                  <c:v>13.470262555119971</c:v>
                </c:pt>
                <c:pt idx="153" formatCode="General">
                  <c:v>14.177191393111332</c:v>
                </c:pt>
                <c:pt idx="154" formatCode="General">
                  <c:v>14.927918947935117</c:v>
                </c:pt>
                <c:pt idx="155" formatCode="General">
                  <c:v>15.724550022523113</c:v>
                </c:pt>
                <c:pt idx="156" formatCode="General">
                  <c:v>16.569067539523775</c:v>
                </c:pt>
                <c:pt idx="157" formatCode="General">
                  <c:v>17.463262430361159</c:v>
                </c:pt>
                <c:pt idx="158" formatCode="General">
                  <c:v>18.408648028923828</c:v>
                </c:pt>
                <c:pt idx="159" formatCode="General">
                  <c:v>19.406357153743006</c:v>
                </c:pt>
                <c:pt idx="160" formatCode="General">
                  <c:v>20.457020354031236</c:v>
                </c:pt>
                <c:pt idx="161" formatCode="General">
                  <c:v>21.56062435063993</c:v>
                </c:pt>
                <c:pt idx="162" formatCode="General">
                  <c:v>22.716350608423138</c:v>
                </c:pt>
                <c:pt idx="163" formatCode="General">
                  <c:v>23.922395322892104</c:v>
                </c:pt>
                <c:pt idx="164" formatCode="General">
                  <c:v>25.175773976952296</c:v>
                </c:pt>
                <c:pt idx="165" formatCode="General">
                  <c:v>26.472116084224073</c:v>
                </c:pt>
                <c:pt idx="166" formatCode="General">
                  <c:v>27.805458793795104</c:v>
                </c:pt>
                <c:pt idx="167" formatCode="General">
                  <c:v>29.168051609684426</c:v>
                </c:pt>
                <c:pt idx="168" formatCode="General">
                  <c:v>30.550188369921319</c:v>
                </c:pt>
                <c:pt idx="169" formatCode="General">
                  <c:v>31.940086457330494</c:v>
                </c:pt>
                <c:pt idx="170" formatCode="General">
                  <c:v>33.323836399997184</c:v>
                </c:pt>
                <c:pt idx="171" formatCode="General">
                  <c:v>34.685446790089003</c:v>
                </c:pt>
                <c:pt idx="172" formatCode="General">
                  <c:v>36.007008889205025</c:v>
                </c:pt>
                <c:pt idx="173" formatCode="General">
                  <c:v>37.269001465510449</c:v>
                </c:pt>
                <c:pt idx="174" formatCode="General">
                  <c:v>38.450748583825643</c:v>
                </c:pt>
                <c:pt idx="175" formatCode="General">
                  <c:v>39.531030969882416</c:v>
                </c:pt>
                <c:pt idx="176" formatCode="General">
                  <c:v>40.488835668249159</c:v>
                </c:pt>
                <c:pt idx="177" formatCode="General">
                  <c:v>41.304210442294313</c:v>
                </c:pt>
                <c:pt idx="178" formatCode="General">
                  <c:v>41.959171139163331</c:v>
                </c:pt>
                <c:pt idx="179" formatCode="General">
                  <c:v>42.438595206758052</c:v>
                </c:pt>
                <c:pt idx="180" formatCode="General">
                  <c:v>42.731026013783108</c:v>
                </c:pt>
                <c:pt idx="181" formatCode="General">
                  <c:v>42.829313278420408</c:v>
                </c:pt>
                <c:pt idx="182" formatCode="General">
                  <c:v>42.738578558109694</c:v>
                </c:pt>
                <c:pt idx="183" formatCode="General">
                  <c:v>42.468523480064135</c:v>
                </c:pt>
                <c:pt idx="184" formatCode="General">
                  <c:v>42.025472893396611</c:v>
                </c:pt>
                <c:pt idx="185" formatCode="General">
                  <c:v>41.419572868251691</c:v>
                </c:pt>
                <c:pt idx="186" formatCode="General">
                  <c:v>40.664239915616207</c:v>
                </c:pt>
                <c:pt idx="187" formatCode="General">
                  <c:v>39.775467465763001</c:v>
                </c:pt>
                <c:pt idx="188" formatCode="General">
                  <c:v>38.771052659608181</c:v>
                </c:pt>
                <c:pt idx="189" formatCode="General">
                  <c:v>37.669807391913594</c:v>
                </c:pt>
                <c:pt idx="190" formatCode="General">
                  <c:v>36.490810739582564</c:v>
                </c:pt>
                <c:pt idx="191" formatCode="General">
                  <c:v>35.252747586695371</c:v>
                </c:pt>
                <c:pt idx="192" formatCode="General">
                  <c:v>33.973363129336242</c:v>
                </c:pt>
                <c:pt idx="193" formatCode="General">
                  <c:v>32.66904760968302</c:v>
                </c:pt>
                <c:pt idx="194" formatCode="General">
                  <c:v>31.354552120051334</c:v>
                </c:pt>
                <c:pt idx="195" formatCode="General">
                  <c:v>30.042825871245235</c:v>
                </c:pt>
                <c:pt idx="196" formatCode="General">
                  <c:v>28.744958387834423</c:v>
                </c:pt>
                <c:pt idx="197" formatCode="General">
                  <c:v>27.47020650292011</c:v>
                </c:pt>
                <c:pt idx="198" formatCode="General">
                  <c:v>26.226085205299572</c:v>
                </c:pt>
                <c:pt idx="199" formatCode="General">
                  <c:v>25.018502594280125</c:v>
                </c:pt>
                <c:pt idx="200" formatCode="General">
                  <c:v>23.851921668904588</c:v>
                </c:pt>
                <c:pt idx="201" formatCode="General">
                  <c:v>22.729534770714363</c:v>
                </c:pt>
                <c:pt idx="202" formatCode="General">
                  <c:v>21.653439718926407</c:v>
                </c:pt>
                <c:pt idx="203" formatCode="General">
                  <c:v>20.624809691960049</c:v>
                </c:pt>
                <c:pt idx="204" formatCode="General">
                  <c:v>19.644051528982164</c:v>
                </c:pt>
                <c:pt idx="205" formatCode="General">
                  <c:v>18.710949268423622</c:v>
                </c:pt>
                <c:pt idx="206" formatCode="General">
                  <c:v>17.824791402076272</c:v>
                </c:pt>
                <c:pt idx="207" formatCode="General">
                  <c:v>16.984481544660934</c:v>
                </c:pt>
                <c:pt idx="208" formatCode="General">
                  <c:v>16.188633064482183</c:v>
                </c:pt>
                <c:pt idx="209" formatCode="General">
                  <c:v>15.435648763337365</c:v>
                </c:pt>
                <c:pt idx="210" formatCode="General">
                  <c:v>14.723787003048386</c:v>
                </c:pt>
                <c:pt idx="211" formatCode="General">
                  <c:v>14.05121581363219</c:v>
                </c:pt>
                <c:pt idx="212" formatCode="General">
                  <c:v>13.416056535635063</c:v>
                </c:pt>
                <c:pt idx="213" formatCode="General">
                  <c:v>12.81641848731654</c:v>
                </c:pt>
                <c:pt idx="214" formatCode="General">
                  <c:v>12.250426037197766</c:v>
                </c:pt>
                <c:pt idx="215" formatCode="General">
                  <c:v>11.716239326680668</c:v>
                </c:pt>
                <c:pt idx="216" formatCode="General">
                  <c:v>11.21206974190827</c:v>
                </c:pt>
                <c:pt idx="217" formatCode="General">
                  <c:v>10.736191089435671</c:v>
                </c:pt>
                <c:pt idx="218" formatCode="General">
                  <c:v>10.286947293312283</c:v>
                </c:pt>
                <c:pt idx="219" formatCode="General">
                  <c:v>9.8627573056700175</c:v>
                </c:pt>
                <c:pt idx="220" formatCode="General">
                  <c:v>9.4621178106953767</c:v>
                </c:pt>
                <c:pt idx="221" formatCode="General">
                  <c:v>9.0836042034002773</c:v>
                </c:pt>
                <c:pt idx="222" formatCode="General">
                  <c:v>8.7258702395028998</c:v>
                </c:pt>
                <c:pt idx="223" formatCode="General">
                  <c:v>8.3876466800733276</c:v>
                </c:pt>
                <c:pt idx="224" formatCode="General">
                  <c:v>8.0677391932055791</c:v>
                </c:pt>
                <c:pt idx="225" formatCode="General">
                  <c:v>7.7650257235597682</c:v>
                </c:pt>
                <c:pt idx="226" formatCode="General">
                  <c:v>7.4784534978885837</c:v>
                </c:pt>
                <c:pt idx="227" formatCode="General">
                  <c:v>7.2070357994000736</c:v>
                </c:pt>
                <c:pt idx="228" formatCode="General">
                  <c:v>6.9498486148946457</c:v>
                </c:pt>
                <c:pt idx="229" formatCode="General">
                  <c:v>6.7060272350505477</c:v>
                </c:pt>
                <c:pt idx="230" formatCode="General">
                  <c:v>6.4747628691405836</c:v>
                </c:pt>
                <c:pt idx="231" formatCode="General">
                  <c:v>6.2552993200873654</c:v>
                </c:pt>
                <c:pt idx="232" formatCode="General">
                  <c:v>6.0469297534563085</c:v>
                </c:pt>
                <c:pt idx="233" formatCode="General">
                  <c:v>5.8489935841982792</c:v>
                </c:pt>
                <c:pt idx="234" formatCode="General">
                  <c:v>5.6608734972253645</c:v>
                </c:pt>
                <c:pt idx="235" formatCode="General">
                  <c:v>5.4819926118514664</c:v>
                </c:pt>
                <c:pt idx="236" formatCode="General">
                  <c:v>5.3118117954340898</c:v>
                </c:pt>
                <c:pt idx="237" formatCode="General">
                  <c:v>5.1498271279533334</c:v>
                </c:pt>
                <c:pt idx="238" formatCode="General">
                  <c:v>4.9955675165412785</c:v>
                </c:pt>
                <c:pt idx="239" formatCode="General">
                  <c:v>4.8485924569538694</c:v>
                </c:pt>
                <c:pt idx="240" formatCode="General">
                  <c:v>4.7084899375130957</c:v>
                </c:pt>
                <c:pt idx="241" formatCode="General">
                  <c:v>4.5748744800228973</c:v>
                </c:pt>
                <c:pt idx="242" formatCode="General">
                  <c:v>4.4473853114828668</c:v>
                </c:pt>
                <c:pt idx="243" formatCode="General">
                  <c:v>4.3256846600126915</c:v>
                </c:pt>
                <c:pt idx="244" formatCode="General">
                  <c:v>4.2094561681961782</c:v>
                </c:pt>
                <c:pt idx="245" formatCode="General">
                  <c:v>4.0984034170068737</c:v>
                </c:pt>
                <c:pt idx="246" formatCode="General">
                  <c:v>3.9922485535488961</c:v>
                </c:pt>
                <c:pt idx="247" formatCode="General">
                  <c:v>3.8907310160048989</c:v>
                </c:pt>
                <c:pt idx="248" formatCode="General">
                  <c:v>3.7936063494037713</c:v>
                </c:pt>
                <c:pt idx="249" formatCode="General">
                  <c:v>3.700645106084155</c:v>
                </c:pt>
                <c:pt idx="250" formatCode="General">
                  <c:v>3.6116318250210178</c:v>
                </c:pt>
                <c:pt idx="251" formatCode="General">
                  <c:v>3.5263640844898494</c:v>
                </c:pt>
                <c:pt idx="252" formatCode="General">
                  <c:v>3.4446516228571382</c:v>
                </c:pt>
                <c:pt idx="253" formatCode="General">
                  <c:v>3.3663155226003205</c:v>
                </c:pt>
                <c:pt idx="254" formatCode="General">
                  <c:v>3.2911874529701555</c:v>
                </c:pt>
                <c:pt idx="255" formatCode="General">
                  <c:v>3.2191089670095123</c:v>
                </c:pt>
                <c:pt idx="256" formatCode="General">
                  <c:v>3.1499308489328208</c:v>
                </c:pt>
                <c:pt idx="257" formatCode="General">
                  <c:v>3.0835125081476229</c:v>
                </c:pt>
                <c:pt idx="258" formatCode="General">
                  <c:v>3.0197214164630592</c:v>
                </c:pt>
                <c:pt idx="259" formatCode="General">
                  <c:v>2.9584325852789704</c:v>
                </c:pt>
                <c:pt idx="260" formatCode="General">
                  <c:v>2.8995280797834067</c:v>
                </c:pt>
                <c:pt idx="261" formatCode="General">
                  <c:v>2.8428965674058486</c:v>
                </c:pt>
                <c:pt idx="262" formatCode="General">
                  <c:v>2.7884328979785988</c:v>
                </c:pt>
                <c:pt idx="263" formatCode="General">
                  <c:v>2.7360377132501323</c:v>
                </c:pt>
                <c:pt idx="264" formatCode="General">
                  <c:v>2.6856170835721116</c:v>
                </c:pt>
                <c:pt idx="265" formatCode="General">
                  <c:v>2.637082169747123</c:v>
                </c:pt>
                <c:pt idx="266" formatCode="General">
                  <c:v>2.590348908177444</c:v>
                </c:pt>
                <c:pt idx="267" formatCode="General">
                  <c:v>2.5453377175971035</c:v>
                </c:pt>
                <c:pt idx="268" formatCode="General">
                  <c:v>2.5019732258008385</c:v>
                </c:pt>
                <c:pt idx="269" formatCode="General">
                  <c:v>2.4601840149049519</c:v>
                </c:pt>
                <c:pt idx="270" formatCode="General">
                  <c:v>2.419902383787178</c:v>
                </c:pt>
                <c:pt idx="271" formatCode="General">
                  <c:v>2.3810641264561672</c:v>
                </c:pt>
                <c:pt idx="272" formatCode="General">
                  <c:v>2.343608325196703</c:v>
                </c:pt>
                <c:pt idx="273" formatCode="General">
                  <c:v>2.3074771574247981</c:v>
                </c:pt>
                <c:pt idx="274" formatCode="General">
                  <c:v>2.2726157152680524</c:v>
                </c:pt>
                <c:pt idx="275" formatCode="General">
                  <c:v>2.2389718369614489</c:v>
                </c:pt>
                <c:pt idx="276" formatCode="General">
                  <c:v>2.206495949217778</c:v>
                </c:pt>
                <c:pt idx="277" formatCode="General">
                  <c:v>2.1751409197954454</c:v>
                </c:pt>
                <c:pt idx="278" formatCode="General">
                  <c:v>2.144861919544971</c:v>
                </c:pt>
                <c:pt idx="279" formatCode="General">
                  <c:v>2.1156162932695075</c:v>
                </c:pt>
                <c:pt idx="280" formatCode="General">
                  <c:v>2.0873634387844446</c:v>
                </c:pt>
                <c:pt idx="281" formatCode="General">
                  <c:v>2.0600646936070159</c:v>
                </c:pt>
                <c:pt idx="282" formatCode="General">
                  <c:v>2.0336832287491133</c:v>
                </c:pt>
                <c:pt idx="283" formatCode="General">
                  <c:v>2.008183949125498</c:v>
                </c:pt>
                <c:pt idx="284" formatCode="General">
                  <c:v>1.9835334001255256</c:v>
                </c:pt>
                <c:pt idx="285" formatCode="General">
                  <c:v>1.9596996799296682</c:v>
                </c:pt>
                <c:pt idx="286" formatCode="General">
                  <c:v>1.9366523571827174</c:v>
                </c:pt>
                <c:pt idx="287" formatCode="General">
                  <c:v>1.9143623936637653</c:v>
                </c:pt>
                <c:pt idx="288" formatCode="General">
                  <c:v>1.8928020716191425</c:v>
                </c:pt>
                <c:pt idx="289" formatCode="General">
                  <c:v>1.8719449254485472</c:v>
                </c:pt>
                <c:pt idx="290" formatCode="General">
                  <c:v>1.8517656774568367</c:v>
                </c:pt>
                <c:pt idx="291" formatCode="General">
                  <c:v>1.8322401774044876</c:v>
                </c:pt>
                <c:pt idx="292" formatCode="General">
                  <c:v>1.8133453456087312</c:v>
                </c:pt>
                <c:pt idx="293" formatCode="General">
                  <c:v>1.7950591193649059</c:v>
                </c:pt>
                <c:pt idx="294" formatCode="General">
                  <c:v>1.7773604024738328</c:v>
                </c:pt>
                <c:pt idx="295" formatCode="General">
                  <c:v>1.760229017676014</c:v>
                </c:pt>
                <c:pt idx="296" formatCode="General">
                  <c:v>1.7436456618074008</c:v>
                </c:pt>
                <c:pt idx="297" formatCode="General">
                  <c:v>1.7275918635043048</c:v>
                </c:pt>
                <c:pt idx="298" formatCode="General">
                  <c:v>1.712049943297002</c:v>
                </c:pt>
                <c:pt idx="299" formatCode="General">
                  <c:v>1.6970029759425909</c:v>
                </c:pt>
                <c:pt idx="300" formatCode="General">
                  <c:v>1.6824347548579399</c:v>
                </c:pt>
                <c:pt idx="301" formatCode="General">
                  <c:v>1.6683297585230294</c:v>
                </c:pt>
                <c:pt idx="302" formatCode="General">
                  <c:v>1.6546731187338268</c:v>
                </c:pt>
                <c:pt idx="303" formatCode="General">
                  <c:v>1.6414505905919949</c:v>
                </c:pt>
                <c:pt idx="304" formatCode="General">
                  <c:v>1.6286485241263189</c:v>
                </c:pt>
                <c:pt idx="305" formatCode="General">
                  <c:v>1.6162538374477919</c:v>
                </c:pt>
                <c:pt idx="306" formatCode="General">
                  <c:v>1.6042539913468357</c:v>
                </c:pt>
                <c:pt idx="307" formatCode="General">
                  <c:v>1.5926369652472108</c:v>
                </c:pt>
                <c:pt idx="308" formatCode="General">
                  <c:v>1.5813912344368306</c:v>
                </c:pt>
                <c:pt idx="309" formatCode="General">
                  <c:v>1.5705057485009373</c:v>
                </c:pt>
                <c:pt idx="310" formatCode="General">
                  <c:v>1.559969910887989</c:v>
                </c:pt>
                <c:pt idx="311" formatCode="General">
                  <c:v>1.549773559543155</c:v>
                </c:pt>
                <c:pt idx="312" formatCode="General">
                  <c:v>1.539906948548547</c:v>
                </c:pt>
                <c:pt idx="313" formatCode="General">
                  <c:v>1.5303607307132492</c:v>
                </c:pt>
                <c:pt idx="314" formatCode="General">
                  <c:v>1.5211259410598836</c:v>
                </c:pt>
                <c:pt idx="315" formatCode="General">
                  <c:v>1.5121939811578671</c:v>
                </c:pt>
                <c:pt idx="316" formatCode="General">
                  <c:v>1.5035566042566924</c:v>
                </c:pt>
                <c:pt idx="317" formatCode="General">
                  <c:v>1.4952059011755503</c:v>
                </c:pt>
                <c:pt idx="318" formatCode="General">
                  <c:v>1.4871342869083615</c:v>
                </c:pt>
                <c:pt idx="319" formatCode="General">
                  <c:v>1.4793344879058901</c:v>
                </c:pt>
                <c:pt idx="320" formatCode="General">
                  <c:v>1.4717995299990065</c:v>
                </c:pt>
                <c:pt idx="321" formatCode="General">
                  <c:v>1.4645227269294332</c:v>
                </c:pt>
                <c:pt idx="322" formatCode="General">
                  <c:v>1.4574976694563908</c:v>
                </c:pt>
                <c:pt idx="323" formatCode="General">
                  <c:v>1.4507182150095574</c:v>
                </c:pt>
                <c:pt idx="324" formatCode="General">
                  <c:v>1.4441784778605558</c:v>
                </c:pt>
                <c:pt idx="325" formatCode="General">
                  <c:v>1.4378728197869355</c:v>
                </c:pt>
                <c:pt idx="326" formatCode="General">
                  <c:v>1.4317958412041949</c:v>
                </c:pt>
                <c:pt idx="327" formatCode="General">
                  <c:v>1.4259423727429199</c:v>
                </c:pt>
                <c:pt idx="328" formatCode="General">
                  <c:v>1.4203074672495068</c:v>
                </c:pt>
                <c:pt idx="329" formatCode="General">
                  <c:v>1.414886392190269</c:v>
                </c:pt>
                <c:pt idx="330" formatCode="General">
                  <c:v>1.4096746224399579</c:v>
                </c:pt>
                <c:pt idx="331" formatCode="General">
                  <c:v>1.4046678334369018</c:v>
                </c:pt>
                <c:pt idx="332" formatCode="General">
                  <c:v>1.3998618946880483</c:v>
                </c:pt>
                <c:pt idx="333" formatCode="General">
                  <c:v>1.3952528636082229</c:v>
                </c:pt>
                <c:pt idx="334" formatCode="General">
                  <c:v>1.3908369796788884</c:v>
                </c:pt>
                <c:pt idx="335" formatCode="General">
                  <c:v>1.3866106589125868</c:v>
                </c:pt>
                <c:pt idx="336" formatCode="General">
                  <c:v>1.3825704886101007</c:v>
                </c:pt>
                <c:pt idx="337" formatCode="General">
                  <c:v>1.3787132223981862</c:v>
                </c:pt>
                <c:pt idx="338" formatCode="General">
                  <c:v>1.3750357755364768</c:v>
                </c:pt>
                <c:pt idx="339" formatCode="General">
                  <c:v>1.3715352204828801</c:v>
                </c:pt>
                <c:pt idx="340" formatCode="General">
                  <c:v>1.368208782707464</c:v>
                </c:pt>
                <c:pt idx="341" formatCode="General">
                  <c:v>1.3650538367454803</c:v>
                </c:pt>
                <c:pt idx="342" formatCode="General">
                  <c:v>1.3620679024807634</c:v>
                </c:pt>
                <c:pt idx="343" formatCode="General">
                  <c:v>1.3592486416513334</c:v>
                </c:pt>
                <c:pt idx="344" formatCode="General">
                  <c:v>1.3565938545695768</c:v>
                </c:pt>
                <c:pt idx="345" formatCode="General">
                  <c:v>1.3541014770498894</c:v>
                </c:pt>
                <c:pt idx="346" formatCode="General">
                  <c:v>1.3517695775371743</c:v>
                </c:pt>
                <c:pt idx="347" formatCode="General">
                  <c:v>1.3495963544300562</c:v>
                </c:pt>
                <c:pt idx="348" formatCode="General">
                  <c:v>1.3475801335931192</c:v>
                </c:pt>
                <c:pt idx="349" formatCode="General">
                  <c:v>1.3457193660529214</c:v>
                </c:pt>
                <c:pt idx="350" formatCode="General">
                  <c:v>1.3440126258729355</c:v>
                </c:pt>
                <c:pt idx="351" formatCode="General">
                  <c:v>1.3424586082029901</c:v>
                </c:pt>
                <c:pt idx="352" formatCode="General">
                  <c:v>1.3410561274991399</c:v>
                </c:pt>
                <c:pt idx="353" formatCode="General">
                  <c:v>1.3398041159102925</c:v>
                </c:pt>
                <c:pt idx="354" formatCode="General">
                  <c:v>1.3387016218282572</c:v>
                </c:pt>
                <c:pt idx="355" formatCode="General">
                  <c:v>1.3377478085982408</c:v>
                </c:pt>
                <c:pt idx="356" formatCode="General">
                  <c:v>1.3369419533871523</c:v>
                </c:pt>
                <c:pt idx="357" formatCode="General">
                  <c:v>1.3362834462074036</c:v>
                </c:pt>
                <c:pt idx="358" formatCode="General">
                  <c:v>1.3357717890942198</c:v>
                </c:pt>
                <c:pt idx="359" formatCode="General">
                  <c:v>1.3354065954347911</c:v>
                </c:pt>
                <c:pt idx="360" formatCode="General">
                  <c:v>1.3351875894479055</c:v>
                </c:pt>
                <c:pt idx="361" formatCode="General">
                  <c:v>1.3351146058130015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Calculations!$L$1</c:f>
              <c:strCache>
                <c:ptCount val="1"/>
                <c:pt idx="0">
                  <c:v>Combustion (Bar)</c:v>
                </c:pt>
              </c:strCache>
            </c:strRef>
          </c:tx>
          <c:marker>
            <c:symbol val="none"/>
          </c:marker>
          <c:xVal>
            <c:numRef>
              <c:f>Calculations!$H$2:$H$365</c:f>
              <c:numCache>
                <c:formatCode>General</c:formatCode>
                <c:ptCount val="364"/>
                <c:pt idx="1">
                  <c:v>-180</c:v>
                </c:pt>
                <c:pt idx="2">
                  <c:v>-179</c:v>
                </c:pt>
                <c:pt idx="3">
                  <c:v>-178</c:v>
                </c:pt>
                <c:pt idx="4">
                  <c:v>-177</c:v>
                </c:pt>
                <c:pt idx="5">
                  <c:v>-176</c:v>
                </c:pt>
                <c:pt idx="6">
                  <c:v>-175</c:v>
                </c:pt>
                <c:pt idx="7">
                  <c:v>-174</c:v>
                </c:pt>
                <c:pt idx="8">
                  <c:v>-173</c:v>
                </c:pt>
                <c:pt idx="9">
                  <c:v>-172</c:v>
                </c:pt>
                <c:pt idx="10">
                  <c:v>-171</c:v>
                </c:pt>
                <c:pt idx="11">
                  <c:v>-170</c:v>
                </c:pt>
                <c:pt idx="12">
                  <c:v>-169</c:v>
                </c:pt>
                <c:pt idx="13">
                  <c:v>-168</c:v>
                </c:pt>
                <c:pt idx="14">
                  <c:v>-167</c:v>
                </c:pt>
                <c:pt idx="15">
                  <c:v>-166</c:v>
                </c:pt>
                <c:pt idx="16">
                  <c:v>-165</c:v>
                </c:pt>
                <c:pt idx="17">
                  <c:v>-164</c:v>
                </c:pt>
                <c:pt idx="18">
                  <c:v>-163</c:v>
                </c:pt>
                <c:pt idx="19">
                  <c:v>-162</c:v>
                </c:pt>
                <c:pt idx="20">
                  <c:v>-161</c:v>
                </c:pt>
                <c:pt idx="21">
                  <c:v>-160</c:v>
                </c:pt>
                <c:pt idx="22">
                  <c:v>-159</c:v>
                </c:pt>
                <c:pt idx="23">
                  <c:v>-158</c:v>
                </c:pt>
                <c:pt idx="24">
                  <c:v>-157</c:v>
                </c:pt>
                <c:pt idx="25">
                  <c:v>-156</c:v>
                </c:pt>
                <c:pt idx="26">
                  <c:v>-155</c:v>
                </c:pt>
                <c:pt idx="27">
                  <c:v>-154</c:v>
                </c:pt>
                <c:pt idx="28">
                  <c:v>-153</c:v>
                </c:pt>
                <c:pt idx="29">
                  <c:v>-152</c:v>
                </c:pt>
                <c:pt idx="30">
                  <c:v>-151</c:v>
                </c:pt>
                <c:pt idx="31">
                  <c:v>-150</c:v>
                </c:pt>
                <c:pt idx="32">
                  <c:v>-149</c:v>
                </c:pt>
                <c:pt idx="33">
                  <c:v>-148</c:v>
                </c:pt>
                <c:pt idx="34">
                  <c:v>-147</c:v>
                </c:pt>
                <c:pt idx="35">
                  <c:v>-146</c:v>
                </c:pt>
                <c:pt idx="36">
                  <c:v>-145</c:v>
                </c:pt>
                <c:pt idx="37">
                  <c:v>-144</c:v>
                </c:pt>
                <c:pt idx="38">
                  <c:v>-143</c:v>
                </c:pt>
                <c:pt idx="39">
                  <c:v>-142</c:v>
                </c:pt>
                <c:pt idx="40">
                  <c:v>-141</c:v>
                </c:pt>
                <c:pt idx="41">
                  <c:v>-140</c:v>
                </c:pt>
                <c:pt idx="42">
                  <c:v>-139</c:v>
                </c:pt>
                <c:pt idx="43">
                  <c:v>-138</c:v>
                </c:pt>
                <c:pt idx="44">
                  <c:v>-137</c:v>
                </c:pt>
                <c:pt idx="45">
                  <c:v>-136</c:v>
                </c:pt>
                <c:pt idx="46">
                  <c:v>-135</c:v>
                </c:pt>
                <c:pt idx="47">
                  <c:v>-134</c:v>
                </c:pt>
                <c:pt idx="48">
                  <c:v>-133</c:v>
                </c:pt>
                <c:pt idx="49">
                  <c:v>-132</c:v>
                </c:pt>
                <c:pt idx="50">
                  <c:v>-131</c:v>
                </c:pt>
                <c:pt idx="51">
                  <c:v>-130</c:v>
                </c:pt>
                <c:pt idx="52">
                  <c:v>-129</c:v>
                </c:pt>
                <c:pt idx="53">
                  <c:v>-128</c:v>
                </c:pt>
                <c:pt idx="54">
                  <c:v>-127</c:v>
                </c:pt>
                <c:pt idx="55">
                  <c:v>-126</c:v>
                </c:pt>
                <c:pt idx="56">
                  <c:v>-125</c:v>
                </c:pt>
                <c:pt idx="57">
                  <c:v>-124</c:v>
                </c:pt>
                <c:pt idx="58">
                  <c:v>-123</c:v>
                </c:pt>
                <c:pt idx="59">
                  <c:v>-122</c:v>
                </c:pt>
                <c:pt idx="60">
                  <c:v>-121</c:v>
                </c:pt>
                <c:pt idx="61">
                  <c:v>-120</c:v>
                </c:pt>
                <c:pt idx="62">
                  <c:v>-119</c:v>
                </c:pt>
                <c:pt idx="63">
                  <c:v>-118</c:v>
                </c:pt>
                <c:pt idx="64">
                  <c:v>-117</c:v>
                </c:pt>
                <c:pt idx="65">
                  <c:v>-116</c:v>
                </c:pt>
                <c:pt idx="66">
                  <c:v>-115</c:v>
                </c:pt>
                <c:pt idx="67">
                  <c:v>-114</c:v>
                </c:pt>
                <c:pt idx="68">
                  <c:v>-113</c:v>
                </c:pt>
                <c:pt idx="69">
                  <c:v>-112</c:v>
                </c:pt>
                <c:pt idx="70">
                  <c:v>-111</c:v>
                </c:pt>
                <c:pt idx="71">
                  <c:v>-110</c:v>
                </c:pt>
                <c:pt idx="72">
                  <c:v>-109</c:v>
                </c:pt>
                <c:pt idx="73">
                  <c:v>-108</c:v>
                </c:pt>
                <c:pt idx="74">
                  <c:v>-107</c:v>
                </c:pt>
                <c:pt idx="75">
                  <c:v>-106</c:v>
                </c:pt>
                <c:pt idx="76">
                  <c:v>-105</c:v>
                </c:pt>
                <c:pt idx="77">
                  <c:v>-104</c:v>
                </c:pt>
                <c:pt idx="78">
                  <c:v>-103</c:v>
                </c:pt>
                <c:pt idx="79">
                  <c:v>-102</c:v>
                </c:pt>
                <c:pt idx="80">
                  <c:v>-101</c:v>
                </c:pt>
                <c:pt idx="81">
                  <c:v>-100</c:v>
                </c:pt>
                <c:pt idx="82">
                  <c:v>-99</c:v>
                </c:pt>
                <c:pt idx="83">
                  <c:v>-98</c:v>
                </c:pt>
                <c:pt idx="84">
                  <c:v>-97</c:v>
                </c:pt>
                <c:pt idx="85">
                  <c:v>-96</c:v>
                </c:pt>
                <c:pt idx="86">
                  <c:v>-95</c:v>
                </c:pt>
                <c:pt idx="87">
                  <c:v>-94</c:v>
                </c:pt>
                <c:pt idx="88">
                  <c:v>-93</c:v>
                </c:pt>
                <c:pt idx="89">
                  <c:v>-92</c:v>
                </c:pt>
                <c:pt idx="90">
                  <c:v>-91</c:v>
                </c:pt>
                <c:pt idx="91">
                  <c:v>-90</c:v>
                </c:pt>
                <c:pt idx="92">
                  <c:v>-89</c:v>
                </c:pt>
                <c:pt idx="93">
                  <c:v>-88</c:v>
                </c:pt>
                <c:pt idx="94">
                  <c:v>-87</c:v>
                </c:pt>
                <c:pt idx="95">
                  <c:v>-86</c:v>
                </c:pt>
                <c:pt idx="96">
                  <c:v>-85</c:v>
                </c:pt>
                <c:pt idx="97">
                  <c:v>-84</c:v>
                </c:pt>
                <c:pt idx="98">
                  <c:v>-83</c:v>
                </c:pt>
                <c:pt idx="99">
                  <c:v>-82</c:v>
                </c:pt>
                <c:pt idx="100">
                  <c:v>-81</c:v>
                </c:pt>
                <c:pt idx="101">
                  <c:v>-80</c:v>
                </c:pt>
                <c:pt idx="102">
                  <c:v>-79</c:v>
                </c:pt>
                <c:pt idx="103">
                  <c:v>-78</c:v>
                </c:pt>
                <c:pt idx="104">
                  <c:v>-77</c:v>
                </c:pt>
                <c:pt idx="105">
                  <c:v>-76</c:v>
                </c:pt>
                <c:pt idx="106">
                  <c:v>-75</c:v>
                </c:pt>
                <c:pt idx="107">
                  <c:v>-74</c:v>
                </c:pt>
                <c:pt idx="108">
                  <c:v>-73</c:v>
                </c:pt>
                <c:pt idx="109">
                  <c:v>-72</c:v>
                </c:pt>
                <c:pt idx="110">
                  <c:v>-71</c:v>
                </c:pt>
                <c:pt idx="111">
                  <c:v>-70</c:v>
                </c:pt>
                <c:pt idx="112">
                  <c:v>-69</c:v>
                </c:pt>
                <c:pt idx="113">
                  <c:v>-68</c:v>
                </c:pt>
                <c:pt idx="114">
                  <c:v>-67</c:v>
                </c:pt>
                <c:pt idx="115">
                  <c:v>-66</c:v>
                </c:pt>
                <c:pt idx="116">
                  <c:v>-65</c:v>
                </c:pt>
                <c:pt idx="117">
                  <c:v>-64</c:v>
                </c:pt>
                <c:pt idx="118">
                  <c:v>-63</c:v>
                </c:pt>
                <c:pt idx="119">
                  <c:v>-62</c:v>
                </c:pt>
                <c:pt idx="120">
                  <c:v>-61</c:v>
                </c:pt>
                <c:pt idx="121">
                  <c:v>-60</c:v>
                </c:pt>
                <c:pt idx="122">
                  <c:v>-59</c:v>
                </c:pt>
                <c:pt idx="123">
                  <c:v>-58</c:v>
                </c:pt>
                <c:pt idx="124">
                  <c:v>-57</c:v>
                </c:pt>
                <c:pt idx="125">
                  <c:v>-56</c:v>
                </c:pt>
                <c:pt idx="126">
                  <c:v>-55</c:v>
                </c:pt>
                <c:pt idx="127">
                  <c:v>-54</c:v>
                </c:pt>
                <c:pt idx="128">
                  <c:v>-53</c:v>
                </c:pt>
                <c:pt idx="129">
                  <c:v>-52</c:v>
                </c:pt>
                <c:pt idx="130">
                  <c:v>-51</c:v>
                </c:pt>
                <c:pt idx="131">
                  <c:v>-50</c:v>
                </c:pt>
                <c:pt idx="132">
                  <c:v>-49</c:v>
                </c:pt>
                <c:pt idx="133">
                  <c:v>-48</c:v>
                </c:pt>
                <c:pt idx="134">
                  <c:v>-47</c:v>
                </c:pt>
                <c:pt idx="135">
                  <c:v>-46</c:v>
                </c:pt>
                <c:pt idx="136">
                  <c:v>-45</c:v>
                </c:pt>
                <c:pt idx="137">
                  <c:v>-44</c:v>
                </c:pt>
                <c:pt idx="138">
                  <c:v>-43</c:v>
                </c:pt>
                <c:pt idx="139">
                  <c:v>-42</c:v>
                </c:pt>
                <c:pt idx="140">
                  <c:v>-41</c:v>
                </c:pt>
                <c:pt idx="141">
                  <c:v>-40</c:v>
                </c:pt>
                <c:pt idx="142">
                  <c:v>-39</c:v>
                </c:pt>
                <c:pt idx="143">
                  <c:v>-38</c:v>
                </c:pt>
                <c:pt idx="144">
                  <c:v>-37</c:v>
                </c:pt>
                <c:pt idx="145">
                  <c:v>-36</c:v>
                </c:pt>
                <c:pt idx="146">
                  <c:v>-35</c:v>
                </c:pt>
                <c:pt idx="147">
                  <c:v>-34</c:v>
                </c:pt>
                <c:pt idx="148">
                  <c:v>-33</c:v>
                </c:pt>
                <c:pt idx="149">
                  <c:v>-32</c:v>
                </c:pt>
                <c:pt idx="150">
                  <c:v>-31</c:v>
                </c:pt>
                <c:pt idx="151">
                  <c:v>-30</c:v>
                </c:pt>
                <c:pt idx="152">
                  <c:v>-29</c:v>
                </c:pt>
                <c:pt idx="153">
                  <c:v>-28</c:v>
                </c:pt>
                <c:pt idx="154">
                  <c:v>-27</c:v>
                </c:pt>
                <c:pt idx="155">
                  <c:v>-26</c:v>
                </c:pt>
                <c:pt idx="156">
                  <c:v>-25</c:v>
                </c:pt>
                <c:pt idx="157">
                  <c:v>-24</c:v>
                </c:pt>
                <c:pt idx="158">
                  <c:v>-23</c:v>
                </c:pt>
                <c:pt idx="159">
                  <c:v>-22</c:v>
                </c:pt>
                <c:pt idx="160">
                  <c:v>-21</c:v>
                </c:pt>
                <c:pt idx="161">
                  <c:v>-20</c:v>
                </c:pt>
                <c:pt idx="162">
                  <c:v>-19</c:v>
                </c:pt>
                <c:pt idx="163">
                  <c:v>-18</c:v>
                </c:pt>
                <c:pt idx="164">
                  <c:v>-17</c:v>
                </c:pt>
                <c:pt idx="165">
                  <c:v>-16</c:v>
                </c:pt>
                <c:pt idx="166">
                  <c:v>-15</c:v>
                </c:pt>
                <c:pt idx="167">
                  <c:v>-14</c:v>
                </c:pt>
                <c:pt idx="168">
                  <c:v>-13</c:v>
                </c:pt>
                <c:pt idx="169">
                  <c:v>-12</c:v>
                </c:pt>
                <c:pt idx="170">
                  <c:v>-11</c:v>
                </c:pt>
                <c:pt idx="171">
                  <c:v>-10</c:v>
                </c:pt>
                <c:pt idx="172">
                  <c:v>-9</c:v>
                </c:pt>
                <c:pt idx="173">
                  <c:v>-8</c:v>
                </c:pt>
                <c:pt idx="174">
                  <c:v>-7</c:v>
                </c:pt>
                <c:pt idx="175">
                  <c:v>-6</c:v>
                </c:pt>
                <c:pt idx="176">
                  <c:v>-5</c:v>
                </c:pt>
                <c:pt idx="177">
                  <c:v>-4</c:v>
                </c:pt>
                <c:pt idx="178">
                  <c:v>-3</c:v>
                </c:pt>
                <c:pt idx="179">
                  <c:v>-2</c:v>
                </c:pt>
                <c:pt idx="180">
                  <c:v>-1</c:v>
                </c:pt>
                <c:pt idx="181">
                  <c:v>0</c:v>
                </c:pt>
                <c:pt idx="182">
                  <c:v>1</c:v>
                </c:pt>
                <c:pt idx="183">
                  <c:v>2</c:v>
                </c:pt>
                <c:pt idx="184">
                  <c:v>3</c:v>
                </c:pt>
                <c:pt idx="185">
                  <c:v>4</c:v>
                </c:pt>
                <c:pt idx="186">
                  <c:v>5</c:v>
                </c:pt>
                <c:pt idx="187">
                  <c:v>6</c:v>
                </c:pt>
                <c:pt idx="188">
                  <c:v>7</c:v>
                </c:pt>
                <c:pt idx="189">
                  <c:v>8</c:v>
                </c:pt>
                <c:pt idx="190">
                  <c:v>9</c:v>
                </c:pt>
                <c:pt idx="191">
                  <c:v>10</c:v>
                </c:pt>
                <c:pt idx="192">
                  <c:v>11</c:v>
                </c:pt>
                <c:pt idx="193">
                  <c:v>12</c:v>
                </c:pt>
                <c:pt idx="194">
                  <c:v>13</c:v>
                </c:pt>
                <c:pt idx="195">
                  <c:v>14</c:v>
                </c:pt>
                <c:pt idx="196">
                  <c:v>15</c:v>
                </c:pt>
                <c:pt idx="197">
                  <c:v>16</c:v>
                </c:pt>
                <c:pt idx="198">
                  <c:v>17</c:v>
                </c:pt>
                <c:pt idx="199">
                  <c:v>18</c:v>
                </c:pt>
                <c:pt idx="200">
                  <c:v>19</c:v>
                </c:pt>
                <c:pt idx="201">
                  <c:v>20</c:v>
                </c:pt>
                <c:pt idx="202">
                  <c:v>21</c:v>
                </c:pt>
                <c:pt idx="203">
                  <c:v>22</c:v>
                </c:pt>
                <c:pt idx="204">
                  <c:v>23</c:v>
                </c:pt>
                <c:pt idx="205">
                  <c:v>24</c:v>
                </c:pt>
                <c:pt idx="206">
                  <c:v>25</c:v>
                </c:pt>
                <c:pt idx="207">
                  <c:v>26</c:v>
                </c:pt>
                <c:pt idx="208">
                  <c:v>27</c:v>
                </c:pt>
                <c:pt idx="209">
                  <c:v>28</c:v>
                </c:pt>
                <c:pt idx="210">
                  <c:v>29</c:v>
                </c:pt>
                <c:pt idx="211">
                  <c:v>30</c:v>
                </c:pt>
                <c:pt idx="212">
                  <c:v>31</c:v>
                </c:pt>
                <c:pt idx="213">
                  <c:v>32</c:v>
                </c:pt>
                <c:pt idx="214">
                  <c:v>33</c:v>
                </c:pt>
                <c:pt idx="215">
                  <c:v>34</c:v>
                </c:pt>
                <c:pt idx="216">
                  <c:v>35</c:v>
                </c:pt>
                <c:pt idx="217">
                  <c:v>36</c:v>
                </c:pt>
                <c:pt idx="218">
                  <c:v>37</c:v>
                </c:pt>
                <c:pt idx="219">
                  <c:v>38</c:v>
                </c:pt>
                <c:pt idx="220">
                  <c:v>39</c:v>
                </c:pt>
                <c:pt idx="221">
                  <c:v>40</c:v>
                </c:pt>
                <c:pt idx="222">
                  <c:v>41</c:v>
                </c:pt>
                <c:pt idx="223">
                  <c:v>42</c:v>
                </c:pt>
                <c:pt idx="224">
                  <c:v>43</c:v>
                </c:pt>
                <c:pt idx="225">
                  <c:v>44</c:v>
                </c:pt>
                <c:pt idx="226">
                  <c:v>45</c:v>
                </c:pt>
                <c:pt idx="227">
                  <c:v>46</c:v>
                </c:pt>
                <c:pt idx="228">
                  <c:v>47</c:v>
                </c:pt>
                <c:pt idx="229">
                  <c:v>48</c:v>
                </c:pt>
                <c:pt idx="230">
                  <c:v>49</c:v>
                </c:pt>
                <c:pt idx="231">
                  <c:v>50</c:v>
                </c:pt>
                <c:pt idx="232">
                  <c:v>51</c:v>
                </c:pt>
                <c:pt idx="233">
                  <c:v>52</c:v>
                </c:pt>
                <c:pt idx="234">
                  <c:v>53</c:v>
                </c:pt>
                <c:pt idx="235">
                  <c:v>54</c:v>
                </c:pt>
                <c:pt idx="236">
                  <c:v>55</c:v>
                </c:pt>
                <c:pt idx="237">
                  <c:v>56</c:v>
                </c:pt>
                <c:pt idx="238">
                  <c:v>57</c:v>
                </c:pt>
                <c:pt idx="239">
                  <c:v>58</c:v>
                </c:pt>
                <c:pt idx="240">
                  <c:v>59</c:v>
                </c:pt>
                <c:pt idx="241">
                  <c:v>60</c:v>
                </c:pt>
                <c:pt idx="242">
                  <c:v>61</c:v>
                </c:pt>
                <c:pt idx="243">
                  <c:v>62</c:v>
                </c:pt>
                <c:pt idx="244">
                  <c:v>63</c:v>
                </c:pt>
                <c:pt idx="245">
                  <c:v>64</c:v>
                </c:pt>
                <c:pt idx="246">
                  <c:v>65</c:v>
                </c:pt>
                <c:pt idx="247">
                  <c:v>66</c:v>
                </c:pt>
                <c:pt idx="248">
                  <c:v>67</c:v>
                </c:pt>
                <c:pt idx="249">
                  <c:v>68</c:v>
                </c:pt>
                <c:pt idx="250">
                  <c:v>69</c:v>
                </c:pt>
                <c:pt idx="251">
                  <c:v>70</c:v>
                </c:pt>
                <c:pt idx="252">
                  <c:v>71</c:v>
                </c:pt>
                <c:pt idx="253">
                  <c:v>72</c:v>
                </c:pt>
                <c:pt idx="254">
                  <c:v>73</c:v>
                </c:pt>
                <c:pt idx="255">
                  <c:v>74</c:v>
                </c:pt>
                <c:pt idx="256">
                  <c:v>75</c:v>
                </c:pt>
                <c:pt idx="257">
                  <c:v>76</c:v>
                </c:pt>
                <c:pt idx="258">
                  <c:v>77</c:v>
                </c:pt>
                <c:pt idx="259">
                  <c:v>78</c:v>
                </c:pt>
                <c:pt idx="260">
                  <c:v>79</c:v>
                </c:pt>
                <c:pt idx="261">
                  <c:v>80</c:v>
                </c:pt>
                <c:pt idx="262">
                  <c:v>81</c:v>
                </c:pt>
                <c:pt idx="263">
                  <c:v>82</c:v>
                </c:pt>
                <c:pt idx="264">
                  <c:v>83</c:v>
                </c:pt>
                <c:pt idx="265">
                  <c:v>84</c:v>
                </c:pt>
                <c:pt idx="266">
                  <c:v>85</c:v>
                </c:pt>
                <c:pt idx="267">
                  <c:v>86</c:v>
                </c:pt>
                <c:pt idx="268">
                  <c:v>87</c:v>
                </c:pt>
                <c:pt idx="269">
                  <c:v>88</c:v>
                </c:pt>
                <c:pt idx="270">
                  <c:v>89</c:v>
                </c:pt>
                <c:pt idx="271">
                  <c:v>90</c:v>
                </c:pt>
                <c:pt idx="272">
                  <c:v>91</c:v>
                </c:pt>
                <c:pt idx="273">
                  <c:v>92</c:v>
                </c:pt>
                <c:pt idx="274">
                  <c:v>93</c:v>
                </c:pt>
                <c:pt idx="275">
                  <c:v>94</c:v>
                </c:pt>
                <c:pt idx="276">
                  <c:v>95</c:v>
                </c:pt>
                <c:pt idx="277">
                  <c:v>96</c:v>
                </c:pt>
                <c:pt idx="278">
                  <c:v>97</c:v>
                </c:pt>
                <c:pt idx="279">
                  <c:v>98</c:v>
                </c:pt>
                <c:pt idx="280">
                  <c:v>99</c:v>
                </c:pt>
                <c:pt idx="281">
                  <c:v>100</c:v>
                </c:pt>
                <c:pt idx="282">
                  <c:v>101</c:v>
                </c:pt>
                <c:pt idx="283">
                  <c:v>102</c:v>
                </c:pt>
                <c:pt idx="284">
                  <c:v>103</c:v>
                </c:pt>
                <c:pt idx="285">
                  <c:v>104</c:v>
                </c:pt>
                <c:pt idx="286">
                  <c:v>105</c:v>
                </c:pt>
                <c:pt idx="287">
                  <c:v>106</c:v>
                </c:pt>
                <c:pt idx="288">
                  <c:v>107</c:v>
                </c:pt>
                <c:pt idx="289">
                  <c:v>108</c:v>
                </c:pt>
                <c:pt idx="290">
                  <c:v>109</c:v>
                </c:pt>
                <c:pt idx="291">
                  <c:v>110</c:v>
                </c:pt>
                <c:pt idx="292">
                  <c:v>111</c:v>
                </c:pt>
                <c:pt idx="293">
                  <c:v>112</c:v>
                </c:pt>
                <c:pt idx="294">
                  <c:v>113</c:v>
                </c:pt>
                <c:pt idx="295">
                  <c:v>114</c:v>
                </c:pt>
                <c:pt idx="296">
                  <c:v>115</c:v>
                </c:pt>
                <c:pt idx="297">
                  <c:v>116</c:v>
                </c:pt>
                <c:pt idx="298">
                  <c:v>117</c:v>
                </c:pt>
                <c:pt idx="299">
                  <c:v>118</c:v>
                </c:pt>
                <c:pt idx="300">
                  <c:v>119</c:v>
                </c:pt>
                <c:pt idx="301">
                  <c:v>120</c:v>
                </c:pt>
                <c:pt idx="302">
                  <c:v>121</c:v>
                </c:pt>
                <c:pt idx="303">
                  <c:v>122</c:v>
                </c:pt>
                <c:pt idx="304">
                  <c:v>123</c:v>
                </c:pt>
                <c:pt idx="305">
                  <c:v>124</c:v>
                </c:pt>
                <c:pt idx="306">
                  <c:v>125</c:v>
                </c:pt>
                <c:pt idx="307">
                  <c:v>126</c:v>
                </c:pt>
                <c:pt idx="308">
                  <c:v>127</c:v>
                </c:pt>
                <c:pt idx="309">
                  <c:v>128</c:v>
                </c:pt>
                <c:pt idx="310">
                  <c:v>129</c:v>
                </c:pt>
                <c:pt idx="311">
                  <c:v>130</c:v>
                </c:pt>
                <c:pt idx="312">
                  <c:v>131</c:v>
                </c:pt>
                <c:pt idx="313">
                  <c:v>132</c:v>
                </c:pt>
                <c:pt idx="314">
                  <c:v>133</c:v>
                </c:pt>
                <c:pt idx="315">
                  <c:v>134</c:v>
                </c:pt>
                <c:pt idx="316">
                  <c:v>135</c:v>
                </c:pt>
                <c:pt idx="317">
                  <c:v>136</c:v>
                </c:pt>
                <c:pt idx="318">
                  <c:v>137</c:v>
                </c:pt>
                <c:pt idx="319">
                  <c:v>138</c:v>
                </c:pt>
                <c:pt idx="320">
                  <c:v>139</c:v>
                </c:pt>
                <c:pt idx="321">
                  <c:v>140</c:v>
                </c:pt>
                <c:pt idx="322">
                  <c:v>141</c:v>
                </c:pt>
                <c:pt idx="323">
                  <c:v>142</c:v>
                </c:pt>
                <c:pt idx="324">
                  <c:v>143</c:v>
                </c:pt>
                <c:pt idx="325">
                  <c:v>144</c:v>
                </c:pt>
                <c:pt idx="326">
                  <c:v>145</c:v>
                </c:pt>
                <c:pt idx="327">
                  <c:v>146</c:v>
                </c:pt>
                <c:pt idx="328">
                  <c:v>147</c:v>
                </c:pt>
                <c:pt idx="329">
                  <c:v>148</c:v>
                </c:pt>
                <c:pt idx="330">
                  <c:v>149</c:v>
                </c:pt>
                <c:pt idx="331">
                  <c:v>150</c:v>
                </c:pt>
                <c:pt idx="332">
                  <c:v>151</c:v>
                </c:pt>
                <c:pt idx="333">
                  <c:v>152</c:v>
                </c:pt>
                <c:pt idx="334">
                  <c:v>153</c:v>
                </c:pt>
                <c:pt idx="335">
                  <c:v>154</c:v>
                </c:pt>
                <c:pt idx="336">
                  <c:v>155</c:v>
                </c:pt>
                <c:pt idx="337">
                  <c:v>156</c:v>
                </c:pt>
                <c:pt idx="338">
                  <c:v>157</c:v>
                </c:pt>
                <c:pt idx="339">
                  <c:v>158</c:v>
                </c:pt>
                <c:pt idx="340">
                  <c:v>159</c:v>
                </c:pt>
                <c:pt idx="341">
                  <c:v>160</c:v>
                </c:pt>
                <c:pt idx="342">
                  <c:v>161</c:v>
                </c:pt>
                <c:pt idx="343">
                  <c:v>162</c:v>
                </c:pt>
                <c:pt idx="344">
                  <c:v>163</c:v>
                </c:pt>
                <c:pt idx="345">
                  <c:v>164</c:v>
                </c:pt>
                <c:pt idx="346">
                  <c:v>165</c:v>
                </c:pt>
                <c:pt idx="347">
                  <c:v>166</c:v>
                </c:pt>
                <c:pt idx="348">
                  <c:v>167</c:v>
                </c:pt>
                <c:pt idx="349">
                  <c:v>168</c:v>
                </c:pt>
                <c:pt idx="350">
                  <c:v>169</c:v>
                </c:pt>
                <c:pt idx="351">
                  <c:v>170</c:v>
                </c:pt>
                <c:pt idx="352">
                  <c:v>171</c:v>
                </c:pt>
                <c:pt idx="353">
                  <c:v>172</c:v>
                </c:pt>
                <c:pt idx="354">
                  <c:v>173</c:v>
                </c:pt>
                <c:pt idx="355">
                  <c:v>174</c:v>
                </c:pt>
                <c:pt idx="356">
                  <c:v>175</c:v>
                </c:pt>
                <c:pt idx="357">
                  <c:v>176</c:v>
                </c:pt>
                <c:pt idx="358">
                  <c:v>177</c:v>
                </c:pt>
                <c:pt idx="359">
                  <c:v>178</c:v>
                </c:pt>
                <c:pt idx="360">
                  <c:v>179</c:v>
                </c:pt>
                <c:pt idx="361">
                  <c:v>180</c:v>
                </c:pt>
              </c:numCache>
            </c:numRef>
          </c:xVal>
          <c:yVal>
            <c:numRef>
              <c:f>Calculations!$L$2:$L$365</c:f>
              <c:numCache>
                <c:formatCode>0.000</c:formatCode>
                <c:ptCount val="364"/>
                <c:pt idx="1">
                  <c:v>1</c:v>
                </c:pt>
                <c:pt idx="2" formatCode="General">
                  <c:v>1.0000592202229079</c:v>
                </c:pt>
                <c:pt idx="3" formatCode="General">
                  <c:v>1.000236927205491</c:v>
                </c:pt>
                <c:pt idx="4" formatCode="General">
                  <c:v>1.0005332599547052</c:v>
                </c:pt>
                <c:pt idx="5" formatCode="General">
                  <c:v>1.0009484503668702</c:v>
                </c:pt>
                <c:pt idx="6" formatCode="General">
                  <c:v>1.0014828235552542</c:v>
                </c:pt>
                <c:pt idx="7" formatCode="General">
                  <c:v>1.0021367983096727</c:v>
                </c:pt>
                <c:pt idx="8" formatCode="General">
                  <c:v>1.002910887689088</c:v>
                </c:pt>
                <c:pt idx="9" formatCode="General">
                  <c:v>1.0038056997484894</c:v>
                </c:pt>
                <c:pt idx="10" formatCode="General">
                  <c:v>1.0048219384016135</c:v>
                </c:pt>
                <c:pt idx="11" formatCode="General">
                  <c:v>1.005960404421371</c:v>
                </c:pt>
                <c:pt idx="12" formatCode="General">
                  <c:v>1.0072219965801446</c:v>
                </c:pt>
                <c:pt idx="13" formatCode="General">
                  <c:v>1.0086077129324349</c:v>
                </c:pt>
                <c:pt idx="14" formatCode="General">
                  <c:v>1.0101186522426466</c:v>
                </c:pt>
                <c:pt idx="15" formatCode="General">
                  <c:v>1.0117560155611418</c:v>
                </c:pt>
                <c:pt idx="16" formatCode="General">
                  <c:v>1.0135211079520146</c:v>
                </c:pt>
                <c:pt idx="17" formatCode="General">
                  <c:v>1.0154153403764077</c:v>
                </c:pt>
                <c:pt idx="18" formatCode="General">
                  <c:v>1.0174402317355355</c:v>
                </c:pt>
                <c:pt idx="19" formatCode="General">
                  <c:v>1.0195974110779729</c:v>
                </c:pt>
                <c:pt idx="20" formatCode="General">
                  <c:v>1.0218886199761512</c:v>
                </c:pt>
                <c:pt idx="21" formatCode="General">
                  <c:v>1.0243157150774198</c:v>
                </c:pt>
                <c:pt idx="22" formatCode="General">
                  <c:v>1.0268806708354588</c:v>
                </c:pt>
                <c:pt idx="23" formatCode="General">
                  <c:v>1.0295855824282754</c:v>
                </c:pt>
                <c:pt idx="24" formatCode="General">
                  <c:v>1.0324326688694956</c:v>
                </c:pt>
                <c:pt idx="25" formatCode="General">
                  <c:v>1.035424276320154</c:v>
                </c:pt>
                <c:pt idx="26" formatCode="General">
                  <c:v>1.0385628816087051</c:v>
                </c:pt>
                <c:pt idx="27" formatCode="General">
                  <c:v>1.0418510959675413</c:v>
                </c:pt>
                <c:pt idx="28" formatCode="General">
                  <c:v>1.0452916689948688</c:v>
                </c:pt>
                <c:pt idx="29" formatCode="General">
                  <c:v>1.0488874928514214</c:v>
                </c:pt>
                <c:pt idx="30" formatCode="General">
                  <c:v>1.0526416067021316</c:v>
                </c:pt>
                <c:pt idx="31" formatCode="General">
                  <c:v>1.0565572014135773</c:v>
                </c:pt>
                <c:pt idx="32" formatCode="General">
                  <c:v>1.0606376245187441</c:v>
                </c:pt>
                <c:pt idx="33" formatCode="General">
                  <c:v>1.0648863854614241</c:v>
                </c:pt>
                <c:pt idx="34" formatCode="General">
                  <c:v>1.0693071611333964</c:v>
                </c:pt>
                <c:pt idx="35" formatCode="General">
                  <c:v>1.0739038017184042</c:v>
                </c:pt>
                <c:pt idx="36" formatCode="General">
                  <c:v>1.0786803368578834</c:v>
                </c:pt>
                <c:pt idx="37" formatCode="General">
                  <c:v>1.0836409821543886</c:v>
                </c:pt>
                <c:pt idx="38" formatCode="General">
                  <c:v>1.0887901460297109</c:v>
                </c:pt>
                <c:pt idx="39" formatCode="General">
                  <c:v>1.0941324369558267</c:v>
                </c:pt>
                <c:pt idx="40" formatCode="General">
                  <c:v>1.0996726710780047</c:v>
                </c:pt>
                <c:pt idx="41" formatCode="General">
                  <c:v>1.1054158802507004</c:v>
                </c:pt>
                <c:pt idx="42" formatCode="General">
                  <c:v>1.111367320508216</c:v>
                </c:pt>
                <c:pt idx="43" formatCode="General">
                  <c:v>1.1175324809936062</c:v>
                </c:pt>
                <c:pt idx="44" formatCode="General">
                  <c:v>1.1239170933708438</c:v>
                </c:pt>
                <c:pt idx="45" formatCode="General">
                  <c:v>1.1305271417469729</c:v>
                </c:pt>
                <c:pt idx="46" formatCode="General">
                  <c:v>1.1373688731327509</c:v>
                </c:pt>
                <c:pt idx="47" formatCode="General">
                  <c:v>1.1444488084722251</c:v>
                </c:pt>
                <c:pt idx="48" formatCode="General">
                  <c:v>1.1517737542737441</c:v>
                </c:pt>
                <c:pt idx="49" formatCode="General">
                  <c:v>1.1593508148771257</c:v>
                </c:pt>
                <c:pt idx="50" formatCode="General">
                  <c:v>1.1671874053940756</c:v>
                </c:pt>
                <c:pt idx="51" formatCode="General">
                  <c:v>1.1752912653614953</c:v>
                </c:pt>
                <c:pt idx="52" formatCode="General">
                  <c:v>1.1836704731500636</c:v>
                </c:pt>
                <c:pt idx="53" formatCode="General">
                  <c:v>1.1923334611734027</c:v>
                </c:pt>
                <c:pt idx="54" formatCode="General">
                  <c:v>1.2012890319463048</c:v>
                </c:pt>
                <c:pt idx="55" formatCode="General">
                  <c:v>1.2105463750438812</c:v>
                </c:pt>
                <c:pt idx="56" formatCode="General">
                  <c:v>1.2201150850171494</c:v>
                </c:pt>
                <c:pt idx="57" formatCode="General">
                  <c:v>1.2300051803244911</c:v>
                </c:pt>
                <c:pt idx="58" formatCode="General">
                  <c:v>1.240227123342637</c:v>
                </c:pt>
                <c:pt idx="59" formatCode="General">
                  <c:v>1.2507918415253778</c:v>
                </c:pt>
                <c:pt idx="60" formatCode="General">
                  <c:v>1.2617107497830971</c:v>
                </c:pt>
                <c:pt idx="61" formatCode="General">
                  <c:v>1.2729957741614804</c:v>
                </c:pt>
                <c:pt idx="62" formatCode="General">
                  <c:v>1.2846593769034502</c:v>
                </c:pt>
                <c:pt idx="63" formatCode="General">
                  <c:v>1.2967145829844846</c:v>
                </c:pt>
                <c:pt idx="64" formatCode="General">
                  <c:v>1.3091750082180873</c:v>
                </c:pt>
                <c:pt idx="65" formatCode="General">
                  <c:v>1.3220548890352946</c:v>
                </c:pt>
                <c:pt idx="66" formatCode="General">
                  <c:v>1.335369114049803</c:v>
                </c:pt>
                <c:pt idx="67" formatCode="General">
                  <c:v>1.3491332575285826</c:v>
                </c:pt>
                <c:pt idx="68" formatCode="General">
                  <c:v>1.3633636148968289</c:v>
                </c:pt>
                <c:pt idx="69" formatCode="General">
                  <c:v>1.378077240415766</c:v>
                </c:pt>
                <c:pt idx="70" formatCode="General">
                  <c:v>1.3932919871823153</c:v>
                </c:pt>
                <c:pt idx="71" formatCode="General">
                  <c:v>1.409026549610932</c:v>
                </c:pt>
                <c:pt idx="72" formatCode="General">
                  <c:v>1.4253005085701929</c:v>
                </c:pt>
                <c:pt idx="73" formatCode="General">
                  <c:v>1.4421343793599501</c:v>
                </c:pt>
                <c:pt idx="74" formatCode="General">
                  <c:v>1.4595496627292315</c:v>
                </c:pt>
                <c:pt idx="75" formatCode="General">
                  <c:v>1.4775688991505969</c:v>
                </c:pt>
                <c:pt idx="76" formatCode="General">
                  <c:v>1.4962157265835241</c:v>
                </c:pt>
                <c:pt idx="77" formatCode="General">
                  <c:v>1.5155149419776273</c:v>
                </c:pt>
                <c:pt idx="78" formatCode="General">
                  <c:v>1.5354925667863211</c:v>
                </c:pt>
                <c:pt idx="79" formatCode="General">
                  <c:v>1.5561759167830163</c:v>
                </c:pt>
                <c:pt idx="80" formatCode="General">
                  <c:v>1.5775936764952321</c:v>
                </c:pt>
                <c:pt idx="81" formatCode="General">
                  <c:v>1.5997759785972996</c:v>
                </c:pt>
                <c:pt idx="82" formatCode="General">
                  <c:v>1.6227544886298224</c:v>
                </c:pt>
                <c:pt idx="83" formatCode="General">
                  <c:v>1.6465624954438858</c:v>
                </c:pt>
                <c:pt idx="84" formatCode="General">
                  <c:v>1.6712350078004516</c:v>
                </c:pt>
                <c:pt idx="85" formatCode="General">
                  <c:v>1.6968088575906413</c:v>
                </c:pt>
                <c:pt idx="86" formatCode="General">
                  <c:v>1.7233228101809348</c:v>
                </c:pt>
                <c:pt idx="87" formatCode="General">
                  <c:v>1.7508176824290427</c:v>
                </c:pt>
                <c:pt idx="88" formatCode="General">
                  <c:v>1.779336468961586</c:v>
                </c:pt>
                <c:pt idx="89" formatCode="General">
                  <c:v>1.8089244773541218</c:v>
                </c:pt>
                <c:pt idx="90" formatCode="General">
                  <c:v>1.8396294729078015</c:v>
                </c:pt>
                <c:pt idx="91" formatCode="General">
                  <c:v>1.8715018337755382</c:v>
                </c:pt>
                <c:pt idx="92" formatCode="General">
                  <c:v>1.9045947172542952</c:v>
                </c:pt>
                <c:pt idx="93" formatCode="General">
                  <c:v>1.9389642381295586</c:v>
                </c:pt>
                <c:pt idx="94" formatCode="General">
                  <c:v>1.9746696600337421</c:v>
                </c:pt>
                <c:pt idx="95" formatCode="General">
                  <c:v>2.0117736008626359</c:v>
                </c:pt>
                <c:pt idx="96" formatCode="General">
                  <c:v>2.0503422533838345</c:v>
                </c:pt>
                <c:pt idx="97" formatCode="General">
                  <c:v>2.090445622268831</c:v>
                </c:pt>
                <c:pt idx="98" formatCode="General">
                  <c:v>2.1321577788870041</c:v>
                </c:pt>
                <c:pt idx="99" formatCode="General">
                  <c:v>2.1755571353156973</c:v>
                </c:pt>
                <c:pt idx="100" formatCode="General">
                  <c:v>2.2207267391468601</c:v>
                </c:pt>
                <c:pt idx="101" formatCode="General">
                  <c:v>2.267754590808134</c:v>
                </c:pt>
                <c:pt idx="102" formatCode="General">
                  <c:v>2.3167339852657456</c:v>
                </c:pt>
                <c:pt idx="103" formatCode="General">
                  <c:v>2.3677638801390577</c:v>
                </c:pt>
                <c:pt idx="104" formatCode="General">
                  <c:v>2.4209492924331575</c:v>
                </c:pt>
                <c:pt idx="105" formatCode="General">
                  <c:v>2.4764017262874649</c:v>
                </c:pt>
                <c:pt idx="106" formatCode="General">
                  <c:v>2.5342396343460831</c:v>
                </c:pt>
                <c:pt idx="107" formatCode="General">
                  <c:v>2.5945889155805628</c:v>
                </c:pt>
                <c:pt idx="108" formatCode="General">
                  <c:v>2.6575834526390052</c:v>
                </c:pt>
                <c:pt idx="109" formatCode="General">
                  <c:v>2.7233656920579405</c:v>
                </c:pt>
                <c:pt idx="110" formatCode="General">
                  <c:v>2.792087270956177</c:v>
                </c:pt>
                <c:pt idx="111" formatCode="General">
                  <c:v>2.8639096941335485</c:v>
                </c:pt>
                <c:pt idx="112" formatCode="General">
                  <c:v>2.9390050658228706</c:v>
                </c:pt>
                <c:pt idx="113" formatCode="General">
                  <c:v>3.0175568806905209</c:v>
                </c:pt>
                <c:pt idx="114" formatCode="General">
                  <c:v>3.0997608790501046</c:v>
                </c:pt>
                <c:pt idx="115" formatCode="General">
                  <c:v>3.1858259716434802</c:v>
                </c:pt>
                <c:pt idx="116" formatCode="General">
                  <c:v>3.275975239752988</c:v>
                </c:pt>
                <c:pt idx="117" formatCode="General">
                  <c:v>3.3704470168354677</c:v>
                </c:pt>
                <c:pt idx="118" formatCode="General">
                  <c:v>3.4694960583086298</c:v>
                </c:pt>
                <c:pt idx="119" formatCode="General">
                  <c:v>3.5733948065686691</c:v>
                </c:pt>
                <c:pt idx="120" formatCode="General">
                  <c:v>3.682434758766874</c:v>
                </c:pt>
                <c:pt idx="121" formatCode="General">
                  <c:v>3.796927945312278</c:v>
                </c:pt>
                <c:pt idx="122" formatCode="General">
                  <c:v>3.9172085274838024</c:v>
                </c:pt>
                <c:pt idx="123" formatCode="General">
                  <c:v>4.0436345229105948</c:v>
                </c:pt>
                <c:pt idx="124" formatCode="General">
                  <c:v>4.1765896679905756</c:v>
                </c:pt>
                <c:pt idx="125" formatCode="General">
                  <c:v>4.3164854265340118</c:v>
                </c:pt>
                <c:pt idx="126" formatCode="General">
                  <c:v>4.4637631540031979</c:v>
                </c:pt>
                <c:pt idx="127" formatCode="General">
                  <c:v>4.6188964266214612</c:v>
                </c:pt>
                <c:pt idx="128" formatCode="General">
                  <c:v>4.7823935442830381</c:v>
                </c:pt>
                <c:pt idx="129" formatCode="General">
                  <c:v>4.9548002155311455</c:v>
                </c:pt>
                <c:pt idx="130" formatCode="General">
                  <c:v>5.1367024317865271</c:v>
                </c:pt>
                <c:pt idx="131" formatCode="General">
                  <c:v>5.3287295363802656</c:v>
                </c:pt>
                <c:pt idx="132" formatCode="General">
                  <c:v>5.5315574916190817</c:v>
                </c:pt>
                <c:pt idx="133" formatCode="General">
                  <c:v>5.7459123438999784</c:v>
                </c:pt>
                <c:pt idx="134" formatCode="General">
                  <c:v>5.9725738825587396</c:v>
                </c:pt>
                <c:pt idx="135" formatCode="General">
                  <c:v>6.2123794823967291</c:v>
                </c:pt>
                <c:pt idx="136" formatCode="General">
                  <c:v>6.4662281123289933</c:v>
                </c:pt>
                <c:pt idx="137" formatCode="General">
                  <c:v>6.7350844829063634</c:v>
                </c:pt>
                <c:pt idx="138" formatCode="General">
                  <c:v>7.0199832930636816</c:v>
                </c:pt>
                <c:pt idx="139" formatCode="General">
                  <c:v>7.3220335207114644</c:v>
                </c:pt>
                <c:pt idx="140" formatCode="General">
                  <c:v>7.6424226819703511</c:v>
                </c:pt>
                <c:pt idx="141" formatCode="General">
                  <c:v>7.982420959062865</c:v>
                </c:pt>
                <c:pt idx="142" formatCode="General">
                  <c:v>8.343385066085542</c:v>
                </c:pt>
                <c:pt idx="143" formatCode="General">
                  <c:v>8.7267616838868722</c:v>
                </c:pt>
                <c:pt idx="144" formatCode="General">
                  <c:v>9.1340902487042239</c:v>
                </c:pt>
                <c:pt idx="145" formatCode="General">
                  <c:v>9.5670048225411914</c:v>
                </c:pt>
                <c:pt idx="146" formatCode="General">
                  <c:v>10.027234704843648</c:v>
                </c:pt>
                <c:pt idx="147" formatCode="General">
                  <c:v>10.516603363141106</c:v>
                </c:pt>
                <c:pt idx="148" formatCode="General">
                  <c:v>11.037025163281308</c:v>
                </c:pt>
                <c:pt idx="149" formatCode="General">
                  <c:v>11.590499266237416</c:v>
                </c:pt>
                <c:pt idx="150" formatCode="General">
                  <c:v>12.179099927225568</c:v>
                </c:pt>
                <c:pt idx="151" formatCode="General">
                  <c:v>12.804962283912591</c:v>
                </c:pt>
                <c:pt idx="152" formatCode="General">
                  <c:v>13.470262555119971</c:v>
                </c:pt>
                <c:pt idx="153" formatCode="General">
                  <c:v>14.177191393111332</c:v>
                </c:pt>
                <c:pt idx="154" formatCode="General">
                  <c:v>14.927918947935117</c:v>
                </c:pt>
                <c:pt idx="155" formatCode="General">
                  <c:v>15.724550022523113</c:v>
                </c:pt>
                <c:pt idx="156" formatCode="General">
                  <c:v>16.569067539523775</c:v>
                </c:pt>
                <c:pt idx="157" formatCode="General">
                  <c:v>17.463262430361159</c:v>
                </c:pt>
                <c:pt idx="158" formatCode="General">
                  <c:v>18.408648028923828</c:v>
                </c:pt>
                <c:pt idx="159" formatCode="General">
                  <c:v>19.406357153743006</c:v>
                </c:pt>
                <c:pt idx="160" formatCode="General">
                  <c:v>20.457020354031236</c:v>
                </c:pt>
                <c:pt idx="161" formatCode="General">
                  <c:v>21.56062435063993</c:v>
                </c:pt>
                <c:pt idx="162" formatCode="General">
                  <c:v>22.716350608423138</c:v>
                </c:pt>
                <c:pt idx="163" formatCode="General">
                  <c:v>23.922395322892104</c:v>
                </c:pt>
                <c:pt idx="164" formatCode="General">
                  <c:v>25.185135539415484</c:v>
                </c:pt>
                <c:pt idx="165" formatCode="General">
                  <c:v>26.550039370969674</c:v>
                </c:pt>
                <c:pt idx="166" formatCode="General">
                  <c:v>28.078922662578673</c:v>
                </c:pt>
                <c:pt idx="167" formatCode="General">
                  <c:v>29.840789150001193</c:v>
                </c:pt>
                <c:pt idx="168" formatCode="General">
                  <c:v>31.910280976115661</c:v>
                </c:pt>
                <c:pt idx="169" formatCode="General">
                  <c:v>34.365018958382102</c:v>
                </c:pt>
                <c:pt idx="170" formatCode="General">
                  <c:v>37.281720811523854</c:v>
                </c:pt>
                <c:pt idx="171" formatCode="General">
                  <c:v>40.731091343175898</c:v>
                </c:pt>
                <c:pt idx="172" formatCode="General">
                  <c:v>44.771631473067885</c:v>
                </c:pt>
                <c:pt idx="173" formatCode="General">
                  <c:v>49.442705455203175</c:v>
                </c:pt>
                <c:pt idx="174" formatCode="General">
                  <c:v>54.757418281043755</c:v>
                </c:pt>
                <c:pt idx="175" formatCode="General">
                  <c:v>60.696054771863999</c:v>
                </c:pt>
                <c:pt idx="176" formatCode="General">
                  <c:v>67.200973965114656</c:v>
                </c:pt>
                <c:pt idx="177" formatCode="General">
                  <c:v>74.17388840655083</c:v>
                </c:pt>
                <c:pt idx="178" formatCode="General">
                  <c:v>81.476346456421055</c:v>
                </c:pt>
                <c:pt idx="179" formatCode="General">
                  <c:v>88.933956659331216</c:v>
                </c:pt>
                <c:pt idx="180" formatCode="General">
                  <c:v>96.344460680137971</c:v>
                </c:pt>
                <c:pt idx="181" formatCode="General">
                  <c:v>103.4892296034687</c:v>
                </c:pt>
                <c:pt idx="182" formatCode="General">
                  <c:v>110.16546661527823</c:v>
                </c:pt>
                <c:pt idx="183" formatCode="General">
                  <c:v>116.18589634977242</c:v>
                </c:pt>
                <c:pt idx="184" formatCode="General">
                  <c:v>121.37149392386863</c:v>
                </c:pt>
                <c:pt idx="185" formatCode="General">
                  <c:v>125.58038091162882</c:v>
                </c:pt>
                <c:pt idx="186" formatCode="General">
                  <c:v>128.71629317610967</c:v>
                </c:pt>
                <c:pt idx="187" formatCode="General">
                  <c:v>130.73281897499086</c:v>
                </c:pt>
                <c:pt idx="188" formatCode="General">
                  <c:v>131.63317112603167</c:v>
                </c:pt>
                <c:pt idx="189" formatCode="General">
                  <c:v>131.46585362720191</c:v>
                </c:pt>
                <c:pt idx="190" formatCode="General">
                  <c:v>130.31707526575411</c:v>
                </c:pt>
                <c:pt idx="191" formatCode="General">
                  <c:v>128.30107467658584</c:v>
                </c:pt>
                <c:pt idx="192" formatCode="General">
                  <c:v>125.54962203672446</c:v>
                </c:pt>
                <c:pt idx="193" formatCode="General">
                  <c:v>122.20186619554649</c:v>
                </c:pt>
                <c:pt idx="194" formatCode="General">
                  <c:v>118.39545120443002</c:v>
                </c:pt>
                <c:pt idx="195" formatCode="General">
                  <c:v>114.25949970866884</c:v>
                </c:pt>
                <c:pt idx="196" formatCode="General">
                  <c:v>109.90972034656129</c:v>
                </c:pt>
                <c:pt idx="197" formatCode="General">
                  <c:v>105.44559762854436</c:v>
                </c:pt>
                <c:pt idx="198" formatCode="General">
                  <c:v>100.94940117005434</c:v>
                </c:pt>
                <c:pt idx="199" formatCode="General">
                  <c:v>96.486620361945725</c:v>
                </c:pt>
                <c:pt idx="200" formatCode="General">
                  <c:v>92.107385725913531</c:v>
                </c:pt>
                <c:pt idx="201" formatCode="General">
                  <c:v>87.848461767805119</c:v>
                </c:pt>
                <c:pt idx="202" formatCode="General">
                  <c:v>83.735464558605685</c:v>
                </c:pt>
                <c:pt idx="203" formatCode="General">
                  <c:v>79.785046899520879</c:v>
                </c:pt>
                <c:pt idx="204" formatCode="General">
                  <c:v>76.006885192338231</c:v>
                </c:pt>
                <c:pt idx="205" formatCode="General">
                  <c:v>72.405381645991113</c:v>
                </c:pt>
                <c:pt idx="206" formatCode="General">
                  <c:v>68.981056262367744</c:v>
                </c:pt>
                <c:pt idx="207" formatCode="General">
                  <c:v>65.731643637561774</c:v>
                </c:pt>
                <c:pt idx="208" formatCode="General">
                  <c:v>62.652932198683438</c:v>
                </c:pt>
                <c:pt idx="209" formatCode="General">
                  <c:v>59.739392229997577</c:v>
                </c:pt>
                <c:pt idx="210" formatCode="General">
                  <c:v>56.98463855365884</c:v>
                </c:pt>
                <c:pt idx="211" formatCode="General">
                  <c:v>54.381768127041745</c:v>
                </c:pt>
                <c:pt idx="212" formatCode="General">
                  <c:v>51.92360519786461</c:v>
                </c:pt>
                <c:pt idx="213" formatCode="General">
                  <c:v>49.602879015996962</c:v>
                </c:pt>
                <c:pt idx="214" formatCode="General">
                  <c:v>47.412352489285659</c:v>
                </c:pt>
                <c:pt idx="215" formatCode="General">
                  <c:v>45.344914963455807</c:v>
                </c:pt>
                <c:pt idx="216" formatCode="General">
                  <c:v>43.393648466487186</c:v>
                </c:pt>
                <c:pt idx="217" formatCode="General">
                  <c:v>41.551874054324969</c:v>
                </c:pt>
                <c:pt idx="218" formatCode="General">
                  <c:v>39.813183044090955</c:v>
                </c:pt>
                <c:pt idx="219" formatCode="General">
                  <c:v>38.17145666614131</c:v>
                </c:pt>
                <c:pt idx="220" formatCode="General">
                  <c:v>36.620876807312463</c:v>
                </c:pt>
                <c:pt idx="221" formatCode="General">
                  <c:v>35.155929913802389</c:v>
                </c:pt>
                <c:pt idx="222" formatCode="General">
                  <c:v>33.77140568154401</c:v>
                </c:pt>
                <c:pt idx="223" formatCode="General">
                  <c:v>32.462391827864082</c:v>
                </c:pt>
                <c:pt idx="224" formatCode="General">
                  <c:v>31.224265976670573</c:v>
                </c:pt>
                <c:pt idx="225" formatCode="General">
                  <c:v>30.052685480073521</c:v>
                </c:pt>
                <c:pt idx="226" formatCode="General">
                  <c:v>28.943575829715041</c:v>
                </c:pt>
                <c:pt idx="227" formatCode="General">
                  <c:v>27.893118172939701</c:v>
                </c:pt>
                <c:pt idx="228" formatCode="General">
                  <c:v>26.897736336406442</c:v>
                </c:pt>
                <c:pt idx="229" formatCode="General">
                  <c:v>25.954083668322671</c:v>
                </c:pt>
                <c:pt idx="230" formatCode="General">
                  <c:v>25.059029936516112</c:v>
                </c:pt>
                <c:pt idx="231" formatCode="General">
                  <c:v>24.209648460028365</c:v>
                </c:pt>
                <c:pt idx="232" formatCode="General">
                  <c:v>23.403203604271106</c:v>
                </c:pt>
                <c:pt idx="233" formatCode="General">
                  <c:v>22.637138731903875</c:v>
                </c:pt>
                <c:pt idx="234" formatCode="General">
                  <c:v>21.909064671681186</c:v>
                </c:pt>
                <c:pt idx="235" formatCode="General">
                  <c:v>21.216748744094172</c:v>
                </c:pt>
                <c:pt idx="236" formatCode="General">
                  <c:v>20.55810436445995</c:v>
                </c:pt>
                <c:pt idx="237" formatCode="General">
                  <c:v>19.931181230177557</c:v>
                </c:pt>
                <c:pt idx="238" formatCode="General">
                  <c:v>19.334156088331223</c:v>
                </c:pt>
                <c:pt idx="239" formatCode="General">
                  <c:v>18.765324071999636</c:v>
                </c:pt>
                <c:pt idx="240" formatCode="General">
                  <c:v>18.223090587962609</c:v>
                </c:pt>
                <c:pt idx="241" formatCode="General">
                  <c:v>17.705963734531977</c:v>
                </c:pt>
                <c:pt idx="242" formatCode="General">
                  <c:v>17.212547225604254</c:v>
                </c:pt>
                <c:pt idx="243" formatCode="General">
                  <c:v>16.741533795441455</c:v>
                </c:pt>
                <c:pt idx="244" formatCode="General">
                  <c:v>16.291699057896434</c:v>
                </c:pt>
                <c:pt idx="245" formatCode="General">
                  <c:v>15.861895793618023</c:v>
                </c:pt>
                <c:pt idx="246" formatCode="General">
                  <c:v>15.451048639048279</c:v>
                </c:pt>
                <c:pt idx="247" formatCode="General">
                  <c:v>15.058149151636767</c:v>
                </c:pt>
                <c:pt idx="248" formatCode="General">
                  <c:v>14.682251226551079</c:v>
                </c:pt>
                <c:pt idx="249" formatCode="General">
                  <c:v>14.322466841182347</c:v>
                </c:pt>
                <c:pt idx="250" formatCode="General">
                  <c:v>13.97796210487148</c:v>
                </c:pt>
                <c:pt idx="251" formatCode="General">
                  <c:v>13.647953592471204</c:v>
                </c:pt>
                <c:pt idx="252" formatCode="General">
                  <c:v>13.331704941574692</c:v>
                </c:pt>
                <c:pt idx="253" formatCode="General">
                  <c:v>13.02852369445883</c:v>
                </c:pt>
                <c:pt idx="254" formatCode="General">
                  <c:v>12.737758366989029</c:v>
                </c:pt>
                <c:pt idx="255" formatCode="General">
                  <c:v>12.458795727897622</c:v>
                </c:pt>
                <c:pt idx="256" formatCode="General">
                  <c:v>12.191058272971222</c:v>
                </c:pt>
                <c:pt idx="257" formatCode="General">
                  <c:v>11.934001879755247</c:v>
                </c:pt>
                <c:pt idx="258" formatCode="General">
                  <c:v>11.6871136294032</c:v>
                </c:pt>
                <c:pt idx="259" formatCode="General">
                  <c:v>11.449909783261415</c:v>
                </c:pt>
                <c:pt idx="260" formatCode="General">
                  <c:v>11.221933902686049</c:v>
                </c:pt>
                <c:pt idx="261" formatCode="General">
                  <c:v>11.002755101438648</c:v>
                </c:pt>
                <c:pt idx="262" formatCode="General">
                  <c:v>10.79196642080066</c:v>
                </c:pt>
                <c:pt idx="263" formatCode="General">
                  <c:v>10.589183318287716</c:v>
                </c:pt>
                <c:pt idx="264" formatCode="General">
                  <c:v>10.394042261533121</c:v>
                </c:pt>
                <c:pt idx="265" formatCode="General">
                  <c:v>10.206199419549927</c:v>
                </c:pt>
                <c:pt idx="266" formatCode="General">
                  <c:v>10.025329444174124</c:v>
                </c:pt>
                <c:pt idx="267" formatCode="General">
                  <c:v>9.8511243350408062</c:v>
                </c:pt>
                <c:pt idx="268" formatCode="General">
                  <c:v>9.6832923819535957</c:v>
                </c:pt>
                <c:pt idx="269" formatCode="General">
                  <c:v>9.5215571789773659</c:v>
                </c:pt>
                <c:pt idx="270" formatCode="General">
                  <c:v>9.3656567050182353</c:v>
                </c:pt>
                <c:pt idx="271" formatCode="General">
                  <c:v>9.2153424660553664</c:v>
                </c:pt>
                <c:pt idx="272" formatCode="General">
                  <c:v>9.0703786945587144</c:v>
                </c:pt>
                <c:pt idx="273" formatCode="General">
                  <c:v>8.9305416019676098</c:v>
                </c:pt>
                <c:pt idx="274" formatCode="General">
                  <c:v>8.7956186804194463</c:v>
                </c:pt>
                <c:pt idx="275" formatCode="General">
                  <c:v>8.6654080502071942</c:v>
                </c:pt>
                <c:pt idx="276" formatCode="General">
                  <c:v>8.5397178497116197</c:v>
                </c:pt>
                <c:pt idx="277" formatCode="General">
                  <c:v>8.4183656648000404</c:v>
                </c:pt>
                <c:pt idx="278" formatCode="General">
                  <c:v>8.3011779949101108</c:v>
                </c:pt>
                <c:pt idx="279" formatCode="General">
                  <c:v>8.1879897532461694</c:v>
                </c:pt>
                <c:pt idx="280" formatCode="General">
                  <c:v>8.0786437987081943</c:v>
                </c:pt>
                <c:pt idx="281" formatCode="General">
                  <c:v>7.972990497350871</c:v>
                </c:pt>
                <c:pt idx="282" formatCode="General">
                  <c:v>7.8708873113339468</c:v>
                </c:pt>
                <c:pt idx="283" formatCode="General">
                  <c:v>7.7721984134758877</c:v>
                </c:pt>
                <c:pt idx="284" formatCode="General">
                  <c:v>7.6767943256619571</c:v>
                </c:pt>
                <c:pt idx="285" formatCode="General">
                  <c:v>7.5845515794861704</c:v>
                </c:pt>
                <c:pt idx="286" formatCode="General">
                  <c:v>7.4953523976250054</c:v>
                </c:pt>
                <c:pt idx="287" formatCode="General">
                  <c:v>7.40908439454995</c:v>
                </c:pt>
                <c:pt idx="288" formatCode="General">
                  <c:v>7.3256402952869228</c:v>
                </c:pt>
                <c:pt idx="289" formatCode="General">
                  <c:v>7.2449176710236785</c:v>
                </c:pt>
                <c:pt idx="290" formatCode="General">
                  <c:v>7.1668186904523985</c:v>
                </c:pt>
                <c:pt idx="291" formatCode="General">
                  <c:v>7.0912498858141202</c:v>
                </c:pt>
                <c:pt idx="292" formatCode="General">
                  <c:v>7.0181219326852133</c:v>
                </c:pt>
                <c:pt idx="293" formatCode="General">
                  <c:v>6.9473494426139677</c:v>
                </c:pt>
                <c:pt idx="294" formatCode="General">
                  <c:v>6.8788507677782977</c:v>
                </c:pt>
                <c:pt idx="295" formatCode="General">
                  <c:v>6.8125478168936278</c:v>
                </c:pt>
                <c:pt idx="296" formatCode="General">
                  <c:v>6.748365881653946</c:v>
                </c:pt>
                <c:pt idx="297" formatCode="General">
                  <c:v>6.6862334730387296</c:v>
                </c:pt>
                <c:pt idx="298" formatCode="General">
                  <c:v>6.6260821668647258</c:v>
                </c:pt>
                <c:pt idx="299" formatCode="General">
                  <c:v>6.5678464580042384</c:v>
                </c:pt>
                <c:pt idx="300" formatCode="General">
                  <c:v>6.5114636227313065</c:v>
                </c:pt>
                <c:pt idx="301" formatCode="General">
                  <c:v>6.4568735886938304</c:v>
                </c:pt>
                <c:pt idx="302" formatCode="General">
                  <c:v>6.4040188120438764</c:v>
                </c:pt>
                <c:pt idx="303" formatCode="General">
                  <c:v>6.3528441612899753</c:v>
                </c:pt>
                <c:pt idx="304" formatCode="General">
                  <c:v>6.3032968074646103</c:v>
                </c:pt>
                <c:pt idx="305" formatCode="General">
                  <c:v>6.2553261202273536</c:v>
                </c:pt>
                <c:pt idx="306" formatCode="General">
                  <c:v>6.2088835695494531</c:v>
                </c:pt>
                <c:pt idx="307" formatCode="General">
                  <c:v>6.1639226326491601</c:v>
                </c:pt>
                <c:pt idx="308" formatCode="General">
                  <c:v>6.1203987058690084</c:v>
                </c:pt>
                <c:pt idx="309" formatCode="General">
                  <c:v>6.0782690212065518</c:v>
                </c:pt>
                <c:pt idx="310" formatCode="General">
                  <c:v>6.0374925672289885</c:v>
                </c:pt>
                <c:pt idx="311" formatCode="General">
                  <c:v>5.9980300141197125</c:v>
                </c:pt>
                <c:pt idx="312" formatCode="General">
                  <c:v>5.9598436426211903</c:v>
                </c:pt>
                <c:pt idx="313" formatCode="General">
                  <c:v>5.9228972766538162</c:v>
                </c:pt>
                <c:pt idx="314" formatCode="General">
                  <c:v>5.8871562194045897</c:v>
                </c:pt>
                <c:pt idx="315" formatCode="General">
                  <c:v>5.8525871926927122</c:v>
                </c:pt>
                <c:pt idx="316" formatCode="General">
                  <c:v>5.8191582794314858</c:v>
                </c:pt>
                <c:pt idx="317" formatCode="General">
                  <c:v>5.786838869017453</c:v>
                </c:pt>
                <c:pt idx="318" formatCode="General">
                  <c:v>5.7555996054883556</c:v>
                </c:pt>
                <c:pt idx="319" formatCode="General">
                  <c:v>5.7254123383015827</c:v>
                </c:pt>
                <c:pt idx="320" formatCode="General">
                  <c:v>5.6962500755940306</c:v>
                </c:pt>
                <c:pt idx="321" formatCode="General">
                  <c:v>5.6680869397930786</c:v>
                </c:pt>
                <c:pt idx="322" formatCode="General">
                  <c:v>5.6408981254564567</c:v>
                </c:pt>
                <c:pt idx="323" formatCode="General">
                  <c:v>5.6146598592264851</c:v>
                </c:pt>
                <c:pt idx="324" formatCode="General">
                  <c:v>5.5893493617911503</c:v>
                </c:pt>
                <c:pt idx="325" formatCode="General">
                  <c:v>5.5649448117512721</c:v>
                </c:pt>
                <c:pt idx="326" formatCode="General">
                  <c:v>5.5414253112990988</c:v>
                </c:pt>
                <c:pt idx="327" formatCode="General">
                  <c:v>5.5187708536196292</c:v>
                </c:pt>
                <c:pt idx="328" formatCode="General">
                  <c:v>5.4969622919313119</c:v>
                </c:pt>
                <c:pt idx="329" formatCode="General">
                  <c:v>5.4759813100879455</c:v>
                </c:pt>
                <c:pt idx="330" formatCode="General">
                  <c:v>5.4558103946683651</c:v>
                </c:pt>
                <c:pt idx="331" formatCode="General">
                  <c:v>5.4364328084850344</c:v>
                </c:pt>
                <c:pt idx="332" formatCode="General">
                  <c:v>5.4178325654468571</c:v>
                </c:pt>
                <c:pt idx="333" formatCode="General">
                  <c:v>5.3999944067154919</c:v>
                </c:pt>
                <c:pt idx="334" formatCode="General">
                  <c:v>5.3829037780982221</c:v>
                </c:pt>
                <c:pt idx="335" formatCode="General">
                  <c:v>5.3665468086238901</c:v>
                </c:pt>
                <c:pt idx="336" formatCode="General">
                  <c:v>5.3509102902517407</c:v>
                </c:pt>
                <c:pt idx="337" formatCode="General">
                  <c:v>5.3359816586661477</c:v>
                </c:pt>
                <c:pt idx="338" formatCode="General">
                  <c:v>5.3217489751130973</c:v>
                </c:pt>
                <c:pt idx="339" formatCode="General">
                  <c:v>5.3082009092371116</c:v>
                </c:pt>
                <c:pt idx="340" formatCode="General">
                  <c:v>5.2953267228798939</c:v>
                </c:pt>
                <c:pt idx="341" formatCode="General">
                  <c:v>5.2831162548044919</c:v>
                </c:pt>
                <c:pt idx="342" formatCode="General">
                  <c:v>5.2715599063110776</c:v>
                </c:pt>
                <c:pt idx="343" formatCode="General">
                  <c:v>5.2606486277127145</c:v>
                </c:pt>
                <c:pt idx="344" formatCode="General">
                  <c:v>5.2503739056415961</c:v>
                </c:pt>
                <c:pt idx="345" formatCode="General">
                  <c:v>5.2407277511582215</c:v>
                </c:pt>
                <c:pt idx="346" formatCode="General">
                  <c:v>5.2317026886379265</c:v>
                </c:pt>
                <c:pt idx="347" formatCode="General">
                  <c:v>5.2232917454110233</c:v>
                </c:pt>
                <c:pt idx="348" formatCode="General">
                  <c:v>5.2154884421345065</c:v>
                </c:pt>
                <c:pt idx="349" formatCode="General">
                  <c:v>5.2082867838750273</c:v>
                </c:pt>
                <c:pt idx="350" formatCode="General">
                  <c:v>5.2016812518843558</c:v>
                </c:pt>
                <c:pt idx="351" formatCode="General">
                  <c:v>5.1956667960502063</c:v>
                </c:pt>
                <c:pt idx="352" formatCode="General">
                  <c:v>5.1902388280066702</c:v>
                </c:pt>
                <c:pt idx="353" formatCode="General">
                  <c:v>5.1853932148900377</c:v>
                </c:pt>
                <c:pt idx="354" formatCode="General">
                  <c:v>5.1811262737271067</c:v>
                </c:pt>
                <c:pt idx="355" formatCode="General">
                  <c:v>5.1774347664444624</c:v>
                </c:pt>
                <c:pt idx="356" formatCode="General">
                  <c:v>5.1743158954885224</c:v>
                </c:pt>
                <c:pt idx="357" formatCode="General">
                  <c:v>5.1717673000473861</c:v>
                </c:pt>
                <c:pt idx="358" formatCode="General">
                  <c:v>5.1697870528668117</c:v>
                </c:pt>
                <c:pt idx="359" formatCode="General">
                  <c:v>5.1683736576538584</c:v>
                </c:pt>
                <c:pt idx="360" formatCode="General">
                  <c:v>5.1675260470629283</c:v>
                </c:pt>
                <c:pt idx="361" formatCode="General">
                  <c:v>5.1672435812601023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5174272"/>
        <c:axId val="69682880"/>
      </c:scatterChart>
      <c:valAx>
        <c:axId val="651742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9682880"/>
        <c:crosses val="autoZero"/>
        <c:crossBetween val="midCat"/>
      </c:valAx>
      <c:valAx>
        <c:axId val="6968288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51742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Calculations!$M$1</c:f>
              <c:strCache>
                <c:ptCount val="1"/>
                <c:pt idx="0">
                  <c:v>Temperature (K)</c:v>
                </c:pt>
              </c:strCache>
            </c:strRef>
          </c:tx>
          <c:marker>
            <c:symbol val="none"/>
          </c:marker>
          <c:xVal>
            <c:numRef>
              <c:f>Calculations!$H$2:$H$365</c:f>
              <c:numCache>
                <c:formatCode>General</c:formatCode>
                <c:ptCount val="364"/>
                <c:pt idx="1">
                  <c:v>-180</c:v>
                </c:pt>
                <c:pt idx="2">
                  <c:v>-179</c:v>
                </c:pt>
                <c:pt idx="3">
                  <c:v>-178</c:v>
                </c:pt>
                <c:pt idx="4">
                  <c:v>-177</c:v>
                </c:pt>
                <c:pt idx="5">
                  <c:v>-176</c:v>
                </c:pt>
                <c:pt idx="6">
                  <c:v>-175</c:v>
                </c:pt>
                <c:pt idx="7">
                  <c:v>-174</c:v>
                </c:pt>
                <c:pt idx="8">
                  <c:v>-173</c:v>
                </c:pt>
                <c:pt idx="9">
                  <c:v>-172</c:v>
                </c:pt>
                <c:pt idx="10">
                  <c:v>-171</c:v>
                </c:pt>
                <c:pt idx="11">
                  <c:v>-170</c:v>
                </c:pt>
                <c:pt idx="12">
                  <c:v>-169</c:v>
                </c:pt>
                <c:pt idx="13">
                  <c:v>-168</c:v>
                </c:pt>
                <c:pt idx="14">
                  <c:v>-167</c:v>
                </c:pt>
                <c:pt idx="15">
                  <c:v>-166</c:v>
                </c:pt>
                <c:pt idx="16">
                  <c:v>-165</c:v>
                </c:pt>
                <c:pt idx="17">
                  <c:v>-164</c:v>
                </c:pt>
                <c:pt idx="18">
                  <c:v>-163</c:v>
                </c:pt>
                <c:pt idx="19">
                  <c:v>-162</c:v>
                </c:pt>
                <c:pt idx="20">
                  <c:v>-161</c:v>
                </c:pt>
                <c:pt idx="21">
                  <c:v>-160</c:v>
                </c:pt>
                <c:pt idx="22">
                  <c:v>-159</c:v>
                </c:pt>
                <c:pt idx="23">
                  <c:v>-158</c:v>
                </c:pt>
                <c:pt idx="24">
                  <c:v>-157</c:v>
                </c:pt>
                <c:pt idx="25">
                  <c:v>-156</c:v>
                </c:pt>
                <c:pt idx="26">
                  <c:v>-155</c:v>
                </c:pt>
                <c:pt idx="27">
                  <c:v>-154</c:v>
                </c:pt>
                <c:pt idx="28">
                  <c:v>-153</c:v>
                </c:pt>
                <c:pt idx="29">
                  <c:v>-152</c:v>
                </c:pt>
                <c:pt idx="30">
                  <c:v>-151</c:v>
                </c:pt>
                <c:pt idx="31">
                  <c:v>-150</c:v>
                </c:pt>
                <c:pt idx="32">
                  <c:v>-149</c:v>
                </c:pt>
                <c:pt idx="33">
                  <c:v>-148</c:v>
                </c:pt>
                <c:pt idx="34">
                  <c:v>-147</c:v>
                </c:pt>
                <c:pt idx="35">
                  <c:v>-146</c:v>
                </c:pt>
                <c:pt idx="36">
                  <c:v>-145</c:v>
                </c:pt>
                <c:pt idx="37">
                  <c:v>-144</c:v>
                </c:pt>
                <c:pt idx="38">
                  <c:v>-143</c:v>
                </c:pt>
                <c:pt idx="39">
                  <c:v>-142</c:v>
                </c:pt>
                <c:pt idx="40">
                  <c:v>-141</c:v>
                </c:pt>
                <c:pt idx="41">
                  <c:v>-140</c:v>
                </c:pt>
                <c:pt idx="42">
                  <c:v>-139</c:v>
                </c:pt>
                <c:pt idx="43">
                  <c:v>-138</c:v>
                </c:pt>
                <c:pt idx="44">
                  <c:v>-137</c:v>
                </c:pt>
                <c:pt idx="45">
                  <c:v>-136</c:v>
                </c:pt>
                <c:pt idx="46">
                  <c:v>-135</c:v>
                </c:pt>
                <c:pt idx="47">
                  <c:v>-134</c:v>
                </c:pt>
                <c:pt idx="48">
                  <c:v>-133</c:v>
                </c:pt>
                <c:pt idx="49">
                  <c:v>-132</c:v>
                </c:pt>
                <c:pt idx="50">
                  <c:v>-131</c:v>
                </c:pt>
                <c:pt idx="51">
                  <c:v>-130</c:v>
                </c:pt>
                <c:pt idx="52">
                  <c:v>-129</c:v>
                </c:pt>
                <c:pt idx="53">
                  <c:v>-128</c:v>
                </c:pt>
                <c:pt idx="54">
                  <c:v>-127</c:v>
                </c:pt>
                <c:pt idx="55">
                  <c:v>-126</c:v>
                </c:pt>
                <c:pt idx="56">
                  <c:v>-125</c:v>
                </c:pt>
                <c:pt idx="57">
                  <c:v>-124</c:v>
                </c:pt>
                <c:pt idx="58">
                  <c:v>-123</c:v>
                </c:pt>
                <c:pt idx="59">
                  <c:v>-122</c:v>
                </c:pt>
                <c:pt idx="60">
                  <c:v>-121</c:v>
                </c:pt>
                <c:pt idx="61">
                  <c:v>-120</c:v>
                </c:pt>
                <c:pt idx="62">
                  <c:v>-119</c:v>
                </c:pt>
                <c:pt idx="63">
                  <c:v>-118</c:v>
                </c:pt>
                <c:pt idx="64">
                  <c:v>-117</c:v>
                </c:pt>
                <c:pt idx="65">
                  <c:v>-116</c:v>
                </c:pt>
                <c:pt idx="66">
                  <c:v>-115</c:v>
                </c:pt>
                <c:pt idx="67">
                  <c:v>-114</c:v>
                </c:pt>
                <c:pt idx="68">
                  <c:v>-113</c:v>
                </c:pt>
                <c:pt idx="69">
                  <c:v>-112</c:v>
                </c:pt>
                <c:pt idx="70">
                  <c:v>-111</c:v>
                </c:pt>
                <c:pt idx="71">
                  <c:v>-110</c:v>
                </c:pt>
                <c:pt idx="72">
                  <c:v>-109</c:v>
                </c:pt>
                <c:pt idx="73">
                  <c:v>-108</c:v>
                </c:pt>
                <c:pt idx="74">
                  <c:v>-107</c:v>
                </c:pt>
                <c:pt idx="75">
                  <c:v>-106</c:v>
                </c:pt>
                <c:pt idx="76">
                  <c:v>-105</c:v>
                </c:pt>
                <c:pt idx="77">
                  <c:v>-104</c:v>
                </c:pt>
                <c:pt idx="78">
                  <c:v>-103</c:v>
                </c:pt>
                <c:pt idx="79">
                  <c:v>-102</c:v>
                </c:pt>
                <c:pt idx="80">
                  <c:v>-101</c:v>
                </c:pt>
                <c:pt idx="81">
                  <c:v>-100</c:v>
                </c:pt>
                <c:pt idx="82">
                  <c:v>-99</c:v>
                </c:pt>
                <c:pt idx="83">
                  <c:v>-98</c:v>
                </c:pt>
                <c:pt idx="84">
                  <c:v>-97</c:v>
                </c:pt>
                <c:pt idx="85">
                  <c:v>-96</c:v>
                </c:pt>
                <c:pt idx="86">
                  <c:v>-95</c:v>
                </c:pt>
                <c:pt idx="87">
                  <c:v>-94</c:v>
                </c:pt>
                <c:pt idx="88">
                  <c:v>-93</c:v>
                </c:pt>
                <c:pt idx="89">
                  <c:v>-92</c:v>
                </c:pt>
                <c:pt idx="90">
                  <c:v>-91</c:v>
                </c:pt>
                <c:pt idx="91">
                  <c:v>-90</c:v>
                </c:pt>
                <c:pt idx="92">
                  <c:v>-89</c:v>
                </c:pt>
                <c:pt idx="93">
                  <c:v>-88</c:v>
                </c:pt>
                <c:pt idx="94">
                  <c:v>-87</c:v>
                </c:pt>
                <c:pt idx="95">
                  <c:v>-86</c:v>
                </c:pt>
                <c:pt idx="96">
                  <c:v>-85</c:v>
                </c:pt>
                <c:pt idx="97">
                  <c:v>-84</c:v>
                </c:pt>
                <c:pt idx="98">
                  <c:v>-83</c:v>
                </c:pt>
                <c:pt idx="99">
                  <c:v>-82</c:v>
                </c:pt>
                <c:pt idx="100">
                  <c:v>-81</c:v>
                </c:pt>
                <c:pt idx="101">
                  <c:v>-80</c:v>
                </c:pt>
                <c:pt idx="102">
                  <c:v>-79</c:v>
                </c:pt>
                <c:pt idx="103">
                  <c:v>-78</c:v>
                </c:pt>
                <c:pt idx="104">
                  <c:v>-77</c:v>
                </c:pt>
                <c:pt idx="105">
                  <c:v>-76</c:v>
                </c:pt>
                <c:pt idx="106">
                  <c:v>-75</c:v>
                </c:pt>
                <c:pt idx="107">
                  <c:v>-74</c:v>
                </c:pt>
                <c:pt idx="108">
                  <c:v>-73</c:v>
                </c:pt>
                <c:pt idx="109">
                  <c:v>-72</c:v>
                </c:pt>
                <c:pt idx="110">
                  <c:v>-71</c:v>
                </c:pt>
                <c:pt idx="111">
                  <c:v>-70</c:v>
                </c:pt>
                <c:pt idx="112">
                  <c:v>-69</c:v>
                </c:pt>
                <c:pt idx="113">
                  <c:v>-68</c:v>
                </c:pt>
                <c:pt idx="114">
                  <c:v>-67</c:v>
                </c:pt>
                <c:pt idx="115">
                  <c:v>-66</c:v>
                </c:pt>
                <c:pt idx="116">
                  <c:v>-65</c:v>
                </c:pt>
                <c:pt idx="117">
                  <c:v>-64</c:v>
                </c:pt>
                <c:pt idx="118">
                  <c:v>-63</c:v>
                </c:pt>
                <c:pt idx="119">
                  <c:v>-62</c:v>
                </c:pt>
                <c:pt idx="120">
                  <c:v>-61</c:v>
                </c:pt>
                <c:pt idx="121">
                  <c:v>-60</c:v>
                </c:pt>
                <c:pt idx="122">
                  <c:v>-59</c:v>
                </c:pt>
                <c:pt idx="123">
                  <c:v>-58</c:v>
                </c:pt>
                <c:pt idx="124">
                  <c:v>-57</c:v>
                </c:pt>
                <c:pt idx="125">
                  <c:v>-56</c:v>
                </c:pt>
                <c:pt idx="126">
                  <c:v>-55</c:v>
                </c:pt>
                <c:pt idx="127">
                  <c:v>-54</c:v>
                </c:pt>
                <c:pt idx="128">
                  <c:v>-53</c:v>
                </c:pt>
                <c:pt idx="129">
                  <c:v>-52</c:v>
                </c:pt>
                <c:pt idx="130">
                  <c:v>-51</c:v>
                </c:pt>
                <c:pt idx="131">
                  <c:v>-50</c:v>
                </c:pt>
                <c:pt idx="132">
                  <c:v>-49</c:v>
                </c:pt>
                <c:pt idx="133">
                  <c:v>-48</c:v>
                </c:pt>
                <c:pt idx="134">
                  <c:v>-47</c:v>
                </c:pt>
                <c:pt idx="135">
                  <c:v>-46</c:v>
                </c:pt>
                <c:pt idx="136">
                  <c:v>-45</c:v>
                </c:pt>
                <c:pt idx="137">
                  <c:v>-44</c:v>
                </c:pt>
                <c:pt idx="138">
                  <c:v>-43</c:v>
                </c:pt>
                <c:pt idx="139">
                  <c:v>-42</c:v>
                </c:pt>
                <c:pt idx="140">
                  <c:v>-41</c:v>
                </c:pt>
                <c:pt idx="141">
                  <c:v>-40</c:v>
                </c:pt>
                <c:pt idx="142">
                  <c:v>-39</c:v>
                </c:pt>
                <c:pt idx="143">
                  <c:v>-38</c:v>
                </c:pt>
                <c:pt idx="144">
                  <c:v>-37</c:v>
                </c:pt>
                <c:pt idx="145">
                  <c:v>-36</c:v>
                </c:pt>
                <c:pt idx="146">
                  <c:v>-35</c:v>
                </c:pt>
                <c:pt idx="147">
                  <c:v>-34</c:v>
                </c:pt>
                <c:pt idx="148">
                  <c:v>-33</c:v>
                </c:pt>
                <c:pt idx="149">
                  <c:v>-32</c:v>
                </c:pt>
                <c:pt idx="150">
                  <c:v>-31</c:v>
                </c:pt>
                <c:pt idx="151">
                  <c:v>-30</c:v>
                </c:pt>
                <c:pt idx="152">
                  <c:v>-29</c:v>
                </c:pt>
                <c:pt idx="153">
                  <c:v>-28</c:v>
                </c:pt>
                <c:pt idx="154">
                  <c:v>-27</c:v>
                </c:pt>
                <c:pt idx="155">
                  <c:v>-26</c:v>
                </c:pt>
                <c:pt idx="156">
                  <c:v>-25</c:v>
                </c:pt>
                <c:pt idx="157">
                  <c:v>-24</c:v>
                </c:pt>
                <c:pt idx="158">
                  <c:v>-23</c:v>
                </c:pt>
                <c:pt idx="159">
                  <c:v>-22</c:v>
                </c:pt>
                <c:pt idx="160">
                  <c:v>-21</c:v>
                </c:pt>
                <c:pt idx="161">
                  <c:v>-20</c:v>
                </c:pt>
                <c:pt idx="162">
                  <c:v>-19</c:v>
                </c:pt>
                <c:pt idx="163">
                  <c:v>-18</c:v>
                </c:pt>
                <c:pt idx="164">
                  <c:v>-17</c:v>
                </c:pt>
                <c:pt idx="165">
                  <c:v>-16</c:v>
                </c:pt>
                <c:pt idx="166">
                  <c:v>-15</c:v>
                </c:pt>
                <c:pt idx="167">
                  <c:v>-14</c:v>
                </c:pt>
                <c:pt idx="168">
                  <c:v>-13</c:v>
                </c:pt>
                <c:pt idx="169">
                  <c:v>-12</c:v>
                </c:pt>
                <c:pt idx="170">
                  <c:v>-11</c:v>
                </c:pt>
                <c:pt idx="171">
                  <c:v>-10</c:v>
                </c:pt>
                <c:pt idx="172">
                  <c:v>-9</c:v>
                </c:pt>
                <c:pt idx="173">
                  <c:v>-8</c:v>
                </c:pt>
                <c:pt idx="174">
                  <c:v>-7</c:v>
                </c:pt>
                <c:pt idx="175">
                  <c:v>-6</c:v>
                </c:pt>
                <c:pt idx="176">
                  <c:v>-5</c:v>
                </c:pt>
                <c:pt idx="177">
                  <c:v>-4</c:v>
                </c:pt>
                <c:pt idx="178">
                  <c:v>-3</c:v>
                </c:pt>
                <c:pt idx="179">
                  <c:v>-2</c:v>
                </c:pt>
                <c:pt idx="180">
                  <c:v>-1</c:v>
                </c:pt>
                <c:pt idx="181">
                  <c:v>0</c:v>
                </c:pt>
                <c:pt idx="182">
                  <c:v>1</c:v>
                </c:pt>
                <c:pt idx="183">
                  <c:v>2</c:v>
                </c:pt>
                <c:pt idx="184">
                  <c:v>3</c:v>
                </c:pt>
                <c:pt idx="185">
                  <c:v>4</c:v>
                </c:pt>
                <c:pt idx="186">
                  <c:v>5</c:v>
                </c:pt>
                <c:pt idx="187">
                  <c:v>6</c:v>
                </c:pt>
                <c:pt idx="188">
                  <c:v>7</c:v>
                </c:pt>
                <c:pt idx="189">
                  <c:v>8</c:v>
                </c:pt>
                <c:pt idx="190">
                  <c:v>9</c:v>
                </c:pt>
                <c:pt idx="191">
                  <c:v>10</c:v>
                </c:pt>
                <c:pt idx="192">
                  <c:v>11</c:v>
                </c:pt>
                <c:pt idx="193">
                  <c:v>12</c:v>
                </c:pt>
                <c:pt idx="194">
                  <c:v>13</c:v>
                </c:pt>
                <c:pt idx="195">
                  <c:v>14</c:v>
                </c:pt>
                <c:pt idx="196">
                  <c:v>15</c:v>
                </c:pt>
                <c:pt idx="197">
                  <c:v>16</c:v>
                </c:pt>
                <c:pt idx="198">
                  <c:v>17</c:v>
                </c:pt>
                <c:pt idx="199">
                  <c:v>18</c:v>
                </c:pt>
                <c:pt idx="200">
                  <c:v>19</c:v>
                </c:pt>
                <c:pt idx="201">
                  <c:v>20</c:v>
                </c:pt>
                <c:pt idx="202">
                  <c:v>21</c:v>
                </c:pt>
                <c:pt idx="203">
                  <c:v>22</c:v>
                </c:pt>
                <c:pt idx="204">
                  <c:v>23</c:v>
                </c:pt>
                <c:pt idx="205">
                  <c:v>24</c:v>
                </c:pt>
                <c:pt idx="206">
                  <c:v>25</c:v>
                </c:pt>
                <c:pt idx="207">
                  <c:v>26</c:v>
                </c:pt>
                <c:pt idx="208">
                  <c:v>27</c:v>
                </c:pt>
                <c:pt idx="209">
                  <c:v>28</c:v>
                </c:pt>
                <c:pt idx="210">
                  <c:v>29</c:v>
                </c:pt>
                <c:pt idx="211">
                  <c:v>30</c:v>
                </c:pt>
                <c:pt idx="212">
                  <c:v>31</c:v>
                </c:pt>
                <c:pt idx="213">
                  <c:v>32</c:v>
                </c:pt>
                <c:pt idx="214">
                  <c:v>33</c:v>
                </c:pt>
                <c:pt idx="215">
                  <c:v>34</c:v>
                </c:pt>
                <c:pt idx="216">
                  <c:v>35</c:v>
                </c:pt>
                <c:pt idx="217">
                  <c:v>36</c:v>
                </c:pt>
                <c:pt idx="218">
                  <c:v>37</c:v>
                </c:pt>
                <c:pt idx="219">
                  <c:v>38</c:v>
                </c:pt>
                <c:pt idx="220">
                  <c:v>39</c:v>
                </c:pt>
                <c:pt idx="221">
                  <c:v>40</c:v>
                </c:pt>
                <c:pt idx="222">
                  <c:v>41</c:v>
                </c:pt>
                <c:pt idx="223">
                  <c:v>42</c:v>
                </c:pt>
                <c:pt idx="224">
                  <c:v>43</c:v>
                </c:pt>
                <c:pt idx="225">
                  <c:v>44</c:v>
                </c:pt>
                <c:pt idx="226">
                  <c:v>45</c:v>
                </c:pt>
                <c:pt idx="227">
                  <c:v>46</c:v>
                </c:pt>
                <c:pt idx="228">
                  <c:v>47</c:v>
                </c:pt>
                <c:pt idx="229">
                  <c:v>48</c:v>
                </c:pt>
                <c:pt idx="230">
                  <c:v>49</c:v>
                </c:pt>
                <c:pt idx="231">
                  <c:v>50</c:v>
                </c:pt>
                <c:pt idx="232">
                  <c:v>51</c:v>
                </c:pt>
                <c:pt idx="233">
                  <c:v>52</c:v>
                </c:pt>
                <c:pt idx="234">
                  <c:v>53</c:v>
                </c:pt>
                <c:pt idx="235">
                  <c:v>54</c:v>
                </c:pt>
                <c:pt idx="236">
                  <c:v>55</c:v>
                </c:pt>
                <c:pt idx="237">
                  <c:v>56</c:v>
                </c:pt>
                <c:pt idx="238">
                  <c:v>57</c:v>
                </c:pt>
                <c:pt idx="239">
                  <c:v>58</c:v>
                </c:pt>
                <c:pt idx="240">
                  <c:v>59</c:v>
                </c:pt>
                <c:pt idx="241">
                  <c:v>60</c:v>
                </c:pt>
                <c:pt idx="242">
                  <c:v>61</c:v>
                </c:pt>
                <c:pt idx="243">
                  <c:v>62</c:v>
                </c:pt>
                <c:pt idx="244">
                  <c:v>63</c:v>
                </c:pt>
                <c:pt idx="245">
                  <c:v>64</c:v>
                </c:pt>
                <c:pt idx="246">
                  <c:v>65</c:v>
                </c:pt>
                <c:pt idx="247">
                  <c:v>66</c:v>
                </c:pt>
                <c:pt idx="248">
                  <c:v>67</c:v>
                </c:pt>
                <c:pt idx="249">
                  <c:v>68</c:v>
                </c:pt>
                <c:pt idx="250">
                  <c:v>69</c:v>
                </c:pt>
                <c:pt idx="251">
                  <c:v>70</c:v>
                </c:pt>
                <c:pt idx="252">
                  <c:v>71</c:v>
                </c:pt>
                <c:pt idx="253">
                  <c:v>72</c:v>
                </c:pt>
                <c:pt idx="254">
                  <c:v>73</c:v>
                </c:pt>
                <c:pt idx="255">
                  <c:v>74</c:v>
                </c:pt>
                <c:pt idx="256">
                  <c:v>75</c:v>
                </c:pt>
                <c:pt idx="257">
                  <c:v>76</c:v>
                </c:pt>
                <c:pt idx="258">
                  <c:v>77</c:v>
                </c:pt>
                <c:pt idx="259">
                  <c:v>78</c:v>
                </c:pt>
                <c:pt idx="260">
                  <c:v>79</c:v>
                </c:pt>
                <c:pt idx="261">
                  <c:v>80</c:v>
                </c:pt>
                <c:pt idx="262">
                  <c:v>81</c:v>
                </c:pt>
                <c:pt idx="263">
                  <c:v>82</c:v>
                </c:pt>
                <c:pt idx="264">
                  <c:v>83</c:v>
                </c:pt>
                <c:pt idx="265">
                  <c:v>84</c:v>
                </c:pt>
                <c:pt idx="266">
                  <c:v>85</c:v>
                </c:pt>
                <c:pt idx="267">
                  <c:v>86</c:v>
                </c:pt>
                <c:pt idx="268">
                  <c:v>87</c:v>
                </c:pt>
                <c:pt idx="269">
                  <c:v>88</c:v>
                </c:pt>
                <c:pt idx="270">
                  <c:v>89</c:v>
                </c:pt>
                <c:pt idx="271">
                  <c:v>90</c:v>
                </c:pt>
                <c:pt idx="272">
                  <c:v>91</c:v>
                </c:pt>
                <c:pt idx="273">
                  <c:v>92</c:v>
                </c:pt>
                <c:pt idx="274">
                  <c:v>93</c:v>
                </c:pt>
                <c:pt idx="275">
                  <c:v>94</c:v>
                </c:pt>
                <c:pt idx="276">
                  <c:v>95</c:v>
                </c:pt>
                <c:pt idx="277">
                  <c:v>96</c:v>
                </c:pt>
                <c:pt idx="278">
                  <c:v>97</c:v>
                </c:pt>
                <c:pt idx="279">
                  <c:v>98</c:v>
                </c:pt>
                <c:pt idx="280">
                  <c:v>99</c:v>
                </c:pt>
                <c:pt idx="281">
                  <c:v>100</c:v>
                </c:pt>
                <c:pt idx="282">
                  <c:v>101</c:v>
                </c:pt>
                <c:pt idx="283">
                  <c:v>102</c:v>
                </c:pt>
                <c:pt idx="284">
                  <c:v>103</c:v>
                </c:pt>
                <c:pt idx="285">
                  <c:v>104</c:v>
                </c:pt>
                <c:pt idx="286">
                  <c:v>105</c:v>
                </c:pt>
                <c:pt idx="287">
                  <c:v>106</c:v>
                </c:pt>
                <c:pt idx="288">
                  <c:v>107</c:v>
                </c:pt>
                <c:pt idx="289">
                  <c:v>108</c:v>
                </c:pt>
                <c:pt idx="290">
                  <c:v>109</c:v>
                </c:pt>
                <c:pt idx="291">
                  <c:v>110</c:v>
                </c:pt>
                <c:pt idx="292">
                  <c:v>111</c:v>
                </c:pt>
                <c:pt idx="293">
                  <c:v>112</c:v>
                </c:pt>
                <c:pt idx="294">
                  <c:v>113</c:v>
                </c:pt>
                <c:pt idx="295">
                  <c:v>114</c:v>
                </c:pt>
                <c:pt idx="296">
                  <c:v>115</c:v>
                </c:pt>
                <c:pt idx="297">
                  <c:v>116</c:v>
                </c:pt>
                <c:pt idx="298">
                  <c:v>117</c:v>
                </c:pt>
                <c:pt idx="299">
                  <c:v>118</c:v>
                </c:pt>
                <c:pt idx="300">
                  <c:v>119</c:v>
                </c:pt>
                <c:pt idx="301">
                  <c:v>120</c:v>
                </c:pt>
                <c:pt idx="302">
                  <c:v>121</c:v>
                </c:pt>
                <c:pt idx="303">
                  <c:v>122</c:v>
                </c:pt>
                <c:pt idx="304">
                  <c:v>123</c:v>
                </c:pt>
                <c:pt idx="305">
                  <c:v>124</c:v>
                </c:pt>
                <c:pt idx="306">
                  <c:v>125</c:v>
                </c:pt>
                <c:pt idx="307">
                  <c:v>126</c:v>
                </c:pt>
                <c:pt idx="308">
                  <c:v>127</c:v>
                </c:pt>
                <c:pt idx="309">
                  <c:v>128</c:v>
                </c:pt>
                <c:pt idx="310">
                  <c:v>129</c:v>
                </c:pt>
                <c:pt idx="311">
                  <c:v>130</c:v>
                </c:pt>
                <c:pt idx="312">
                  <c:v>131</c:v>
                </c:pt>
                <c:pt idx="313">
                  <c:v>132</c:v>
                </c:pt>
                <c:pt idx="314">
                  <c:v>133</c:v>
                </c:pt>
                <c:pt idx="315">
                  <c:v>134</c:v>
                </c:pt>
                <c:pt idx="316">
                  <c:v>135</c:v>
                </c:pt>
                <c:pt idx="317">
                  <c:v>136</c:v>
                </c:pt>
                <c:pt idx="318">
                  <c:v>137</c:v>
                </c:pt>
                <c:pt idx="319">
                  <c:v>138</c:v>
                </c:pt>
                <c:pt idx="320">
                  <c:v>139</c:v>
                </c:pt>
                <c:pt idx="321">
                  <c:v>140</c:v>
                </c:pt>
                <c:pt idx="322">
                  <c:v>141</c:v>
                </c:pt>
                <c:pt idx="323">
                  <c:v>142</c:v>
                </c:pt>
                <c:pt idx="324">
                  <c:v>143</c:v>
                </c:pt>
                <c:pt idx="325">
                  <c:v>144</c:v>
                </c:pt>
                <c:pt idx="326">
                  <c:v>145</c:v>
                </c:pt>
                <c:pt idx="327">
                  <c:v>146</c:v>
                </c:pt>
                <c:pt idx="328">
                  <c:v>147</c:v>
                </c:pt>
                <c:pt idx="329">
                  <c:v>148</c:v>
                </c:pt>
                <c:pt idx="330">
                  <c:v>149</c:v>
                </c:pt>
                <c:pt idx="331">
                  <c:v>150</c:v>
                </c:pt>
                <c:pt idx="332">
                  <c:v>151</c:v>
                </c:pt>
                <c:pt idx="333">
                  <c:v>152</c:v>
                </c:pt>
                <c:pt idx="334">
                  <c:v>153</c:v>
                </c:pt>
                <c:pt idx="335">
                  <c:v>154</c:v>
                </c:pt>
                <c:pt idx="336">
                  <c:v>155</c:v>
                </c:pt>
                <c:pt idx="337">
                  <c:v>156</c:v>
                </c:pt>
                <c:pt idx="338">
                  <c:v>157</c:v>
                </c:pt>
                <c:pt idx="339">
                  <c:v>158</c:v>
                </c:pt>
                <c:pt idx="340">
                  <c:v>159</c:v>
                </c:pt>
                <c:pt idx="341">
                  <c:v>160</c:v>
                </c:pt>
                <c:pt idx="342">
                  <c:v>161</c:v>
                </c:pt>
                <c:pt idx="343">
                  <c:v>162</c:v>
                </c:pt>
                <c:pt idx="344">
                  <c:v>163</c:v>
                </c:pt>
                <c:pt idx="345">
                  <c:v>164</c:v>
                </c:pt>
                <c:pt idx="346">
                  <c:v>165</c:v>
                </c:pt>
                <c:pt idx="347">
                  <c:v>166</c:v>
                </c:pt>
                <c:pt idx="348">
                  <c:v>167</c:v>
                </c:pt>
                <c:pt idx="349">
                  <c:v>168</c:v>
                </c:pt>
                <c:pt idx="350">
                  <c:v>169</c:v>
                </c:pt>
                <c:pt idx="351">
                  <c:v>170</c:v>
                </c:pt>
                <c:pt idx="352">
                  <c:v>171</c:v>
                </c:pt>
                <c:pt idx="353">
                  <c:v>172</c:v>
                </c:pt>
                <c:pt idx="354">
                  <c:v>173</c:v>
                </c:pt>
                <c:pt idx="355">
                  <c:v>174</c:v>
                </c:pt>
                <c:pt idx="356">
                  <c:v>175</c:v>
                </c:pt>
                <c:pt idx="357">
                  <c:v>176</c:v>
                </c:pt>
                <c:pt idx="358">
                  <c:v>177</c:v>
                </c:pt>
                <c:pt idx="359">
                  <c:v>178</c:v>
                </c:pt>
                <c:pt idx="360">
                  <c:v>179</c:v>
                </c:pt>
                <c:pt idx="361">
                  <c:v>180</c:v>
                </c:pt>
              </c:numCache>
            </c:numRef>
          </c:xVal>
          <c:yVal>
            <c:numRef>
              <c:f>Calculations!$M$2:$M$365</c:f>
              <c:numCache>
                <c:formatCode>General</c:formatCode>
                <c:ptCount val="364"/>
                <c:pt idx="1">
                  <c:v>319.95734368986183</c:v>
                </c:pt>
                <c:pt idx="2">
                  <c:v>319.96171619301231</c:v>
                </c:pt>
                <c:pt idx="3">
                  <c:v>319.97483592655601</c:v>
                </c:pt>
                <c:pt idx="4">
                  <c:v>319.99670956417481</c:v>
                </c:pt>
                <c:pt idx="5">
                  <c:v>320.02734823335419</c:v>
                </c:pt>
                <c:pt idx="6">
                  <c:v>320.0667675224081</c:v>
                </c:pt>
                <c:pt idx="7">
                  <c:v>320.11498749031693</c:v>
                </c:pt>
                <c:pt idx="8">
                  <c:v>320.17203267937788</c:v>
                </c:pt>
                <c:pt idx="9">
                  <c:v>320.23793213067586</c:v>
                </c:pt>
                <c:pt idx="10">
                  <c:v>320.31271940237303</c:v>
                </c:pt>
                <c:pt idx="11">
                  <c:v>320.39643259082658</c:v>
                </c:pt>
                <c:pt idx="12">
                  <c:v>320.4891143545355</c:v>
                </c:pt>
                <c:pt idx="13">
                  <c:v>320.59081194092585</c:v>
                </c:pt>
                <c:pt idx="14">
                  <c:v>320.70157721597917</c:v>
                </c:pt>
                <c:pt idx="15">
                  <c:v>320.82146669671266</c:v>
                </c:pt>
                <c:pt idx="16">
                  <c:v>320.95054158651942</c:v>
                </c:pt>
                <c:pt idx="17">
                  <c:v>321.0888678133793</c:v>
                </c:pt>
                <c:pt idx="18">
                  <c:v>321.23651607094905</c:v>
                </c:pt>
                <c:pt idx="19">
                  <c:v>321.39356186254571</c:v>
                </c:pt>
                <c:pt idx="20">
                  <c:v>321.56008554803503</c:v>
                </c:pt>
                <c:pt idx="21">
                  <c:v>321.73617239363921</c:v>
                </c:pt>
                <c:pt idx="22">
                  <c:v>321.9219126246806</c:v>
                </c:pt>
                <c:pt idx="23">
                  <c:v>322.11740148127797</c:v>
                </c:pt>
                <c:pt idx="24">
                  <c:v>322.32273927701402</c:v>
                </c:pt>
                <c:pt idx="25">
                  <c:v>322.53803146059613</c:v>
                </c:pt>
                <c:pt idx="26">
                  <c:v>322.76338868053165</c:v>
                </c:pt>
                <c:pt idx="27">
                  <c:v>322.99892685284448</c:v>
                </c:pt>
                <c:pt idx="28">
                  <c:v>323.24476723185876</c:v>
                </c:pt>
                <c:pt idx="29">
                  <c:v>323.501036484081</c:v>
                </c:pt>
                <c:pt idx="30">
                  <c:v>323.76786676521255</c:v>
                </c:pt>
                <c:pt idx="31">
                  <c:v>324.04539580032991</c:v>
                </c:pt>
                <c:pt idx="32">
                  <c:v>324.33376696727049</c:v>
                </c:pt>
                <c:pt idx="33">
                  <c:v>324.63312938326897</c:v>
                </c:pt>
                <c:pt idx="34">
                  <c:v>324.94363799489133</c:v>
                </c:pt>
                <c:pt idx="35">
                  <c:v>325.26545367131712</c:v>
                </c:pt>
                <c:pt idx="36">
                  <c:v>325.59874330102906</c:v>
                </c:pt>
                <c:pt idx="37">
                  <c:v>325.94367989197082</c:v>
                </c:pt>
                <c:pt idx="38">
                  <c:v>326.3004426752409</c:v>
                </c:pt>
                <c:pt idx="39">
                  <c:v>326.66921721239822</c:v>
                </c:pt>
                <c:pt idx="40">
                  <c:v>327.05019550645937</c:v>
                </c:pt>
                <c:pt idx="41">
                  <c:v>327.44357611667846</c:v>
                </c:pt>
                <c:pt idx="42">
                  <c:v>327.84956427720249</c:v>
                </c:pt>
                <c:pt idx="43">
                  <c:v>328.26837201971324</c:v>
                </c:pt>
                <c:pt idx="44">
                  <c:v>328.70021830016566</c:v>
                </c:pt>
                <c:pt idx="45">
                  <c:v>329.14532912975125</c:v>
                </c:pt>
                <c:pt idx="46">
                  <c:v>329.60393771022086</c:v>
                </c:pt>
                <c:pt idx="47">
                  <c:v>330.07628457371618</c:v>
                </c:pt>
                <c:pt idx="48">
                  <c:v>330.56261772726879</c:v>
                </c:pt>
                <c:pt idx="49">
                  <c:v>331.06319280214103</c:v>
                </c:pt>
                <c:pt idx="50">
                  <c:v>331.57827320819877</c:v>
                </c:pt>
                <c:pt idx="51">
                  <c:v>332.10813029351601</c:v>
                </c:pt>
                <c:pt idx="52">
                  <c:v>332.65304350943529</c:v>
                </c:pt>
                <c:pt idx="53">
                  <c:v>333.21330058131753</c:v>
                </c:pt>
                <c:pt idx="54">
                  <c:v>333.78919768523917</c:v>
                </c:pt>
                <c:pt idx="55">
                  <c:v>334.38103963091015</c:v>
                </c:pt>
                <c:pt idx="56">
                  <c:v>334.98914005110913</c:v>
                </c:pt>
                <c:pt idx="57">
                  <c:v>335.61382159795215</c:v>
                </c:pt>
                <c:pt idx="58">
                  <c:v>336.25541614633534</c:v>
                </c:pt>
                <c:pt idx="59">
                  <c:v>336.91426500491508</c:v>
                </c:pt>
                <c:pt idx="60">
                  <c:v>337.59071913501418</c:v>
                </c:pt>
                <c:pt idx="61">
                  <c:v>338.28513937786965</c:v>
                </c:pt>
                <c:pt idx="62">
                  <c:v>338.99789669066394</c:v>
                </c:pt>
                <c:pt idx="63">
                  <c:v>339.72937239181101</c:v>
                </c:pt>
                <c:pt idx="64">
                  <c:v>340.47995841599806</c:v>
                </c:pt>
                <c:pt idx="65">
                  <c:v>341.25005757951317</c:v>
                </c:pt>
                <c:pt idx="66">
                  <c:v>342.04008385642402</c:v>
                </c:pt>
                <c:pt idx="67">
                  <c:v>342.85046266620213</c:v>
                </c:pt>
                <c:pt idx="68">
                  <c:v>343.68163117342584</c:v>
                </c:pt>
                <c:pt idx="69">
                  <c:v>344.53403860022314</c:v>
                </c:pt>
                <c:pt idx="70">
                  <c:v>345.4081465521615</c:v>
                </c:pt>
                <c:pt idx="71">
                  <c:v>346.30442935831758</c:v>
                </c:pt>
                <c:pt idx="72">
                  <c:v>347.22337442630703</c:v>
                </c:pt>
                <c:pt idx="73">
                  <c:v>348.16548261308765</c:v>
                </c:pt>
                <c:pt idx="74">
                  <c:v>349.13126861238925</c:v>
                </c:pt>
                <c:pt idx="75">
                  <c:v>350.12126135966469</c:v>
                </c:pt>
                <c:pt idx="76">
                  <c:v>351.13600445549588</c:v>
                </c:pt>
                <c:pt idx="77">
                  <c:v>352.17605660842969</c:v>
                </c:pt>
                <c:pt idx="78">
                  <c:v>353.2419920982573</c:v>
                </c:pt>
                <c:pt idx="79">
                  <c:v>354.33440126079552</c:v>
                </c:pt>
                <c:pt idx="80">
                  <c:v>355.45389099526562</c:v>
                </c:pt>
                <c:pt idx="81">
                  <c:v>356.60108529540605</c:v>
                </c:pt>
                <c:pt idx="82">
                  <c:v>357.77662580549838</c:v>
                </c:pt>
                <c:pt idx="83">
                  <c:v>358.98117240251895</c:v>
                </c:pt>
                <c:pt idx="84">
                  <c:v>360.21540380567188</c:v>
                </c:pt>
                <c:pt idx="85">
                  <c:v>361.48001821459394</c:v>
                </c:pt>
                <c:pt idx="86">
                  <c:v>362.77573397755111</c:v>
                </c:pt>
                <c:pt idx="87">
                  <c:v>364.10329029098489</c:v>
                </c:pt>
                <c:pt idx="88">
                  <c:v>365.46344793179281</c:v>
                </c:pt>
                <c:pt idx="89">
                  <c:v>366.85699002374872</c:v>
                </c:pt>
                <c:pt idx="90">
                  <c:v>368.28472283949469</c:v>
                </c:pt>
                <c:pt idx="91">
                  <c:v>369.74747663954474</c:v>
                </c:pt>
                <c:pt idx="92">
                  <c:v>371.24610654975572</c:v>
                </c:pt>
                <c:pt idx="93">
                  <c:v>372.78149347871386</c:v>
                </c:pt>
                <c:pt idx="94">
                  <c:v>374.35454507648234</c:v>
                </c:pt>
                <c:pt idx="95">
                  <c:v>375.96619673613151</c:v>
                </c:pt>
                <c:pt idx="96">
                  <c:v>377.61741263944276</c:v>
                </c:pt>
                <c:pt idx="97">
                  <c:v>379.3091868481269</c:v>
                </c:pt>
                <c:pt idx="98">
                  <c:v>381.04254444183175</c:v>
                </c:pt>
                <c:pt idx="99">
                  <c:v>382.81854270412703</c:v>
                </c:pt>
                <c:pt idx="100">
                  <c:v>384.63827235753968</c:v>
                </c:pt>
                <c:pt idx="101">
                  <c:v>386.50285884857107</c:v>
                </c:pt>
                <c:pt idx="102">
                  <c:v>388.41346368345296</c:v>
                </c:pt>
                <c:pt idx="103">
                  <c:v>390.37128581517482</c:v>
                </c:pt>
                <c:pt idx="104">
                  <c:v>392.37756308206139</c:v>
                </c:pt>
                <c:pt idx="105">
                  <c:v>394.4335736978486</c:v>
                </c:pt>
                <c:pt idx="106">
                  <c:v>396.54063779282944</c:v>
                </c:pt>
                <c:pt idx="107">
                  <c:v>398.70011900517773</c:v>
                </c:pt>
                <c:pt idx="108">
                  <c:v>400.91342612101238</c:v>
                </c:pt>
                <c:pt idx="109">
                  <c:v>403.18201476111426</c:v>
                </c:pt>
                <c:pt idx="110">
                  <c:v>405.50738911143924</c:v>
                </c:pt>
                <c:pt idx="111">
                  <c:v>407.89110369366404</c:v>
                </c:pt>
                <c:pt idx="112">
                  <c:v>410.33476517093141</c:v>
                </c:pt>
                <c:pt idx="113">
                  <c:v>412.84003418270487</c:v>
                </c:pt>
                <c:pt idx="114">
                  <c:v>415.40862720117161</c:v>
                </c:pt>
                <c:pt idx="115">
                  <c:v>418.04231839989677</c:v>
                </c:pt>
                <c:pt idx="116">
                  <c:v>420.74294152341605</c:v>
                </c:pt>
                <c:pt idx="117">
                  <c:v>423.51239174408505</c:v>
                </c:pt>
                <c:pt idx="118">
                  <c:v>426.35262748974384</c:v>
                </c:pt>
                <c:pt idx="119">
                  <c:v>429.26567222252851</c:v>
                </c:pt>
                <c:pt idx="120">
                  <c:v>432.25361614541345</c:v>
                </c:pt>
                <c:pt idx="121">
                  <c:v>435.31861780868383</c:v>
                </c:pt>
                <c:pt idx="122">
                  <c:v>438.46290558345498</c:v>
                </c:pt>
                <c:pt idx="123">
                  <c:v>441.68877896342912</c:v>
                </c:pt>
                <c:pt idx="124">
                  <c:v>444.99860964920327</c:v>
                </c:pt>
                <c:pt idx="125">
                  <c:v>448.39484236145358</c:v>
                </c:pt>
                <c:pt idx="126">
                  <c:v>451.87999532005369</c:v>
                </c:pt>
                <c:pt idx="127">
                  <c:v>455.45666031544147</c:v>
                </c:pt>
                <c:pt idx="128">
                  <c:v>459.12750228610429</c:v>
                </c:pt>
                <c:pt idx="129">
                  <c:v>462.89525830165991</c:v>
                </c:pt>
                <c:pt idx="130">
                  <c:v>466.76273583436193</c:v>
                </c:pt>
                <c:pt idx="131">
                  <c:v>470.73281018265669</c:v>
                </c:pt>
                <c:pt idx="132">
                  <c:v>474.80842088826722</c:v>
                </c:pt>
                <c:pt idx="133">
                  <c:v>478.99256696279207</c:v>
                </c:pt>
                <c:pt idx="134">
                  <c:v>483.28830071052181</c:v>
                </c:pt>
                <c:pt idx="135">
                  <c:v>487.69871990060858</c:v>
                </c:pt>
                <c:pt idx="136">
                  <c:v>492.2269580033215</c:v>
                </c:pt>
                <c:pt idx="137">
                  <c:v>496.87617216135641</c:v>
                </c:pt>
                <c:pt idx="138">
                  <c:v>501.64952851741299</c:v>
                </c:pt>
                <c:pt idx="139">
                  <c:v>506.55018446297066</c:v>
                </c:pt>
                <c:pt idx="140">
                  <c:v>511.58126730979319</c:v>
                </c:pt>
                <c:pt idx="141">
                  <c:v>516.74584881474323</c:v>
                </c:pt>
                <c:pt idx="142">
                  <c:v>522.04691490960283</c:v>
                </c:pt>
                <c:pt idx="143">
                  <c:v>527.48732990072904</c:v>
                </c:pt>
                <c:pt idx="144">
                  <c:v>533.06979430870888</c:v>
                </c:pt>
                <c:pt idx="145">
                  <c:v>538.79679541651353</c:v>
                </c:pt>
                <c:pt idx="146">
                  <c:v>544.67054948740474</c:v>
                </c:pt>
                <c:pt idx="147">
                  <c:v>550.69293450354758</c:v>
                </c:pt>
                <c:pt idx="148">
                  <c:v>556.86541216669752</c:v>
                </c:pt>
                <c:pt idx="149">
                  <c:v>563.18893779910559</c:v>
                </c:pt>
                <c:pt idx="150">
                  <c:v>569.66385669393378</c:v>
                </c:pt>
                <c:pt idx="151">
                  <c:v>576.28978540092953</c:v>
                </c:pt>
                <c:pt idx="152">
                  <c:v>583.06547640976896</c:v>
                </c:pt>
                <c:pt idx="153">
                  <c:v>589.98866472981831</c:v>
                </c:pt>
                <c:pt idx="154">
                  <c:v>597.05589498621714</c:v>
                </c:pt>
                <c:pt idx="155">
                  <c:v>604.26232788993036</c:v>
                </c:pt>
                <c:pt idx="156">
                  <c:v>611.60152533265966</c:v>
                </c:pt>
                <c:pt idx="157">
                  <c:v>619.06521395299922</c:v>
                </c:pt>
                <c:pt idx="158">
                  <c:v>626.64302787180122</c:v>
                </c:pt>
                <c:pt idx="159">
                  <c:v>634.32223246201056</c:v>
                </c:pt>
                <c:pt idx="160">
                  <c:v>642.08743256285243</c:v>
                </c:pt>
                <c:pt idx="161">
                  <c:v>649.92027052809556</c:v>
                </c:pt>
                <c:pt idx="162">
                  <c:v>657.79912195710403</c:v>
                </c:pt>
                <c:pt idx="163">
                  <c:v>665.69879991197672</c:v>
                </c:pt>
                <c:pt idx="164">
                  <c:v>673.8407550764698</c:v>
                </c:pt>
                <c:pt idx="165">
                  <c:v>683.4463645417361</c:v>
                </c:pt>
                <c:pt idx="166">
                  <c:v>695.99038862343116</c:v>
                </c:pt>
                <c:pt idx="167">
                  <c:v>712.93596735527603</c:v>
                </c:pt>
                <c:pt idx="168">
                  <c:v>735.70605784869213</c:v>
                </c:pt>
                <c:pt idx="169">
                  <c:v>765.64431952052962</c:v>
                </c:pt>
                <c:pt idx="170">
                  <c:v>803.96665651061289</c:v>
                </c:pt>
                <c:pt idx="171">
                  <c:v>851.7054813333126</c:v>
                </c:pt>
                <c:pt idx="172">
                  <c:v>909.64973711377763</c:v>
                </c:pt>
                <c:pt idx="173">
                  <c:v>978.28470954019906</c:v>
                </c:pt>
                <c:pt idx="174">
                  <c:v>1057.7365419784869</c:v>
                </c:pt>
                <c:pt idx="175">
                  <c:v>1147.726980383582</c:v>
                </c:pt>
                <c:pt idx="176">
                  <c:v>1247.5440523516515</c:v>
                </c:pt>
                <c:pt idx="177">
                  <c:v>1356.0339777256445</c:v>
                </c:pt>
                <c:pt idx="178">
                  <c:v>1471.6185168690683</c:v>
                </c:pt>
                <c:pt idx="179">
                  <c:v>1592.340170109597</c:v>
                </c:pt>
                <c:pt idx="180">
                  <c:v>1715.9352403963385</c:v>
                </c:pt>
                <c:pt idx="181">
                  <c:v>1839.931973954248</c:v>
                </c:pt>
                <c:pt idx="182">
                  <c:v>1962.0931510267249</c:v>
                </c:pt>
                <c:pt idx="183">
                  <c:v>2080.2793095849638</c:v>
                </c:pt>
                <c:pt idx="184">
                  <c:v>2192.201119056811</c:v>
                </c:pt>
                <c:pt idx="185">
                  <c:v>2295.8384292666797</c:v>
                </c:pt>
                <c:pt idx="186">
                  <c:v>2389.5374801556736</c:v>
                </c:pt>
                <c:pt idx="187">
                  <c:v>2472.0813259308284</c:v>
                </c:pt>
                <c:pt idx="188">
                  <c:v>2542.7279007548045</c:v>
                </c:pt>
                <c:pt idx="189">
                  <c:v>2601.2135308143211</c:v>
                </c:pt>
                <c:pt idx="190">
                  <c:v>2647.7233318655894</c:v>
                </c:pt>
                <c:pt idx="191">
                  <c:v>2682.833308892195</c:v>
                </c:pt>
                <c:pt idx="192">
                  <c:v>2707.4316221969152</c:v>
                </c:pt>
                <c:pt idx="193">
                  <c:v>2722.6280538572682</c:v>
                </c:pt>
                <c:pt idx="194">
                  <c:v>2729.6610373949557</c:v>
                </c:pt>
                <c:pt idx="195">
                  <c:v>2729.8107481291736</c:v>
                </c:pt>
                <c:pt idx="196">
                  <c:v>2724.3249285857996</c:v>
                </c:pt>
                <c:pt idx="197">
                  <c:v>2714.3617133373505</c:v>
                </c:pt>
                <c:pt idx="198">
                  <c:v>2700.9511464604821</c:v>
                </c:pt>
                <c:pt idx="199">
                  <c:v>2684.9747492068677</c:v>
                </c:pt>
                <c:pt idx="200">
                  <c:v>2667.1606941039354</c:v>
                </c:pt>
                <c:pt idx="201">
                  <c:v>2648.0910343356718</c:v>
                </c:pt>
                <c:pt idx="202">
                  <c:v>2628.2170385726718</c:v>
                </c:pt>
                <c:pt idx="203">
                  <c:v>2607.8788855346293</c:v>
                </c:pt>
                <c:pt idx="204">
                  <c:v>2587.3265978683398</c:v>
                </c:pt>
                <c:pt idx="205">
                  <c:v>2566.7399352651801</c:v>
                </c:pt>
                <c:pt idx="206">
                  <c:v>2546.2458360124901</c:v>
                </c:pt>
                <c:pt idx="207">
                  <c:v>2525.9327576033993</c:v>
                </c:pt>
                <c:pt idx="208">
                  <c:v>2505.8618443644505</c:v>
                </c:pt>
                <c:pt idx="209">
                  <c:v>2486.0752229579766</c:v>
                </c:pt>
                <c:pt idx="210">
                  <c:v>2466.6019159143007</c:v>
                </c:pt>
                <c:pt idx="211">
                  <c:v>2447.461912717175</c:v>
                </c:pt>
                <c:pt idx="212">
                  <c:v>2428.6688973088108</c:v>
                </c:pt>
                <c:pt idx="213">
                  <c:v>2410.2320446343956</c:v>
                </c:pt>
                <c:pt idx="214">
                  <c:v>2392.1571999831704</c:v>
                </c:pt>
                <c:pt idx="215">
                  <c:v>2374.4476637351199</c:v>
                </c:pt>
                <c:pt idx="216">
                  <c:v>2357.104730288986</c:v>
                </c:pt>
                <c:pt idx="217">
                  <c:v>2340.1280755364096</c:v>
                </c:pt>
                <c:pt idx="218">
                  <c:v>2323.516050117777</c:v>
                </c:pt>
                <c:pt idx="219">
                  <c:v>2307.2659119844575</c:v>
                </c:pt>
                <c:pt idx="220">
                  <c:v>2291.3740175139228</c:v>
                </c:pt>
                <c:pt idx="221">
                  <c:v>2275.8359822597231</c:v>
                </c:pt>
                <c:pt idx="222">
                  <c:v>2260.64681794637</c:v>
                </c:pt>
                <c:pt idx="223">
                  <c:v>2245.80104994056</c:v>
                </c:pt>
                <c:pt idx="224">
                  <c:v>2231.2928181718112</c:v>
                </c:pt>
                <c:pt idx="225">
                  <c:v>2217.1159637873411</c:v>
                </c:pt>
                <c:pt idx="226">
                  <c:v>2203.2641034168073</c:v>
                </c:pt>
                <c:pt idx="227">
                  <c:v>2189.7306926477231</c:v>
                </c:pt>
                <c:pt idx="228">
                  <c:v>2176.5090801040715</c:v>
                </c:pt>
                <c:pt idx="229">
                  <c:v>2163.5925533488025</c:v>
                </c:pt>
                <c:pt idx="230">
                  <c:v>2150.9743776822665</c:v>
                </c:pt>
                <c:pt idx="231">
                  <c:v>2138.6478287777231</c:v>
                </c:pt>
                <c:pt idx="232">
                  <c:v>2126.6062199789408</c:v>
                </c:pt>
                <c:pt idx="233">
                  <c:v>2114.8429249819646</c:v>
                </c:pt>
                <c:pt idx="234">
                  <c:v>2103.3513965320758</c:v>
                </c:pt>
                <c:pt idx="235">
                  <c:v>2092.1251816865902</c:v>
                </c:pt>
                <c:pt idx="236">
                  <c:v>2081.1579341233751</c:v>
                </c:pt>
                <c:pt idx="237">
                  <c:v>2070.4434239128568</c:v>
                </c:pt>
                <c:pt idx="238">
                  <c:v>2059.9755451167985</c:v>
                </c:pt>
                <c:pt idx="239">
                  <c:v>2049.7483215294583</c:v>
                </c:pt>
                <c:pt idx="240">
                  <c:v>2039.7559108350622</c:v>
                </c:pt>
                <c:pt idx="241">
                  <c:v>2029.9926074191594</c:v>
                </c:pt>
                <c:pt idx="242">
                  <c:v>2020.4528440396907</c:v>
                </c:pt>
                <c:pt idx="243">
                  <c:v>2011.131192535988</c:v>
                </c:pt>
                <c:pt idx="244">
                  <c:v>2002.0223637298177</c:v>
                </c:pt>
                <c:pt idx="245">
                  <c:v>1993.1212066516648</c:v>
                </c:pt>
                <c:pt idx="246">
                  <c:v>1984.4227072072511</c:v>
                </c:pt>
                <c:pt idx="247">
                  <c:v>1975.9219863834196</c:v>
                </c:pt>
                <c:pt idx="248">
                  <c:v>1967.6142980788018</c:v>
                </c:pt>
                <c:pt idx="249">
                  <c:v>1959.495026632706</c:v>
                </c:pt>
                <c:pt idx="250">
                  <c:v>1951.5596841153233</c:v>
                </c:pt>
                <c:pt idx="251">
                  <c:v>1943.8039074333308</c:v>
                </c:pt>
                <c:pt idx="252">
                  <c:v>1936.223455297174</c:v>
                </c:pt>
                <c:pt idx="253">
                  <c:v>1928.8142050895267</c:v>
                </c:pt>
                <c:pt idx="254">
                  <c:v>1921.5721496685733</c:v>
                </c:pt>
                <c:pt idx="255">
                  <c:v>1914.4933941346533</c:v>
                </c:pt>
                <c:pt idx="256">
                  <c:v>1907.5741525844114</c:v>
                </c:pt>
                <c:pt idx="257">
                  <c:v>1900.810744872776</c:v>
                </c:pt>
                <c:pt idx="258">
                  <c:v>1894.1995933997807</c:v>
                </c:pt>
                <c:pt idx="259">
                  <c:v>1887.7372199363913</c:v>
                </c:pt>
                <c:pt idx="260">
                  <c:v>1881.4202425010299</c:v>
                </c:pt>
                <c:pt idx="261">
                  <c:v>1875.2453722963419</c:v>
                </c:pt>
                <c:pt idx="262">
                  <c:v>1869.2094107139196</c:v>
                </c:pt>
                <c:pt idx="263">
                  <c:v>1863.3092464131096</c:v>
                </c:pt>
                <c:pt idx="264">
                  <c:v>1857.5418524786419</c:v>
                </c:pt>
                <c:pt idx="265">
                  <c:v>1851.9042836606529</c:v>
                </c:pt>
                <c:pt idx="266">
                  <c:v>1846.3936736996789</c:v>
                </c:pt>
                <c:pt idx="267">
                  <c:v>1841.0072327382791</c:v>
                </c:pt>
                <c:pt idx="268">
                  <c:v>1835.7422448202619</c:v>
                </c:pt>
                <c:pt idx="269">
                  <c:v>1830.5960654778114</c:v>
                </c:pt>
                <c:pt idx="270">
                  <c:v>1825.5661194062845</c:v>
                </c:pt>
                <c:pt idx="271">
                  <c:v>1820.6498982260027</c:v>
                </c:pt>
                <c:pt idx="272">
                  <c:v>1815.8449583299493</c:v>
                </c:pt>
                <c:pt idx="273">
                  <c:v>1811.148918815994</c:v>
                </c:pt>
                <c:pt idx="274">
                  <c:v>1806.5594595019638</c:v>
                </c:pt>
                <c:pt idx="275">
                  <c:v>1802.0743190216767</c:v>
                </c:pt>
                <c:pt idx="276">
                  <c:v>1797.6912929998659</c:v>
                </c:pt>
                <c:pt idx="277">
                  <c:v>1793.4082323037815</c:v>
                </c:pt>
                <c:pt idx="278">
                  <c:v>1789.2230413691407</c:v>
                </c:pt>
                <c:pt idx="279">
                  <c:v>1785.1336765979997</c:v>
                </c:pt>
                <c:pt idx="280">
                  <c:v>1781.1381448260895</c:v>
                </c:pt>
                <c:pt idx="281">
                  <c:v>1777.2345018570709</c:v>
                </c:pt>
                <c:pt idx="282">
                  <c:v>1773.4208510611832</c:v>
                </c:pt>
                <c:pt idx="283">
                  <c:v>1769.6953420357288</c:v>
                </c:pt>
                <c:pt idx="284">
                  <c:v>1766.0561693248474</c:v>
                </c:pt>
                <c:pt idx="285">
                  <c:v>1762.5015711960618</c:v>
                </c:pt>
                <c:pt idx="286">
                  <c:v>1759.0298284710916</c:v>
                </c:pt>
                <c:pt idx="287">
                  <c:v>1755.6392634084821</c:v>
                </c:pt>
                <c:pt idx="288">
                  <c:v>1752.3282386356432</c:v>
                </c:pt>
                <c:pt idx="289">
                  <c:v>1749.0951561279287</c:v>
                </c:pt>
                <c:pt idx="290">
                  <c:v>1745.9384562324781</c:v>
                </c:pt>
                <c:pt idx="291">
                  <c:v>1742.8566167345698</c:v>
                </c:pt>
                <c:pt idx="292">
                  <c:v>1739.8481519643394</c:v>
                </c:pt>
                <c:pt idx="293">
                  <c:v>1736.9116119417597</c:v>
                </c:pt>
                <c:pt idx="294">
                  <c:v>1734.0455815578748</c:v>
                </c:pt>
                <c:pt idx="295">
                  <c:v>1731.248679790345</c:v>
                </c:pt>
                <c:pt idx="296">
                  <c:v>1728.5195589514447</c:v>
                </c:pt>
                <c:pt idx="297">
                  <c:v>1725.8569039667323</c:v>
                </c:pt>
                <c:pt idx="298">
                  <c:v>1723.2594316826946</c:v>
                </c:pt>
                <c:pt idx="299">
                  <c:v>1720.7258902017425</c:v>
                </c:pt>
                <c:pt idx="300">
                  <c:v>1718.2550582430233</c:v>
                </c:pt>
                <c:pt idx="301">
                  <c:v>1715.8457445275872</c:v>
                </c:pt>
                <c:pt idx="302">
                  <c:v>1713.4967871865356</c:v>
                </c:pt>
                <c:pt idx="303">
                  <c:v>1711.2070531908339</c:v>
                </c:pt>
                <c:pt idx="304">
                  <c:v>1708.9754378015818</c:v>
                </c:pt>
                <c:pt idx="305">
                  <c:v>1706.800864039574</c:v>
                </c:pt>
                <c:pt idx="306">
                  <c:v>1704.6822821730768</c:v>
                </c:pt>
                <c:pt idx="307">
                  <c:v>1702.6186692228212</c:v>
                </c:pt>
                <c:pt idx="308">
                  <c:v>1700.6090284832528</c:v>
                </c:pt>
                <c:pt idx="309">
                  <c:v>1698.6523890591866</c:v>
                </c:pt>
                <c:pt idx="310">
                  <c:v>1696.7478054170374</c:v>
                </c:pt>
                <c:pt idx="311">
                  <c:v>1694.8943569498858</c:v>
                </c:pt>
                <c:pt idx="312">
                  <c:v>1693.0911475556832</c:v>
                </c:pt>
                <c:pt idx="313">
                  <c:v>1691.337305227961</c:v>
                </c:pt>
                <c:pt idx="314">
                  <c:v>1689.6319816584617</c:v>
                </c:pt>
                <c:pt idx="315">
                  <c:v>1687.9743518511511</c:v>
                </c:pt>
                <c:pt idx="316">
                  <c:v>1686.363613747134</c:v>
                </c:pt>
                <c:pt idx="317">
                  <c:v>1684.7989878600249</c:v>
                </c:pt>
                <c:pt idx="318">
                  <c:v>1683.2797169213761</c:v>
                </c:pt>
                <c:pt idx="319">
                  <c:v>1681.8050655358027</c:v>
                </c:pt>
                <c:pt idx="320">
                  <c:v>1680.3743198454779</c:v>
                </c:pt>
                <c:pt idx="321">
                  <c:v>1678.9867872037114</c:v>
                </c:pt>
                <c:pt idx="322">
                  <c:v>1677.6417958573513</c:v>
                </c:pt>
                <c:pt idx="323">
                  <c:v>1676.3386946377857</c:v>
                </c:pt>
                <c:pt idx="324">
                  <c:v>1675.0768526603285</c:v>
                </c:pt>
                <c:pt idx="325">
                  <c:v>1673.8556590318362</c:v>
                </c:pt>
                <c:pt idx="326">
                  <c:v>1672.6745225663785</c:v>
                </c:pt>
                <c:pt idx="327">
                  <c:v>1671.5328715088463</c:v>
                </c:pt>
                <c:pt idx="328">
                  <c:v>1670.4301532663796</c:v>
                </c:pt>
                <c:pt idx="329">
                  <c:v>1669.3658341475152</c:v>
                </c:pt>
                <c:pt idx="330">
                  <c:v>1668.3393991089836</c:v>
                </c:pt>
                <c:pt idx="331">
                  <c:v>1667.3503515100779</c:v>
                </c:pt>
                <c:pt idx="332">
                  <c:v>1666.3982128745506</c:v>
                </c:pt>
                <c:pt idx="333">
                  <c:v>1665.4825226599937</c:v>
                </c:pt>
                <c:pt idx="334">
                  <c:v>1664.6028380346675</c:v>
                </c:pt>
                <c:pt idx="335">
                  <c:v>1663.7587336617605</c:v>
                </c:pt>
                <c:pt idx="336">
                  <c:v>1662.9498014910596</c:v>
                </c:pt>
                <c:pt idx="337">
                  <c:v>1662.1756505580265</c:v>
                </c:pt>
                <c:pt idx="338">
                  <c:v>1661.435906790276</c:v>
                </c:pt>
                <c:pt idx="339">
                  <c:v>1660.730212821459</c:v>
                </c:pt>
                <c:pt idx="340">
                  <c:v>1660.0582278125532</c:v>
                </c:pt>
                <c:pt idx="341">
                  <c:v>1659.4196272805825</c:v>
                </c:pt>
                <c:pt idx="342">
                  <c:v>1658.8141029347626</c:v>
                </c:pt>
                <c:pt idx="343">
                  <c:v>1658.2413625200986</c:v>
                </c:pt>
                <c:pt idx="344">
                  <c:v>1657.7011296684514</c:v>
                </c:pt>
                <c:pt idx="345">
                  <c:v>1657.1931437570861</c:v>
                </c:pt>
                <c:pt idx="346">
                  <c:v>1656.7171597747233</c:v>
                </c:pt>
                <c:pt idx="347">
                  <c:v>1656.2729481951164</c:v>
                </c:pt>
                <c:pt idx="348">
                  <c:v>1655.8602948581702</c:v>
                </c:pt>
                <c:pt idx="349">
                  <c:v>1655.4790008586233</c:v>
                </c:pt>
                <c:pt idx="350">
                  <c:v>1655.1288824423118</c:v>
                </c:pt>
                <c:pt idx="351">
                  <c:v>1654.8097709100355</c:v>
                </c:pt>
                <c:pt idx="352">
                  <c:v>1654.5215125290426</c:v>
                </c:pt>
                <c:pt idx="353">
                  <c:v>1654.2639684521494</c:v>
                </c:pt>
                <c:pt idx="354">
                  <c:v>1654.0370146445141</c:v>
                </c:pt>
                <c:pt idx="355">
                  <c:v>1653.840541818076</c:v>
                </c:pt>
                <c:pt idx="356">
                  <c:v>1653.6744553736758</c:v>
                </c:pt>
                <c:pt idx="357">
                  <c:v>1653.5386753508681</c:v>
                </c:pt>
                <c:pt idx="358">
                  <c:v>1653.4331363854351</c:v>
                </c:pt>
                <c:pt idx="359">
                  <c:v>1653.3577876746169</c:v>
                </c:pt>
                <c:pt idx="360">
                  <c:v>1653.3125929500566</c:v>
                </c:pt>
                <c:pt idx="361">
                  <c:v>1653.2975304584711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69687488"/>
        <c:axId val="69688064"/>
      </c:scatterChart>
      <c:valAx>
        <c:axId val="696874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69688064"/>
        <c:crosses val="autoZero"/>
        <c:crossBetween val="midCat"/>
      </c:valAx>
      <c:valAx>
        <c:axId val="6968806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6968748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000000000000022" l="0.70000000000000018" r="0.70000000000000018" t="0.75000000000000022" header="0.3000000000000001" footer="0.30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 sz="1200" baseline="0"/>
              <a:t>Total Pressure (Bar)</a:t>
            </a:r>
          </a:p>
          <a:p>
            <a:pPr>
              <a:defRPr/>
            </a:pPr>
            <a:r>
              <a:rPr lang="en-US" sz="1200" baseline="0"/>
              <a:t>Pressure - Volume Diagram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Calculations!$L$1</c:f>
              <c:strCache>
                <c:ptCount val="1"/>
                <c:pt idx="0">
                  <c:v>Combustion (Bar)</c:v>
                </c:pt>
              </c:strCache>
            </c:strRef>
          </c:tx>
          <c:marker>
            <c:symbol val="none"/>
          </c:marker>
          <c:xVal>
            <c:numRef>
              <c:f>Calculations!$I$2:$I$365</c:f>
              <c:numCache>
                <c:formatCode>General</c:formatCode>
                <c:ptCount val="364"/>
                <c:pt idx="1">
                  <c:v>480.14376680445781</c:v>
                </c:pt>
                <c:pt idx="2">
                  <c:v>480.12189547261744</c:v>
                </c:pt>
                <c:pt idx="3">
                  <c:v>480.05627812491593</c:v>
                </c:pt>
                <c:pt idx="4">
                  <c:v>479.94690471188676</c:v>
                </c:pt>
                <c:pt idx="5">
                  <c:v>479.79375850801637</c:v>
                </c:pt>
                <c:pt idx="6">
                  <c:v>479.59681614717829</c:v>
                </c:pt>
                <c:pt idx="7">
                  <c:v>479.356047672324</c:v>
                </c:pt>
                <c:pt idx="8">
                  <c:v>479.07141659950975</c:v>
                </c:pt>
                <c:pt idx="9">
                  <c:v>478.74287999636152</c:v>
                </c:pt>
                <c:pt idx="10">
                  <c:v>478.37038857510441</c:v>
                </c:pt>
                <c:pt idx="11">
                  <c:v>477.95388680030317</c:v>
                </c:pt>
                <c:pt idx="12">
                  <c:v>477.49331301148021</c:v>
                </c:pt>
                <c:pt idx="13">
                  <c:v>476.98859956079878</c:v>
                </c:pt>
                <c:pt idx="14">
                  <c:v>476.43967296601886</c:v>
                </c:pt>
                <c:pt idx="15">
                  <c:v>475.84645407894754</c:v>
                </c:pt>
                <c:pt idx="16">
                  <c:v>475.20885826962939</c:v>
                </c:pt>
                <c:pt idx="17">
                  <c:v>474.52679562652901</c:v>
                </c:pt>
                <c:pt idx="18">
                  <c:v>473.800171172982</c:v>
                </c:pt>
                <c:pt idx="19">
                  <c:v>473.028885100195</c:v>
                </c:pt>
                <c:pt idx="20">
                  <c:v>472.21283301709263</c:v>
                </c:pt>
                <c:pt idx="21">
                  <c:v>471.35190621731425</c:v>
                </c:pt>
                <c:pt idx="22">
                  <c:v>470.44599196367295</c:v>
                </c:pt>
                <c:pt idx="23">
                  <c:v>469.49497379039565</c:v>
                </c:pt>
                <c:pt idx="24">
                  <c:v>468.49873182346198</c:v>
                </c:pt>
                <c:pt idx="25">
                  <c:v>467.45714311936479</c:v>
                </c:pt>
                <c:pt idx="26">
                  <c:v>466.37008202261046</c:v>
                </c:pt>
                <c:pt idx="27">
                  <c:v>465.23742054227273</c:v>
                </c:pt>
                <c:pt idx="28">
                  <c:v>464.05902874790701</c:v>
                </c:pt>
                <c:pt idx="29">
                  <c:v>462.83477518512041</c:v>
                </c:pt>
                <c:pt idx="30">
                  <c:v>461.56452731107987</c:v>
                </c:pt>
                <c:pt idx="31">
                  <c:v>460.24815195022126</c:v>
                </c:pt>
                <c:pt idx="32">
                  <c:v>458.88551577040374</c:v>
                </c:pt>
                <c:pt idx="33">
                  <c:v>457.47648577972848</c:v>
                </c:pt>
                <c:pt idx="34">
                  <c:v>456.0209298442096</c:v>
                </c:pt>
                <c:pt idx="35">
                  <c:v>454.51871722645706</c:v>
                </c:pt>
                <c:pt idx="36">
                  <c:v>452.96971914549101</c:v>
                </c:pt>
                <c:pt idx="37">
                  <c:v>451.37380935776679</c:v>
                </c:pt>
                <c:pt idx="38">
                  <c:v>449.73086475944666</c:v>
                </c:pt>
                <c:pt idx="39">
                  <c:v>448.04076600990072</c:v>
                </c:pt>
                <c:pt idx="40">
                  <c:v>446.30339817636929</c:v>
                </c:pt>
                <c:pt idx="41">
                  <c:v>444.51865139965531</c:v>
                </c:pt>
                <c:pt idx="42">
                  <c:v>442.68642158065853</c:v>
                </c:pt>
                <c:pt idx="43">
                  <c:v>440.80661108748711</c:v>
                </c:pt>
                <c:pt idx="44">
                  <c:v>438.87912948281837</c:v>
                </c:pt>
                <c:pt idx="45">
                  <c:v>436.90389427109449</c:v>
                </c:pt>
                <c:pt idx="46">
                  <c:v>434.88083166506607</c:v>
                </c:pt>
                <c:pt idx="47">
                  <c:v>432.80987737110456</c:v>
                </c:pt>
                <c:pt idx="48">
                  <c:v>430.69097739261889</c:v>
                </c:pt>
                <c:pt idx="49">
                  <c:v>428.52408885081519</c:v>
                </c:pt>
                <c:pt idx="50">
                  <c:v>426.30918082194523</c:v>
                </c:pt>
                <c:pt idx="51">
                  <c:v>424.04623519008555</c:v>
                </c:pt>
                <c:pt idx="52">
                  <c:v>421.7352475143889</c:v>
                </c:pt>
                <c:pt idx="53">
                  <c:v>419.37622790964292</c:v>
                </c:pt>
                <c:pt idx="54">
                  <c:v>416.96920193886439</c:v>
                </c:pt>
                <c:pt idx="55">
                  <c:v>414.5142115165487</c:v>
                </c:pt>
                <c:pt idx="56">
                  <c:v>412.01131582108422</c:v>
                </c:pt>
                <c:pt idx="57">
                  <c:v>409.46059221473189</c:v>
                </c:pt>
                <c:pt idx="58">
                  <c:v>406.86213716946077</c:v>
                </c:pt>
                <c:pt idx="59">
                  <c:v>404.21606719682251</c:v>
                </c:pt>
                <c:pt idx="60">
                  <c:v>401.52251977993996</c:v>
                </c:pt>
                <c:pt idx="61">
                  <c:v>398.781654305583</c:v>
                </c:pt>
                <c:pt idx="62">
                  <c:v>395.99365299420322</c:v>
                </c:pt>
                <c:pt idx="63">
                  <c:v>393.15872182570286</c:v>
                </c:pt>
                <c:pt idx="64">
                  <c:v>390.2770914586232</c:v>
                </c:pt>
                <c:pt idx="65">
                  <c:v>387.3490181403522</c:v>
                </c:pt>
                <c:pt idx="66">
                  <c:v>384.37478460587113</c:v>
                </c:pt>
                <c:pt idx="67">
                  <c:v>381.35470096249372</c:v>
                </c:pt>
                <c:pt idx="68">
                  <c:v>378.28910555798376</c:v>
                </c:pt>
                <c:pt idx="69">
                  <c:v>375.17836582938963</c:v>
                </c:pt>
                <c:pt idx="70">
                  <c:v>372.02287912988714</c:v>
                </c:pt>
                <c:pt idx="71">
                  <c:v>368.82307353089533</c:v>
                </c:pt>
                <c:pt idx="72">
                  <c:v>365.57940859670441</c:v>
                </c:pt>
                <c:pt idx="73">
                  <c:v>362.29237612885248</c:v>
                </c:pt>
                <c:pt idx="74">
                  <c:v>358.96250087748871</c:v>
                </c:pt>
                <c:pt idx="75">
                  <c:v>355.59034121698289</c:v>
                </c:pt>
                <c:pt idx="76">
                  <c:v>352.17648978306886</c:v>
                </c:pt>
                <c:pt idx="77">
                  <c:v>348.72157406886026</c:v>
                </c:pt>
                <c:pt idx="78">
                  <c:v>345.22625697713369</c:v>
                </c:pt>
                <c:pt idx="79">
                  <c:v>341.69123732635114</c:v>
                </c:pt>
                <c:pt idx="80">
                  <c:v>338.11725030798101</c:v>
                </c:pt>
                <c:pt idx="81">
                  <c:v>334.50506789278245</c:v>
                </c:pt>
                <c:pt idx="82">
                  <c:v>330.85549918383123</c:v>
                </c:pt>
                <c:pt idx="83">
                  <c:v>327.16939071419858</c:v>
                </c:pt>
                <c:pt idx="84">
                  <c:v>323.44762668733682</c:v>
                </c:pt>
                <c:pt idx="85">
                  <c:v>319.69112915837968</c:v>
                </c:pt>
                <c:pt idx="86">
                  <c:v>315.90085815473441</c:v>
                </c:pt>
                <c:pt idx="87">
                  <c:v>312.07781173451974</c:v>
                </c:pt>
                <c:pt idx="88">
                  <c:v>308.22302598158984</c:v>
                </c:pt>
                <c:pt idx="89">
                  <c:v>304.33757493608113</c:v>
                </c:pt>
                <c:pt idx="90">
                  <c:v>300.42257045962373</c:v>
                </c:pt>
                <c:pt idx="91">
                  <c:v>296.47916203456509</c:v>
                </c:pt>
                <c:pt idx="92">
                  <c:v>292.50853649677083</c:v>
                </c:pt>
                <c:pt idx="93">
                  <c:v>288.51191770178531</c:v>
                </c:pt>
                <c:pt idx="94">
                  <c:v>284.49056612435118</c:v>
                </c:pt>
                <c:pt idx="95">
                  <c:v>280.44577839151242</c:v>
                </c:pt>
                <c:pt idx="96">
                  <c:v>276.37888674974101</c:v>
                </c:pt>
                <c:pt idx="97">
                  <c:v>272.2912584667481</c:v>
                </c:pt>
                <c:pt idx="98">
                  <c:v>268.18429516885266</c:v>
                </c:pt>
                <c:pt idx="99">
                  <c:v>264.05943211499022</c:v>
                </c:pt>
                <c:pt idx="100">
                  <c:v>259.91813740864779</c:v>
                </c:pt>
                <c:pt idx="101">
                  <c:v>255.76191114920638</c:v>
                </c:pt>
                <c:pt idx="102">
                  <c:v>251.59228452435858</c:v>
                </c:pt>
                <c:pt idx="103">
                  <c:v>247.41081884544613</c:v>
                </c:pt>
                <c:pt idx="104">
                  <c:v>243.21910452773037</c:v>
                </c:pt>
                <c:pt idx="105">
                  <c:v>239.01876001776012</c:v>
                </c:pt>
                <c:pt idx="106">
                  <c:v>234.8114306701469</c:v>
                </c:pt>
                <c:pt idx="107">
                  <c:v>230.5987875761858</c:v>
                </c:pt>
                <c:pt idx="108">
                  <c:v>226.38252634687584</c:v>
                </c:pt>
                <c:pt idx="109">
                  <c:v>222.16436585299687</c:v>
                </c:pt>
                <c:pt idx="110">
                  <c:v>217.9460469249866</c:v>
                </c:pt>
                <c:pt idx="111">
                  <c:v>213.72933101543703</c:v>
                </c:pt>
                <c:pt idx="112">
                  <c:v>209.51599882708524</c:v>
                </c:pt>
                <c:pt idx="113">
                  <c:v>205.30784890922402</c:v>
                </c:pt>
                <c:pt idx="114">
                  <c:v>201.10669622548116</c:v>
                </c:pt>
                <c:pt idx="115">
                  <c:v>196.91437069594099</c:v>
                </c:pt>
                <c:pt idx="116">
                  <c:v>192.73271571658125</c:v>
                </c:pt>
                <c:pt idx="117">
                  <c:v>188.56358665898728</c:v>
                </c:pt>
                <c:pt idx="118">
                  <c:v>184.40884935329018</c:v>
                </c:pt>
                <c:pt idx="119">
                  <c:v>180.27037855723731</c:v>
                </c:pt>
                <c:pt idx="120">
                  <c:v>176.1500564142604</c:v>
                </c:pt>
                <c:pt idx="121">
                  <c:v>172.04977090335404</c:v>
                </c:pt>
                <c:pt idx="122">
                  <c:v>167.9714142835102</c:v>
                </c:pt>
                <c:pt idx="123">
                  <c:v>163.91688153538658</c:v>
                </c:pt>
                <c:pt idx="124">
                  <c:v>159.88806880280154</c:v>
                </c:pt>
                <c:pt idx="125">
                  <c:v>155.88687183656543</c:v>
                </c:pt>
                <c:pt idx="126">
                  <c:v>151.91518444306155</c:v>
                </c:pt>
                <c:pt idx="127">
                  <c:v>147.97489693989527</c:v>
                </c:pt>
                <c:pt idx="128">
                  <c:v>144.06789462082457</c:v>
                </c:pt>
                <c:pt idx="129">
                  <c:v>140.19605623208002</c:v>
                </c:pt>
                <c:pt idx="130">
                  <c:v>136.36125246207516</c:v>
                </c:pt>
                <c:pt idx="131">
                  <c:v>132.56534444639377</c:v>
                </c:pt>
                <c:pt idx="132">
                  <c:v>128.81018228983478</c:v>
                </c:pt>
                <c:pt idx="133">
                  <c:v>125.09760360717632</c:v>
                </c:pt>
                <c:pt idx="134">
                  <c:v>121.42943208421534</c:v>
                </c:pt>
                <c:pt idx="135">
                  <c:v>117.8074760605211</c:v>
                </c:pt>
                <c:pt idx="136">
                  <c:v>114.23352713523865</c:v>
                </c:pt>
                <c:pt idx="137">
                  <c:v>110.70935879716311</c:v>
                </c:pt>
                <c:pt idx="138">
                  <c:v>107.23672508020587</c:v>
                </c:pt>
                <c:pt idx="139">
                  <c:v>103.81735924526647</c:v>
                </c:pt>
                <c:pt idx="140">
                  <c:v>100.45297248942904</c:v>
                </c:pt>
                <c:pt idx="141">
                  <c:v>97.145252683300313</c:v>
                </c:pt>
                <c:pt idx="142">
                  <c:v>93.895863137219237</c:v>
                </c:pt>
                <c:pt idx="143">
                  <c:v>90.706441396977056</c:v>
                </c:pt>
                <c:pt idx="144">
                  <c:v>87.578598069601725</c:v>
                </c:pt>
                <c:pt idx="145">
                  <c:v>84.513915679682128</c:v>
                </c:pt>
                <c:pt idx="146">
                  <c:v>81.513947556632516</c:v>
                </c:pt>
                <c:pt idx="147">
                  <c:v>78.580216753223866</c:v>
                </c:pt>
                <c:pt idx="148">
                  <c:v>75.714214995643587</c:v>
                </c:pt>
                <c:pt idx="149">
                  <c:v>72.917401665286448</c:v>
                </c:pt>
                <c:pt idx="150">
                  <c:v>70.191202812414517</c:v>
                </c:pt>
                <c:pt idx="151">
                  <c:v>67.53701020177796</c:v>
                </c:pt>
                <c:pt idx="152">
                  <c:v>64.956180390237705</c:v>
                </c:pt>
                <c:pt idx="153">
                  <c:v>62.450033836382538</c:v>
                </c:pt>
                <c:pt idx="154">
                  <c:v>60.019854042102345</c:v>
                </c:pt>
                <c:pt idx="155">
                  <c:v>57.666886726032146</c:v>
                </c:pt>
                <c:pt idx="156">
                  <c:v>55.392339028758826</c:v>
                </c:pt>
                <c:pt idx="157">
                  <c:v>53.197378749648628</c:v>
                </c:pt>
                <c:pt idx="158">
                  <c:v>51.08313361513288</c:v>
                </c:pt>
                <c:pt idx="159">
                  <c:v>49.050690578263506</c:v>
                </c:pt>
                <c:pt idx="160">
                  <c:v>47.101095149339507</c:v>
                </c:pt>
                <c:pt idx="161">
                  <c:v>45.235350757383259</c:v>
                </c:pt>
                <c:pt idx="162">
                  <c:v>43.454418142240932</c:v>
                </c:pt>
                <c:pt idx="163">
                  <c:v>41.759214777069474</c:v>
                </c:pt>
                <c:pt idx="164">
                  <c:v>40.150614320966099</c:v>
                </c:pt>
                <c:pt idx="165">
                  <c:v>38.629446101497471</c:v>
                </c:pt>
                <c:pt idx="166">
                  <c:v>37.196494626880003</c:v>
                </c:pt>
                <c:pt idx="167">
                  <c:v>35.852499127567093</c:v>
                </c:pt>
                <c:pt idx="168">
                  <c:v>34.598153127002369</c:v>
                </c:pt>
                <c:pt idx="169">
                  <c:v>33.434104041304401</c:v>
                </c:pt>
                <c:pt idx="170">
                  <c:v>32.36095280765182</c:v>
                </c:pt>
                <c:pt idx="171">
                  <c:v>31.379253541153037</c:v>
                </c:pt>
                <c:pt idx="172">
                  <c:v>30.489513219988847</c:v>
                </c:pt>
                <c:pt idx="173">
                  <c:v>29.692191398633096</c:v>
                </c:pt>
                <c:pt idx="174">
                  <c:v>28.987699948967162</c:v>
                </c:pt>
                <c:pt idx="175">
                  <c:v>28.376402829117783</c:v>
                </c:pt>
                <c:pt idx="176">
                  <c:v>27.858615879865518</c:v>
                </c:pt>
                <c:pt idx="177">
                  <c:v>27.434606648485019</c:v>
                </c:pt>
                <c:pt idx="178">
                  <c:v>27.104594239894524</c:v>
                </c:pt>
                <c:pt idx="179">
                  <c:v>26.868749195014331</c:v>
                </c:pt>
                <c:pt idx="180">
                  <c:v>26.72719339624507</c:v>
                </c:pt>
                <c:pt idx="181">
                  <c:v>26.68</c:v>
                </c:pt>
                <c:pt idx="182">
                  <c:v>26.72719339624507</c:v>
                </c:pt>
                <c:pt idx="183">
                  <c:v>26.868749195014331</c:v>
                </c:pt>
                <c:pt idx="184">
                  <c:v>27.104594239894524</c:v>
                </c:pt>
                <c:pt idx="185">
                  <c:v>27.434606648485019</c:v>
                </c:pt>
                <c:pt idx="186">
                  <c:v>27.858615879865518</c:v>
                </c:pt>
                <c:pt idx="187">
                  <c:v>28.376402829117783</c:v>
                </c:pt>
                <c:pt idx="188">
                  <c:v>28.987699948967162</c:v>
                </c:pt>
                <c:pt idx="189">
                  <c:v>29.692191398633096</c:v>
                </c:pt>
                <c:pt idx="190">
                  <c:v>30.489513219988847</c:v>
                </c:pt>
                <c:pt idx="191">
                  <c:v>31.379253541153037</c:v>
                </c:pt>
                <c:pt idx="192">
                  <c:v>32.36095280765182</c:v>
                </c:pt>
                <c:pt idx="193">
                  <c:v>33.434104041304401</c:v>
                </c:pt>
                <c:pt idx="194">
                  <c:v>34.598153127002369</c:v>
                </c:pt>
                <c:pt idx="195">
                  <c:v>35.852499127567093</c:v>
                </c:pt>
                <c:pt idx="196">
                  <c:v>37.196494626880003</c:v>
                </c:pt>
                <c:pt idx="197">
                  <c:v>38.629446101497471</c:v>
                </c:pt>
                <c:pt idx="198">
                  <c:v>40.150614320966099</c:v>
                </c:pt>
                <c:pt idx="199">
                  <c:v>41.759214777069474</c:v>
                </c:pt>
                <c:pt idx="200">
                  <c:v>43.454418142240932</c:v>
                </c:pt>
                <c:pt idx="201">
                  <c:v>45.235350757383259</c:v>
                </c:pt>
                <c:pt idx="202">
                  <c:v>47.101095149339507</c:v>
                </c:pt>
                <c:pt idx="203">
                  <c:v>49.050690578263506</c:v>
                </c:pt>
                <c:pt idx="204">
                  <c:v>51.08313361513288</c:v>
                </c:pt>
                <c:pt idx="205">
                  <c:v>53.197378749648628</c:v>
                </c:pt>
                <c:pt idx="206">
                  <c:v>55.392339028758826</c:v>
                </c:pt>
                <c:pt idx="207">
                  <c:v>57.666886726032146</c:v>
                </c:pt>
                <c:pt idx="208">
                  <c:v>60.019854042102345</c:v>
                </c:pt>
                <c:pt idx="209">
                  <c:v>62.450033836382538</c:v>
                </c:pt>
                <c:pt idx="210">
                  <c:v>64.956180390237705</c:v>
                </c:pt>
                <c:pt idx="211">
                  <c:v>67.53701020177796</c:v>
                </c:pt>
                <c:pt idx="212">
                  <c:v>70.191202812414517</c:v>
                </c:pt>
                <c:pt idx="213">
                  <c:v>72.917401665286448</c:v>
                </c:pt>
                <c:pt idx="214">
                  <c:v>75.714214995643587</c:v>
                </c:pt>
                <c:pt idx="215">
                  <c:v>78.580216753223866</c:v>
                </c:pt>
                <c:pt idx="216">
                  <c:v>81.513947556632516</c:v>
                </c:pt>
                <c:pt idx="217">
                  <c:v>84.513915679682128</c:v>
                </c:pt>
                <c:pt idx="218">
                  <c:v>87.578598069601725</c:v>
                </c:pt>
                <c:pt idx="219">
                  <c:v>90.706441396977056</c:v>
                </c:pt>
                <c:pt idx="220">
                  <c:v>93.895863137219237</c:v>
                </c:pt>
                <c:pt idx="221">
                  <c:v>97.145252683300313</c:v>
                </c:pt>
                <c:pt idx="222">
                  <c:v>100.45297248942904</c:v>
                </c:pt>
                <c:pt idx="223">
                  <c:v>103.81735924526647</c:v>
                </c:pt>
                <c:pt idx="224">
                  <c:v>107.23672508020587</c:v>
                </c:pt>
                <c:pt idx="225">
                  <c:v>110.70935879716311</c:v>
                </c:pt>
                <c:pt idx="226">
                  <c:v>114.23352713523865</c:v>
                </c:pt>
                <c:pt idx="227">
                  <c:v>117.8074760605211</c:v>
                </c:pt>
                <c:pt idx="228">
                  <c:v>121.42943208421534</c:v>
                </c:pt>
                <c:pt idx="229">
                  <c:v>125.09760360717632</c:v>
                </c:pt>
                <c:pt idx="230">
                  <c:v>128.81018228983478</c:v>
                </c:pt>
                <c:pt idx="231">
                  <c:v>132.56534444639377</c:v>
                </c:pt>
                <c:pt idx="232">
                  <c:v>136.36125246207516</c:v>
                </c:pt>
                <c:pt idx="233">
                  <c:v>140.19605623208002</c:v>
                </c:pt>
                <c:pt idx="234">
                  <c:v>144.06789462082457</c:v>
                </c:pt>
                <c:pt idx="235">
                  <c:v>147.97489693989527</c:v>
                </c:pt>
                <c:pt idx="236">
                  <c:v>151.91518444306155</c:v>
                </c:pt>
                <c:pt idx="237">
                  <c:v>155.88687183656543</c:v>
                </c:pt>
                <c:pt idx="238">
                  <c:v>159.88806880280154</c:v>
                </c:pt>
                <c:pt idx="239">
                  <c:v>163.91688153538658</c:v>
                </c:pt>
                <c:pt idx="240">
                  <c:v>167.9714142835102</c:v>
                </c:pt>
                <c:pt idx="241">
                  <c:v>172.04977090335404</c:v>
                </c:pt>
                <c:pt idx="242">
                  <c:v>176.1500564142604</c:v>
                </c:pt>
                <c:pt idx="243">
                  <c:v>180.27037855723731</c:v>
                </c:pt>
                <c:pt idx="244">
                  <c:v>184.40884935329018</c:v>
                </c:pt>
                <c:pt idx="245">
                  <c:v>188.56358665898728</c:v>
                </c:pt>
                <c:pt idx="246">
                  <c:v>192.73271571658125</c:v>
                </c:pt>
                <c:pt idx="247">
                  <c:v>196.91437069594099</c:v>
                </c:pt>
                <c:pt idx="248">
                  <c:v>201.10669622548116</c:v>
                </c:pt>
                <c:pt idx="249">
                  <c:v>205.30784890922402</c:v>
                </c:pt>
                <c:pt idx="250">
                  <c:v>209.51599882708524</c:v>
                </c:pt>
                <c:pt idx="251">
                  <c:v>213.72933101543703</c:v>
                </c:pt>
                <c:pt idx="252">
                  <c:v>217.9460469249866</c:v>
                </c:pt>
                <c:pt idx="253">
                  <c:v>222.16436585299687</c:v>
                </c:pt>
                <c:pt idx="254">
                  <c:v>226.38252634687584</c:v>
                </c:pt>
                <c:pt idx="255">
                  <c:v>230.5987875761858</c:v>
                </c:pt>
                <c:pt idx="256">
                  <c:v>234.8114306701469</c:v>
                </c:pt>
                <c:pt idx="257">
                  <c:v>239.01876001776012</c:v>
                </c:pt>
                <c:pt idx="258">
                  <c:v>243.21910452773037</c:v>
                </c:pt>
                <c:pt idx="259">
                  <c:v>247.41081884544613</c:v>
                </c:pt>
                <c:pt idx="260">
                  <c:v>251.59228452435858</c:v>
                </c:pt>
                <c:pt idx="261">
                  <c:v>255.76191114920638</c:v>
                </c:pt>
                <c:pt idx="262">
                  <c:v>259.91813740864779</c:v>
                </c:pt>
                <c:pt idx="263">
                  <c:v>264.05943211499022</c:v>
                </c:pt>
                <c:pt idx="264">
                  <c:v>268.18429516885266</c:v>
                </c:pt>
                <c:pt idx="265">
                  <c:v>272.2912584667481</c:v>
                </c:pt>
                <c:pt idx="266">
                  <c:v>276.37888674974101</c:v>
                </c:pt>
                <c:pt idx="267">
                  <c:v>280.44577839151242</c:v>
                </c:pt>
                <c:pt idx="268">
                  <c:v>284.49056612435118</c:v>
                </c:pt>
                <c:pt idx="269">
                  <c:v>288.51191770178531</c:v>
                </c:pt>
                <c:pt idx="270">
                  <c:v>292.50853649677083</c:v>
                </c:pt>
                <c:pt idx="271">
                  <c:v>296.47916203456509</c:v>
                </c:pt>
                <c:pt idx="272">
                  <c:v>300.42257045962373</c:v>
                </c:pt>
                <c:pt idx="273">
                  <c:v>304.33757493608113</c:v>
                </c:pt>
                <c:pt idx="274">
                  <c:v>308.22302598158984</c:v>
                </c:pt>
                <c:pt idx="275">
                  <c:v>312.07781173451974</c:v>
                </c:pt>
                <c:pt idx="276">
                  <c:v>315.90085815473441</c:v>
                </c:pt>
                <c:pt idx="277">
                  <c:v>319.69112915837968</c:v>
                </c:pt>
                <c:pt idx="278">
                  <c:v>323.44762668733682</c:v>
                </c:pt>
                <c:pt idx="279">
                  <c:v>327.16939071419858</c:v>
                </c:pt>
                <c:pt idx="280">
                  <c:v>330.85549918383123</c:v>
                </c:pt>
                <c:pt idx="281">
                  <c:v>334.50506789278245</c:v>
                </c:pt>
                <c:pt idx="282">
                  <c:v>338.11725030798101</c:v>
                </c:pt>
                <c:pt idx="283">
                  <c:v>341.69123732635114</c:v>
                </c:pt>
                <c:pt idx="284">
                  <c:v>345.22625697713369</c:v>
                </c:pt>
                <c:pt idx="285">
                  <c:v>348.72157406886026</c:v>
                </c:pt>
                <c:pt idx="286">
                  <c:v>352.17648978306886</c:v>
                </c:pt>
                <c:pt idx="287">
                  <c:v>355.59034121698289</c:v>
                </c:pt>
                <c:pt idx="288">
                  <c:v>358.96250087748871</c:v>
                </c:pt>
                <c:pt idx="289">
                  <c:v>362.29237612885248</c:v>
                </c:pt>
                <c:pt idx="290">
                  <c:v>365.57940859670441</c:v>
                </c:pt>
                <c:pt idx="291">
                  <c:v>368.82307353089533</c:v>
                </c:pt>
                <c:pt idx="292">
                  <c:v>372.02287912988714</c:v>
                </c:pt>
                <c:pt idx="293">
                  <c:v>375.17836582938963</c:v>
                </c:pt>
                <c:pt idx="294">
                  <c:v>378.28910555798376</c:v>
                </c:pt>
                <c:pt idx="295">
                  <c:v>381.35470096249372</c:v>
                </c:pt>
                <c:pt idx="296">
                  <c:v>384.37478460587113</c:v>
                </c:pt>
                <c:pt idx="297">
                  <c:v>387.3490181403522</c:v>
                </c:pt>
                <c:pt idx="298">
                  <c:v>390.2770914586232</c:v>
                </c:pt>
                <c:pt idx="299">
                  <c:v>393.15872182570286</c:v>
                </c:pt>
                <c:pt idx="300">
                  <c:v>395.99365299420322</c:v>
                </c:pt>
                <c:pt idx="301">
                  <c:v>398.781654305583</c:v>
                </c:pt>
                <c:pt idx="302">
                  <c:v>401.52251977993996</c:v>
                </c:pt>
                <c:pt idx="303">
                  <c:v>404.21606719682251</c:v>
                </c:pt>
                <c:pt idx="304">
                  <c:v>406.86213716946077</c:v>
                </c:pt>
                <c:pt idx="305">
                  <c:v>409.46059221473189</c:v>
                </c:pt>
                <c:pt idx="306">
                  <c:v>412.01131582108422</c:v>
                </c:pt>
                <c:pt idx="307">
                  <c:v>414.5142115165487</c:v>
                </c:pt>
                <c:pt idx="308">
                  <c:v>416.96920193886439</c:v>
                </c:pt>
                <c:pt idx="309">
                  <c:v>419.37622790964292</c:v>
                </c:pt>
                <c:pt idx="310">
                  <c:v>421.7352475143889</c:v>
                </c:pt>
                <c:pt idx="311">
                  <c:v>424.04623519008555</c:v>
                </c:pt>
                <c:pt idx="312">
                  <c:v>426.30918082194523</c:v>
                </c:pt>
                <c:pt idx="313">
                  <c:v>428.52408885081519</c:v>
                </c:pt>
                <c:pt idx="314">
                  <c:v>430.69097739261889</c:v>
                </c:pt>
                <c:pt idx="315">
                  <c:v>432.80987737110456</c:v>
                </c:pt>
                <c:pt idx="316">
                  <c:v>434.88083166506607</c:v>
                </c:pt>
                <c:pt idx="317">
                  <c:v>436.90389427109449</c:v>
                </c:pt>
                <c:pt idx="318">
                  <c:v>438.87912948281837</c:v>
                </c:pt>
                <c:pt idx="319">
                  <c:v>440.80661108748711</c:v>
                </c:pt>
                <c:pt idx="320">
                  <c:v>442.68642158065853</c:v>
                </c:pt>
                <c:pt idx="321">
                  <c:v>444.51865139965531</c:v>
                </c:pt>
                <c:pt idx="322">
                  <c:v>446.30339817636929</c:v>
                </c:pt>
                <c:pt idx="323">
                  <c:v>448.04076600990072</c:v>
                </c:pt>
                <c:pt idx="324">
                  <c:v>449.73086475944666</c:v>
                </c:pt>
                <c:pt idx="325">
                  <c:v>451.37380935776679</c:v>
                </c:pt>
                <c:pt idx="326">
                  <c:v>452.96971914549101</c:v>
                </c:pt>
                <c:pt idx="327">
                  <c:v>454.51871722645706</c:v>
                </c:pt>
                <c:pt idx="328">
                  <c:v>456.0209298442096</c:v>
                </c:pt>
                <c:pt idx="329">
                  <c:v>457.47648577972848</c:v>
                </c:pt>
                <c:pt idx="330">
                  <c:v>458.88551577040374</c:v>
                </c:pt>
                <c:pt idx="331">
                  <c:v>460.24815195022126</c:v>
                </c:pt>
                <c:pt idx="332">
                  <c:v>461.56452731107987</c:v>
                </c:pt>
                <c:pt idx="333">
                  <c:v>462.83477518512041</c:v>
                </c:pt>
                <c:pt idx="334">
                  <c:v>464.05902874790701</c:v>
                </c:pt>
                <c:pt idx="335">
                  <c:v>465.23742054227273</c:v>
                </c:pt>
                <c:pt idx="336">
                  <c:v>466.37008202261046</c:v>
                </c:pt>
                <c:pt idx="337">
                  <c:v>467.45714311936479</c:v>
                </c:pt>
                <c:pt idx="338">
                  <c:v>468.49873182346198</c:v>
                </c:pt>
                <c:pt idx="339">
                  <c:v>469.49497379039565</c:v>
                </c:pt>
                <c:pt idx="340">
                  <c:v>470.44599196367295</c:v>
                </c:pt>
                <c:pt idx="341">
                  <c:v>471.35190621731425</c:v>
                </c:pt>
                <c:pt idx="342">
                  <c:v>472.21283301709263</c:v>
                </c:pt>
                <c:pt idx="343">
                  <c:v>473.028885100195</c:v>
                </c:pt>
                <c:pt idx="344">
                  <c:v>473.800171172982</c:v>
                </c:pt>
                <c:pt idx="345">
                  <c:v>474.52679562652901</c:v>
                </c:pt>
                <c:pt idx="346">
                  <c:v>475.20885826962939</c:v>
                </c:pt>
                <c:pt idx="347">
                  <c:v>475.84645407894754</c:v>
                </c:pt>
                <c:pt idx="348">
                  <c:v>476.43967296601886</c:v>
                </c:pt>
                <c:pt idx="349">
                  <c:v>476.98859956079878</c:v>
                </c:pt>
                <c:pt idx="350">
                  <c:v>477.49331301148021</c:v>
                </c:pt>
                <c:pt idx="351">
                  <c:v>477.95388680030317</c:v>
                </c:pt>
                <c:pt idx="352">
                  <c:v>478.37038857510441</c:v>
                </c:pt>
                <c:pt idx="353">
                  <c:v>478.74287999636152</c:v>
                </c:pt>
                <c:pt idx="354">
                  <c:v>479.07141659950975</c:v>
                </c:pt>
                <c:pt idx="355">
                  <c:v>479.356047672324</c:v>
                </c:pt>
                <c:pt idx="356">
                  <c:v>479.59681614717829</c:v>
                </c:pt>
                <c:pt idx="357">
                  <c:v>479.79375850801637</c:v>
                </c:pt>
                <c:pt idx="358">
                  <c:v>479.94690471188676</c:v>
                </c:pt>
                <c:pt idx="359">
                  <c:v>480.05627812491593</c:v>
                </c:pt>
                <c:pt idx="360">
                  <c:v>480.12189547261744</c:v>
                </c:pt>
                <c:pt idx="361">
                  <c:v>480.14376680445781</c:v>
                </c:pt>
              </c:numCache>
            </c:numRef>
          </c:xVal>
          <c:yVal>
            <c:numRef>
              <c:f>Calculations!$L$2:$L$365</c:f>
              <c:numCache>
                <c:formatCode>0.000</c:formatCode>
                <c:ptCount val="364"/>
                <c:pt idx="1">
                  <c:v>1</c:v>
                </c:pt>
                <c:pt idx="2" formatCode="General">
                  <c:v>1.0000592202229079</c:v>
                </c:pt>
                <c:pt idx="3" formatCode="General">
                  <c:v>1.000236927205491</c:v>
                </c:pt>
                <c:pt idx="4" formatCode="General">
                  <c:v>1.0005332599547052</c:v>
                </c:pt>
                <c:pt idx="5" formatCode="General">
                  <c:v>1.0009484503668702</c:v>
                </c:pt>
                <c:pt idx="6" formatCode="General">
                  <c:v>1.0014828235552542</c:v>
                </c:pt>
                <c:pt idx="7" formatCode="General">
                  <c:v>1.0021367983096727</c:v>
                </c:pt>
                <c:pt idx="8" formatCode="General">
                  <c:v>1.002910887689088</c:v>
                </c:pt>
                <c:pt idx="9" formatCode="General">
                  <c:v>1.0038056997484894</c:v>
                </c:pt>
                <c:pt idx="10" formatCode="General">
                  <c:v>1.0048219384016135</c:v>
                </c:pt>
                <c:pt idx="11" formatCode="General">
                  <c:v>1.005960404421371</c:v>
                </c:pt>
                <c:pt idx="12" formatCode="General">
                  <c:v>1.0072219965801446</c:v>
                </c:pt>
                <c:pt idx="13" formatCode="General">
                  <c:v>1.0086077129324349</c:v>
                </c:pt>
                <c:pt idx="14" formatCode="General">
                  <c:v>1.0101186522426466</c:v>
                </c:pt>
                <c:pt idx="15" formatCode="General">
                  <c:v>1.0117560155611418</c:v>
                </c:pt>
                <c:pt idx="16" formatCode="General">
                  <c:v>1.0135211079520146</c:v>
                </c:pt>
                <c:pt idx="17" formatCode="General">
                  <c:v>1.0154153403764077</c:v>
                </c:pt>
                <c:pt idx="18" formatCode="General">
                  <c:v>1.0174402317355355</c:v>
                </c:pt>
                <c:pt idx="19" formatCode="General">
                  <c:v>1.0195974110779729</c:v>
                </c:pt>
                <c:pt idx="20" formatCode="General">
                  <c:v>1.0218886199761512</c:v>
                </c:pt>
                <c:pt idx="21" formatCode="General">
                  <c:v>1.0243157150774198</c:v>
                </c:pt>
                <c:pt idx="22" formatCode="General">
                  <c:v>1.0268806708354588</c:v>
                </c:pt>
                <c:pt idx="23" formatCode="General">
                  <c:v>1.0295855824282754</c:v>
                </c:pt>
                <c:pt idx="24" formatCode="General">
                  <c:v>1.0324326688694956</c:v>
                </c:pt>
                <c:pt idx="25" formatCode="General">
                  <c:v>1.035424276320154</c:v>
                </c:pt>
                <c:pt idx="26" formatCode="General">
                  <c:v>1.0385628816087051</c:v>
                </c:pt>
                <c:pt idx="27" formatCode="General">
                  <c:v>1.0418510959675413</c:v>
                </c:pt>
                <c:pt idx="28" formatCode="General">
                  <c:v>1.0452916689948688</c:v>
                </c:pt>
                <c:pt idx="29" formatCode="General">
                  <c:v>1.0488874928514214</c:v>
                </c:pt>
                <c:pt idx="30" formatCode="General">
                  <c:v>1.0526416067021316</c:v>
                </c:pt>
                <c:pt idx="31" formatCode="General">
                  <c:v>1.0565572014135773</c:v>
                </c:pt>
                <c:pt idx="32" formatCode="General">
                  <c:v>1.0606376245187441</c:v>
                </c:pt>
                <c:pt idx="33" formatCode="General">
                  <c:v>1.0648863854614241</c:v>
                </c:pt>
                <c:pt idx="34" formatCode="General">
                  <c:v>1.0693071611333964</c:v>
                </c:pt>
                <c:pt idx="35" formatCode="General">
                  <c:v>1.0739038017184042</c:v>
                </c:pt>
                <c:pt idx="36" formatCode="General">
                  <c:v>1.0786803368578834</c:v>
                </c:pt>
                <c:pt idx="37" formatCode="General">
                  <c:v>1.0836409821543886</c:v>
                </c:pt>
                <c:pt idx="38" formatCode="General">
                  <c:v>1.0887901460297109</c:v>
                </c:pt>
                <c:pt idx="39" formatCode="General">
                  <c:v>1.0941324369558267</c:v>
                </c:pt>
                <c:pt idx="40" formatCode="General">
                  <c:v>1.0996726710780047</c:v>
                </c:pt>
                <c:pt idx="41" formatCode="General">
                  <c:v>1.1054158802507004</c:v>
                </c:pt>
                <c:pt idx="42" formatCode="General">
                  <c:v>1.111367320508216</c:v>
                </c:pt>
                <c:pt idx="43" formatCode="General">
                  <c:v>1.1175324809936062</c:v>
                </c:pt>
                <c:pt idx="44" formatCode="General">
                  <c:v>1.1239170933708438</c:v>
                </c:pt>
                <c:pt idx="45" formatCode="General">
                  <c:v>1.1305271417469729</c:v>
                </c:pt>
                <c:pt idx="46" formatCode="General">
                  <c:v>1.1373688731327509</c:v>
                </c:pt>
                <c:pt idx="47" formatCode="General">
                  <c:v>1.1444488084722251</c:v>
                </c:pt>
                <c:pt idx="48" formatCode="General">
                  <c:v>1.1517737542737441</c:v>
                </c:pt>
                <c:pt idx="49" formatCode="General">
                  <c:v>1.1593508148771257</c:v>
                </c:pt>
                <c:pt idx="50" formatCode="General">
                  <c:v>1.1671874053940756</c:v>
                </c:pt>
                <c:pt idx="51" formatCode="General">
                  <c:v>1.1752912653614953</c:v>
                </c:pt>
                <c:pt idx="52" formatCode="General">
                  <c:v>1.1836704731500636</c:v>
                </c:pt>
                <c:pt idx="53" formatCode="General">
                  <c:v>1.1923334611734027</c:v>
                </c:pt>
                <c:pt idx="54" formatCode="General">
                  <c:v>1.2012890319463048</c:v>
                </c:pt>
                <c:pt idx="55" formatCode="General">
                  <c:v>1.2105463750438812</c:v>
                </c:pt>
                <c:pt idx="56" formatCode="General">
                  <c:v>1.2201150850171494</c:v>
                </c:pt>
                <c:pt idx="57" formatCode="General">
                  <c:v>1.2300051803244911</c:v>
                </c:pt>
                <c:pt idx="58" formatCode="General">
                  <c:v>1.240227123342637</c:v>
                </c:pt>
                <c:pt idx="59" formatCode="General">
                  <c:v>1.2507918415253778</c:v>
                </c:pt>
                <c:pt idx="60" formatCode="General">
                  <c:v>1.2617107497830971</c:v>
                </c:pt>
                <c:pt idx="61" formatCode="General">
                  <c:v>1.2729957741614804</c:v>
                </c:pt>
                <c:pt idx="62" formatCode="General">
                  <c:v>1.2846593769034502</c:v>
                </c:pt>
                <c:pt idx="63" formatCode="General">
                  <c:v>1.2967145829844846</c:v>
                </c:pt>
                <c:pt idx="64" formatCode="General">
                  <c:v>1.3091750082180873</c:v>
                </c:pt>
                <c:pt idx="65" formatCode="General">
                  <c:v>1.3220548890352946</c:v>
                </c:pt>
                <c:pt idx="66" formatCode="General">
                  <c:v>1.335369114049803</c:v>
                </c:pt>
                <c:pt idx="67" formatCode="General">
                  <c:v>1.3491332575285826</c:v>
                </c:pt>
                <c:pt idx="68" formatCode="General">
                  <c:v>1.3633636148968289</c:v>
                </c:pt>
                <c:pt idx="69" formatCode="General">
                  <c:v>1.378077240415766</c:v>
                </c:pt>
                <c:pt idx="70" formatCode="General">
                  <c:v>1.3932919871823153</c:v>
                </c:pt>
                <c:pt idx="71" formatCode="General">
                  <c:v>1.409026549610932</c:v>
                </c:pt>
                <c:pt idx="72" formatCode="General">
                  <c:v>1.4253005085701929</c:v>
                </c:pt>
                <c:pt idx="73" formatCode="General">
                  <c:v>1.4421343793599501</c:v>
                </c:pt>
                <c:pt idx="74" formatCode="General">
                  <c:v>1.4595496627292315</c:v>
                </c:pt>
                <c:pt idx="75" formatCode="General">
                  <c:v>1.4775688991505969</c:v>
                </c:pt>
                <c:pt idx="76" formatCode="General">
                  <c:v>1.4962157265835241</c:v>
                </c:pt>
                <c:pt idx="77" formatCode="General">
                  <c:v>1.5155149419776273</c:v>
                </c:pt>
                <c:pt idx="78" formatCode="General">
                  <c:v>1.5354925667863211</c:v>
                </c:pt>
                <c:pt idx="79" formatCode="General">
                  <c:v>1.5561759167830163</c:v>
                </c:pt>
                <c:pt idx="80" formatCode="General">
                  <c:v>1.5775936764952321</c:v>
                </c:pt>
                <c:pt idx="81" formatCode="General">
                  <c:v>1.5997759785972996</c:v>
                </c:pt>
                <c:pt idx="82" formatCode="General">
                  <c:v>1.6227544886298224</c:v>
                </c:pt>
                <c:pt idx="83" formatCode="General">
                  <c:v>1.6465624954438858</c:v>
                </c:pt>
                <c:pt idx="84" formatCode="General">
                  <c:v>1.6712350078004516</c:v>
                </c:pt>
                <c:pt idx="85" formatCode="General">
                  <c:v>1.6968088575906413</c:v>
                </c:pt>
                <c:pt idx="86" formatCode="General">
                  <c:v>1.7233228101809348</c:v>
                </c:pt>
                <c:pt idx="87" formatCode="General">
                  <c:v>1.7508176824290427</c:v>
                </c:pt>
                <c:pt idx="88" formatCode="General">
                  <c:v>1.779336468961586</c:v>
                </c:pt>
                <c:pt idx="89" formatCode="General">
                  <c:v>1.8089244773541218</c:v>
                </c:pt>
                <c:pt idx="90" formatCode="General">
                  <c:v>1.8396294729078015</c:v>
                </c:pt>
                <c:pt idx="91" formatCode="General">
                  <c:v>1.8715018337755382</c:v>
                </c:pt>
                <c:pt idx="92" formatCode="General">
                  <c:v>1.9045947172542952</c:v>
                </c:pt>
                <c:pt idx="93" formatCode="General">
                  <c:v>1.9389642381295586</c:v>
                </c:pt>
                <c:pt idx="94" formatCode="General">
                  <c:v>1.9746696600337421</c:v>
                </c:pt>
                <c:pt idx="95" formatCode="General">
                  <c:v>2.0117736008626359</c:v>
                </c:pt>
                <c:pt idx="96" formatCode="General">
                  <c:v>2.0503422533838345</c:v>
                </c:pt>
                <c:pt idx="97" formatCode="General">
                  <c:v>2.090445622268831</c:v>
                </c:pt>
                <c:pt idx="98" formatCode="General">
                  <c:v>2.1321577788870041</c:v>
                </c:pt>
                <c:pt idx="99" formatCode="General">
                  <c:v>2.1755571353156973</c:v>
                </c:pt>
                <c:pt idx="100" formatCode="General">
                  <c:v>2.2207267391468601</c:v>
                </c:pt>
                <c:pt idx="101" formatCode="General">
                  <c:v>2.267754590808134</c:v>
                </c:pt>
                <c:pt idx="102" formatCode="General">
                  <c:v>2.3167339852657456</c:v>
                </c:pt>
                <c:pt idx="103" formatCode="General">
                  <c:v>2.3677638801390577</c:v>
                </c:pt>
                <c:pt idx="104" formatCode="General">
                  <c:v>2.4209492924331575</c:v>
                </c:pt>
                <c:pt idx="105" formatCode="General">
                  <c:v>2.4764017262874649</c:v>
                </c:pt>
                <c:pt idx="106" formatCode="General">
                  <c:v>2.5342396343460831</c:v>
                </c:pt>
                <c:pt idx="107" formatCode="General">
                  <c:v>2.5945889155805628</c:v>
                </c:pt>
                <c:pt idx="108" formatCode="General">
                  <c:v>2.6575834526390052</c:v>
                </c:pt>
                <c:pt idx="109" formatCode="General">
                  <c:v>2.7233656920579405</c:v>
                </c:pt>
                <c:pt idx="110" formatCode="General">
                  <c:v>2.792087270956177</c:v>
                </c:pt>
                <c:pt idx="111" formatCode="General">
                  <c:v>2.8639096941335485</c:v>
                </c:pt>
                <c:pt idx="112" formatCode="General">
                  <c:v>2.9390050658228706</c:v>
                </c:pt>
                <c:pt idx="113" formatCode="General">
                  <c:v>3.0175568806905209</c:v>
                </c:pt>
                <c:pt idx="114" formatCode="General">
                  <c:v>3.0997608790501046</c:v>
                </c:pt>
                <c:pt idx="115" formatCode="General">
                  <c:v>3.1858259716434802</c:v>
                </c:pt>
                <c:pt idx="116" formatCode="General">
                  <c:v>3.275975239752988</c:v>
                </c:pt>
                <c:pt idx="117" formatCode="General">
                  <c:v>3.3704470168354677</c:v>
                </c:pt>
                <c:pt idx="118" formatCode="General">
                  <c:v>3.4694960583086298</c:v>
                </c:pt>
                <c:pt idx="119" formatCode="General">
                  <c:v>3.5733948065686691</c:v>
                </c:pt>
                <c:pt idx="120" formatCode="General">
                  <c:v>3.682434758766874</c:v>
                </c:pt>
                <c:pt idx="121" formatCode="General">
                  <c:v>3.796927945312278</c:v>
                </c:pt>
                <c:pt idx="122" formatCode="General">
                  <c:v>3.9172085274838024</c:v>
                </c:pt>
                <c:pt idx="123" formatCode="General">
                  <c:v>4.0436345229105948</c:v>
                </c:pt>
                <c:pt idx="124" formatCode="General">
                  <c:v>4.1765896679905756</c:v>
                </c:pt>
                <c:pt idx="125" formatCode="General">
                  <c:v>4.3164854265340118</c:v>
                </c:pt>
                <c:pt idx="126" formatCode="General">
                  <c:v>4.4637631540031979</c:v>
                </c:pt>
                <c:pt idx="127" formatCode="General">
                  <c:v>4.6188964266214612</c:v>
                </c:pt>
                <c:pt idx="128" formatCode="General">
                  <c:v>4.7823935442830381</c:v>
                </c:pt>
                <c:pt idx="129" formatCode="General">
                  <c:v>4.9548002155311455</c:v>
                </c:pt>
                <c:pt idx="130" formatCode="General">
                  <c:v>5.1367024317865271</c:v>
                </c:pt>
                <c:pt idx="131" formatCode="General">
                  <c:v>5.3287295363802656</c:v>
                </c:pt>
                <c:pt idx="132" formatCode="General">
                  <c:v>5.5315574916190817</c:v>
                </c:pt>
                <c:pt idx="133" formatCode="General">
                  <c:v>5.7459123438999784</c:v>
                </c:pt>
                <c:pt idx="134" formatCode="General">
                  <c:v>5.9725738825587396</c:v>
                </c:pt>
                <c:pt idx="135" formatCode="General">
                  <c:v>6.2123794823967291</c:v>
                </c:pt>
                <c:pt idx="136" formatCode="General">
                  <c:v>6.4662281123289933</c:v>
                </c:pt>
                <c:pt idx="137" formatCode="General">
                  <c:v>6.7350844829063634</c:v>
                </c:pt>
                <c:pt idx="138" formatCode="General">
                  <c:v>7.0199832930636816</c:v>
                </c:pt>
                <c:pt idx="139" formatCode="General">
                  <c:v>7.3220335207114644</c:v>
                </c:pt>
                <c:pt idx="140" formatCode="General">
                  <c:v>7.6424226819703511</c:v>
                </c:pt>
                <c:pt idx="141" formatCode="General">
                  <c:v>7.982420959062865</c:v>
                </c:pt>
                <c:pt idx="142" formatCode="General">
                  <c:v>8.343385066085542</c:v>
                </c:pt>
                <c:pt idx="143" formatCode="General">
                  <c:v>8.7267616838868722</c:v>
                </c:pt>
                <c:pt idx="144" formatCode="General">
                  <c:v>9.1340902487042239</c:v>
                </c:pt>
                <c:pt idx="145" formatCode="General">
                  <c:v>9.5670048225411914</c:v>
                </c:pt>
                <c:pt idx="146" formatCode="General">
                  <c:v>10.027234704843648</c:v>
                </c:pt>
                <c:pt idx="147" formatCode="General">
                  <c:v>10.516603363141106</c:v>
                </c:pt>
                <c:pt idx="148" formatCode="General">
                  <c:v>11.037025163281308</c:v>
                </c:pt>
                <c:pt idx="149" formatCode="General">
                  <c:v>11.590499266237416</c:v>
                </c:pt>
                <c:pt idx="150" formatCode="General">
                  <c:v>12.179099927225568</c:v>
                </c:pt>
                <c:pt idx="151" formatCode="General">
                  <c:v>12.804962283912591</c:v>
                </c:pt>
                <c:pt idx="152" formatCode="General">
                  <c:v>13.470262555119971</c:v>
                </c:pt>
                <c:pt idx="153" formatCode="General">
                  <c:v>14.177191393111332</c:v>
                </c:pt>
                <c:pt idx="154" formatCode="General">
                  <c:v>14.927918947935117</c:v>
                </c:pt>
                <c:pt idx="155" formatCode="General">
                  <c:v>15.724550022523113</c:v>
                </c:pt>
                <c:pt idx="156" formatCode="General">
                  <c:v>16.569067539523775</c:v>
                </c:pt>
                <c:pt idx="157" formatCode="General">
                  <c:v>17.463262430361159</c:v>
                </c:pt>
                <c:pt idx="158" formatCode="General">
                  <c:v>18.408648028923828</c:v>
                </c:pt>
                <c:pt idx="159" formatCode="General">
                  <c:v>19.406357153743006</c:v>
                </c:pt>
                <c:pt idx="160" formatCode="General">
                  <c:v>20.457020354031236</c:v>
                </c:pt>
                <c:pt idx="161" formatCode="General">
                  <c:v>21.56062435063993</c:v>
                </c:pt>
                <c:pt idx="162" formatCode="General">
                  <c:v>22.716350608423138</c:v>
                </c:pt>
                <c:pt idx="163" formatCode="General">
                  <c:v>23.922395322892104</c:v>
                </c:pt>
                <c:pt idx="164" formatCode="General">
                  <c:v>25.185135539415484</c:v>
                </c:pt>
                <c:pt idx="165" formatCode="General">
                  <c:v>26.550039370969674</c:v>
                </c:pt>
                <c:pt idx="166" formatCode="General">
                  <c:v>28.078922662578673</c:v>
                </c:pt>
                <c:pt idx="167" formatCode="General">
                  <c:v>29.840789150001193</c:v>
                </c:pt>
                <c:pt idx="168" formatCode="General">
                  <c:v>31.910280976115661</c:v>
                </c:pt>
                <c:pt idx="169" formatCode="General">
                  <c:v>34.365018958382102</c:v>
                </c:pt>
                <c:pt idx="170" formatCode="General">
                  <c:v>37.281720811523854</c:v>
                </c:pt>
                <c:pt idx="171" formatCode="General">
                  <c:v>40.731091343175898</c:v>
                </c:pt>
                <c:pt idx="172" formatCode="General">
                  <c:v>44.771631473067885</c:v>
                </c:pt>
                <c:pt idx="173" formatCode="General">
                  <c:v>49.442705455203175</c:v>
                </c:pt>
                <c:pt idx="174" formatCode="General">
                  <c:v>54.757418281043755</c:v>
                </c:pt>
                <c:pt idx="175" formatCode="General">
                  <c:v>60.696054771863999</c:v>
                </c:pt>
                <c:pt idx="176" formatCode="General">
                  <c:v>67.200973965114656</c:v>
                </c:pt>
                <c:pt idx="177" formatCode="General">
                  <c:v>74.17388840655083</c:v>
                </c:pt>
                <c:pt idx="178" formatCode="General">
                  <c:v>81.476346456421055</c:v>
                </c:pt>
                <c:pt idx="179" formatCode="General">
                  <c:v>88.933956659331216</c:v>
                </c:pt>
                <c:pt idx="180" formatCode="General">
                  <c:v>96.344460680137971</c:v>
                </c:pt>
                <c:pt idx="181" formatCode="General">
                  <c:v>103.4892296034687</c:v>
                </c:pt>
                <c:pt idx="182" formatCode="General">
                  <c:v>110.16546661527823</c:v>
                </c:pt>
                <c:pt idx="183" formatCode="General">
                  <c:v>116.18589634977242</c:v>
                </c:pt>
                <c:pt idx="184" formatCode="General">
                  <c:v>121.37149392386863</c:v>
                </c:pt>
                <c:pt idx="185" formatCode="General">
                  <c:v>125.58038091162882</c:v>
                </c:pt>
                <c:pt idx="186" formatCode="General">
                  <c:v>128.71629317610967</c:v>
                </c:pt>
                <c:pt idx="187" formatCode="General">
                  <c:v>130.73281897499086</c:v>
                </c:pt>
                <c:pt idx="188" formatCode="General">
                  <c:v>131.63317112603167</c:v>
                </c:pt>
                <c:pt idx="189" formatCode="General">
                  <c:v>131.46585362720191</c:v>
                </c:pt>
                <c:pt idx="190" formatCode="General">
                  <c:v>130.31707526575411</c:v>
                </c:pt>
                <c:pt idx="191" formatCode="General">
                  <c:v>128.30107467658584</c:v>
                </c:pt>
                <c:pt idx="192" formatCode="General">
                  <c:v>125.54962203672446</c:v>
                </c:pt>
                <c:pt idx="193" formatCode="General">
                  <c:v>122.20186619554649</c:v>
                </c:pt>
                <c:pt idx="194" formatCode="General">
                  <c:v>118.39545120443002</c:v>
                </c:pt>
                <c:pt idx="195" formatCode="General">
                  <c:v>114.25949970866884</c:v>
                </c:pt>
                <c:pt idx="196" formatCode="General">
                  <c:v>109.90972034656129</c:v>
                </c:pt>
                <c:pt idx="197" formatCode="General">
                  <c:v>105.44559762854436</c:v>
                </c:pt>
                <c:pt idx="198" formatCode="General">
                  <c:v>100.94940117005434</c:v>
                </c:pt>
                <c:pt idx="199" formatCode="General">
                  <c:v>96.486620361945725</c:v>
                </c:pt>
                <c:pt idx="200" formatCode="General">
                  <c:v>92.107385725913531</c:v>
                </c:pt>
                <c:pt idx="201" formatCode="General">
                  <c:v>87.848461767805119</c:v>
                </c:pt>
                <c:pt idx="202" formatCode="General">
                  <c:v>83.735464558605685</c:v>
                </c:pt>
                <c:pt idx="203" formatCode="General">
                  <c:v>79.785046899520879</c:v>
                </c:pt>
                <c:pt idx="204" formatCode="General">
                  <c:v>76.006885192338231</c:v>
                </c:pt>
                <c:pt idx="205" formatCode="General">
                  <c:v>72.405381645991113</c:v>
                </c:pt>
                <c:pt idx="206" formatCode="General">
                  <c:v>68.981056262367744</c:v>
                </c:pt>
                <c:pt idx="207" formatCode="General">
                  <c:v>65.731643637561774</c:v>
                </c:pt>
                <c:pt idx="208" formatCode="General">
                  <c:v>62.652932198683438</c:v>
                </c:pt>
                <c:pt idx="209" formatCode="General">
                  <c:v>59.739392229997577</c:v>
                </c:pt>
                <c:pt idx="210" formatCode="General">
                  <c:v>56.98463855365884</c:v>
                </c:pt>
                <c:pt idx="211" formatCode="General">
                  <c:v>54.381768127041745</c:v>
                </c:pt>
                <c:pt idx="212" formatCode="General">
                  <c:v>51.92360519786461</c:v>
                </c:pt>
                <c:pt idx="213" formatCode="General">
                  <c:v>49.602879015996962</c:v>
                </c:pt>
                <c:pt idx="214" formatCode="General">
                  <c:v>47.412352489285659</c:v>
                </c:pt>
                <c:pt idx="215" formatCode="General">
                  <c:v>45.344914963455807</c:v>
                </c:pt>
                <c:pt idx="216" formatCode="General">
                  <c:v>43.393648466487186</c:v>
                </c:pt>
                <c:pt idx="217" formatCode="General">
                  <c:v>41.551874054324969</c:v>
                </c:pt>
                <c:pt idx="218" formatCode="General">
                  <c:v>39.813183044090955</c:v>
                </c:pt>
                <c:pt idx="219" formatCode="General">
                  <c:v>38.17145666614131</c:v>
                </c:pt>
                <c:pt idx="220" formatCode="General">
                  <c:v>36.620876807312463</c:v>
                </c:pt>
                <c:pt idx="221" formatCode="General">
                  <c:v>35.155929913802389</c:v>
                </c:pt>
                <c:pt idx="222" formatCode="General">
                  <c:v>33.77140568154401</c:v>
                </c:pt>
                <c:pt idx="223" formatCode="General">
                  <c:v>32.462391827864082</c:v>
                </c:pt>
                <c:pt idx="224" formatCode="General">
                  <c:v>31.224265976670573</c:v>
                </c:pt>
                <c:pt idx="225" formatCode="General">
                  <c:v>30.052685480073521</c:v>
                </c:pt>
                <c:pt idx="226" formatCode="General">
                  <c:v>28.943575829715041</c:v>
                </c:pt>
                <c:pt idx="227" formatCode="General">
                  <c:v>27.893118172939701</c:v>
                </c:pt>
                <c:pt idx="228" formatCode="General">
                  <c:v>26.897736336406442</c:v>
                </c:pt>
                <c:pt idx="229" formatCode="General">
                  <c:v>25.954083668322671</c:v>
                </c:pt>
                <c:pt idx="230" formatCode="General">
                  <c:v>25.059029936516112</c:v>
                </c:pt>
                <c:pt idx="231" formatCode="General">
                  <c:v>24.209648460028365</c:v>
                </c:pt>
                <c:pt idx="232" formatCode="General">
                  <c:v>23.403203604271106</c:v>
                </c:pt>
                <c:pt idx="233" formatCode="General">
                  <c:v>22.637138731903875</c:v>
                </c:pt>
                <c:pt idx="234" formatCode="General">
                  <c:v>21.909064671681186</c:v>
                </c:pt>
                <c:pt idx="235" formatCode="General">
                  <c:v>21.216748744094172</c:v>
                </c:pt>
                <c:pt idx="236" formatCode="General">
                  <c:v>20.55810436445995</c:v>
                </c:pt>
                <c:pt idx="237" formatCode="General">
                  <c:v>19.931181230177557</c:v>
                </c:pt>
                <c:pt idx="238" formatCode="General">
                  <c:v>19.334156088331223</c:v>
                </c:pt>
                <c:pt idx="239" formatCode="General">
                  <c:v>18.765324071999636</c:v>
                </c:pt>
                <c:pt idx="240" formatCode="General">
                  <c:v>18.223090587962609</c:v>
                </c:pt>
                <c:pt idx="241" formatCode="General">
                  <c:v>17.705963734531977</c:v>
                </c:pt>
                <c:pt idx="242" formatCode="General">
                  <c:v>17.212547225604254</c:v>
                </c:pt>
                <c:pt idx="243" formatCode="General">
                  <c:v>16.741533795441455</c:v>
                </c:pt>
                <c:pt idx="244" formatCode="General">
                  <c:v>16.291699057896434</c:v>
                </c:pt>
                <c:pt idx="245" formatCode="General">
                  <c:v>15.861895793618023</c:v>
                </c:pt>
                <c:pt idx="246" formatCode="General">
                  <c:v>15.451048639048279</c:v>
                </c:pt>
                <c:pt idx="247" formatCode="General">
                  <c:v>15.058149151636767</c:v>
                </c:pt>
                <c:pt idx="248" formatCode="General">
                  <c:v>14.682251226551079</c:v>
                </c:pt>
                <c:pt idx="249" formatCode="General">
                  <c:v>14.322466841182347</c:v>
                </c:pt>
                <c:pt idx="250" formatCode="General">
                  <c:v>13.97796210487148</c:v>
                </c:pt>
                <c:pt idx="251" formatCode="General">
                  <c:v>13.647953592471204</c:v>
                </c:pt>
                <c:pt idx="252" formatCode="General">
                  <c:v>13.331704941574692</c:v>
                </c:pt>
                <c:pt idx="253" formatCode="General">
                  <c:v>13.02852369445883</c:v>
                </c:pt>
                <c:pt idx="254" formatCode="General">
                  <c:v>12.737758366989029</c:v>
                </c:pt>
                <c:pt idx="255" formatCode="General">
                  <c:v>12.458795727897622</c:v>
                </c:pt>
                <c:pt idx="256" formatCode="General">
                  <c:v>12.191058272971222</c:v>
                </c:pt>
                <c:pt idx="257" formatCode="General">
                  <c:v>11.934001879755247</c:v>
                </c:pt>
                <c:pt idx="258" formatCode="General">
                  <c:v>11.6871136294032</c:v>
                </c:pt>
                <c:pt idx="259" formatCode="General">
                  <c:v>11.449909783261415</c:v>
                </c:pt>
                <c:pt idx="260" formatCode="General">
                  <c:v>11.221933902686049</c:v>
                </c:pt>
                <c:pt idx="261" formatCode="General">
                  <c:v>11.002755101438648</c:v>
                </c:pt>
                <c:pt idx="262" formatCode="General">
                  <c:v>10.79196642080066</c:v>
                </c:pt>
                <c:pt idx="263" formatCode="General">
                  <c:v>10.589183318287716</c:v>
                </c:pt>
                <c:pt idx="264" formatCode="General">
                  <c:v>10.394042261533121</c:v>
                </c:pt>
                <c:pt idx="265" formatCode="General">
                  <c:v>10.206199419549927</c:v>
                </c:pt>
                <c:pt idx="266" formatCode="General">
                  <c:v>10.025329444174124</c:v>
                </c:pt>
                <c:pt idx="267" formatCode="General">
                  <c:v>9.8511243350408062</c:v>
                </c:pt>
                <c:pt idx="268" formatCode="General">
                  <c:v>9.6832923819535957</c:v>
                </c:pt>
                <c:pt idx="269" formatCode="General">
                  <c:v>9.5215571789773659</c:v>
                </c:pt>
                <c:pt idx="270" formatCode="General">
                  <c:v>9.3656567050182353</c:v>
                </c:pt>
                <c:pt idx="271" formatCode="General">
                  <c:v>9.2153424660553664</c:v>
                </c:pt>
                <c:pt idx="272" formatCode="General">
                  <c:v>9.0703786945587144</c:v>
                </c:pt>
                <c:pt idx="273" formatCode="General">
                  <c:v>8.9305416019676098</c:v>
                </c:pt>
                <c:pt idx="274" formatCode="General">
                  <c:v>8.7956186804194463</c:v>
                </c:pt>
                <c:pt idx="275" formatCode="General">
                  <c:v>8.6654080502071942</c:v>
                </c:pt>
                <c:pt idx="276" formatCode="General">
                  <c:v>8.5397178497116197</c:v>
                </c:pt>
                <c:pt idx="277" formatCode="General">
                  <c:v>8.4183656648000404</c:v>
                </c:pt>
                <c:pt idx="278" formatCode="General">
                  <c:v>8.3011779949101108</c:v>
                </c:pt>
                <c:pt idx="279" formatCode="General">
                  <c:v>8.1879897532461694</c:v>
                </c:pt>
                <c:pt idx="280" formatCode="General">
                  <c:v>8.0786437987081943</c:v>
                </c:pt>
                <c:pt idx="281" formatCode="General">
                  <c:v>7.972990497350871</c:v>
                </c:pt>
                <c:pt idx="282" formatCode="General">
                  <c:v>7.8708873113339468</c:v>
                </c:pt>
                <c:pt idx="283" formatCode="General">
                  <c:v>7.7721984134758877</c:v>
                </c:pt>
                <c:pt idx="284" formatCode="General">
                  <c:v>7.6767943256619571</c:v>
                </c:pt>
                <c:pt idx="285" formatCode="General">
                  <c:v>7.5845515794861704</c:v>
                </c:pt>
                <c:pt idx="286" formatCode="General">
                  <c:v>7.4953523976250054</c:v>
                </c:pt>
                <c:pt idx="287" formatCode="General">
                  <c:v>7.40908439454995</c:v>
                </c:pt>
                <c:pt idx="288" formatCode="General">
                  <c:v>7.3256402952869228</c:v>
                </c:pt>
                <c:pt idx="289" formatCode="General">
                  <c:v>7.2449176710236785</c:v>
                </c:pt>
                <c:pt idx="290" formatCode="General">
                  <c:v>7.1668186904523985</c:v>
                </c:pt>
                <c:pt idx="291" formatCode="General">
                  <c:v>7.0912498858141202</c:v>
                </c:pt>
                <c:pt idx="292" formatCode="General">
                  <c:v>7.0181219326852133</c:v>
                </c:pt>
                <c:pt idx="293" formatCode="General">
                  <c:v>6.9473494426139677</c:v>
                </c:pt>
                <c:pt idx="294" formatCode="General">
                  <c:v>6.8788507677782977</c:v>
                </c:pt>
                <c:pt idx="295" formatCode="General">
                  <c:v>6.8125478168936278</c:v>
                </c:pt>
                <c:pt idx="296" formatCode="General">
                  <c:v>6.748365881653946</c:v>
                </c:pt>
                <c:pt idx="297" formatCode="General">
                  <c:v>6.6862334730387296</c:v>
                </c:pt>
                <c:pt idx="298" formatCode="General">
                  <c:v>6.6260821668647258</c:v>
                </c:pt>
                <c:pt idx="299" formatCode="General">
                  <c:v>6.5678464580042384</c:v>
                </c:pt>
                <c:pt idx="300" formatCode="General">
                  <c:v>6.5114636227313065</c:v>
                </c:pt>
                <c:pt idx="301" formatCode="General">
                  <c:v>6.4568735886938304</c:v>
                </c:pt>
                <c:pt idx="302" formatCode="General">
                  <c:v>6.4040188120438764</c:v>
                </c:pt>
                <c:pt idx="303" formatCode="General">
                  <c:v>6.3528441612899753</c:v>
                </c:pt>
                <c:pt idx="304" formatCode="General">
                  <c:v>6.3032968074646103</c:v>
                </c:pt>
                <c:pt idx="305" formatCode="General">
                  <c:v>6.2553261202273536</c:v>
                </c:pt>
                <c:pt idx="306" formatCode="General">
                  <c:v>6.2088835695494531</c:v>
                </c:pt>
                <c:pt idx="307" formatCode="General">
                  <c:v>6.1639226326491601</c:v>
                </c:pt>
                <c:pt idx="308" formatCode="General">
                  <c:v>6.1203987058690084</c:v>
                </c:pt>
                <c:pt idx="309" formatCode="General">
                  <c:v>6.0782690212065518</c:v>
                </c:pt>
                <c:pt idx="310" formatCode="General">
                  <c:v>6.0374925672289885</c:v>
                </c:pt>
                <c:pt idx="311" formatCode="General">
                  <c:v>5.9980300141197125</c:v>
                </c:pt>
                <c:pt idx="312" formatCode="General">
                  <c:v>5.9598436426211903</c:v>
                </c:pt>
                <c:pt idx="313" formatCode="General">
                  <c:v>5.9228972766538162</c:v>
                </c:pt>
                <c:pt idx="314" formatCode="General">
                  <c:v>5.8871562194045897</c:v>
                </c:pt>
                <c:pt idx="315" formatCode="General">
                  <c:v>5.8525871926927122</c:v>
                </c:pt>
                <c:pt idx="316" formatCode="General">
                  <c:v>5.8191582794314858</c:v>
                </c:pt>
                <c:pt idx="317" formatCode="General">
                  <c:v>5.786838869017453</c:v>
                </c:pt>
                <c:pt idx="318" formatCode="General">
                  <c:v>5.7555996054883556</c:v>
                </c:pt>
                <c:pt idx="319" formatCode="General">
                  <c:v>5.7254123383015827</c:v>
                </c:pt>
                <c:pt idx="320" formatCode="General">
                  <c:v>5.6962500755940306</c:v>
                </c:pt>
                <c:pt idx="321" formatCode="General">
                  <c:v>5.6680869397930786</c:v>
                </c:pt>
                <c:pt idx="322" formatCode="General">
                  <c:v>5.6408981254564567</c:v>
                </c:pt>
                <c:pt idx="323" formatCode="General">
                  <c:v>5.6146598592264851</c:v>
                </c:pt>
                <c:pt idx="324" formatCode="General">
                  <c:v>5.5893493617911503</c:v>
                </c:pt>
                <c:pt idx="325" formatCode="General">
                  <c:v>5.5649448117512721</c:v>
                </c:pt>
                <c:pt idx="326" formatCode="General">
                  <c:v>5.5414253112990988</c:v>
                </c:pt>
                <c:pt idx="327" formatCode="General">
                  <c:v>5.5187708536196292</c:v>
                </c:pt>
                <c:pt idx="328" formatCode="General">
                  <c:v>5.4969622919313119</c:v>
                </c:pt>
                <c:pt idx="329" formatCode="General">
                  <c:v>5.4759813100879455</c:v>
                </c:pt>
                <c:pt idx="330" formatCode="General">
                  <c:v>5.4558103946683651</c:v>
                </c:pt>
                <c:pt idx="331" formatCode="General">
                  <c:v>5.4364328084850344</c:v>
                </c:pt>
                <c:pt idx="332" formatCode="General">
                  <c:v>5.4178325654468571</c:v>
                </c:pt>
                <c:pt idx="333" formatCode="General">
                  <c:v>5.3999944067154919</c:v>
                </c:pt>
                <c:pt idx="334" formatCode="General">
                  <c:v>5.3829037780982221</c:v>
                </c:pt>
                <c:pt idx="335" formatCode="General">
                  <c:v>5.3665468086238901</c:v>
                </c:pt>
                <c:pt idx="336" formatCode="General">
                  <c:v>5.3509102902517407</c:v>
                </c:pt>
                <c:pt idx="337" formatCode="General">
                  <c:v>5.3359816586661477</c:v>
                </c:pt>
                <c:pt idx="338" formatCode="General">
                  <c:v>5.3217489751130973</c:v>
                </c:pt>
                <c:pt idx="339" formatCode="General">
                  <c:v>5.3082009092371116</c:v>
                </c:pt>
                <c:pt idx="340" formatCode="General">
                  <c:v>5.2953267228798939</c:v>
                </c:pt>
                <c:pt idx="341" formatCode="General">
                  <c:v>5.2831162548044919</c:v>
                </c:pt>
                <c:pt idx="342" formatCode="General">
                  <c:v>5.2715599063110776</c:v>
                </c:pt>
                <c:pt idx="343" formatCode="General">
                  <c:v>5.2606486277127145</c:v>
                </c:pt>
                <c:pt idx="344" formatCode="General">
                  <c:v>5.2503739056415961</c:v>
                </c:pt>
                <c:pt idx="345" formatCode="General">
                  <c:v>5.2407277511582215</c:v>
                </c:pt>
                <c:pt idx="346" formatCode="General">
                  <c:v>5.2317026886379265</c:v>
                </c:pt>
                <c:pt idx="347" formatCode="General">
                  <c:v>5.2232917454110233</c:v>
                </c:pt>
                <c:pt idx="348" formatCode="General">
                  <c:v>5.2154884421345065</c:v>
                </c:pt>
                <c:pt idx="349" formatCode="General">
                  <c:v>5.2082867838750273</c:v>
                </c:pt>
                <c:pt idx="350" formatCode="General">
                  <c:v>5.2016812518843558</c:v>
                </c:pt>
                <c:pt idx="351" formatCode="General">
                  <c:v>5.1956667960502063</c:v>
                </c:pt>
                <c:pt idx="352" formatCode="General">
                  <c:v>5.1902388280066702</c:v>
                </c:pt>
                <c:pt idx="353" formatCode="General">
                  <c:v>5.1853932148900377</c:v>
                </c:pt>
                <c:pt idx="354" formatCode="General">
                  <c:v>5.1811262737271067</c:v>
                </c:pt>
                <c:pt idx="355" formatCode="General">
                  <c:v>5.1774347664444624</c:v>
                </c:pt>
                <c:pt idx="356" formatCode="General">
                  <c:v>5.1743158954885224</c:v>
                </c:pt>
                <c:pt idx="357" formatCode="General">
                  <c:v>5.1717673000473861</c:v>
                </c:pt>
                <c:pt idx="358" formatCode="General">
                  <c:v>5.1697870528668117</c:v>
                </c:pt>
                <c:pt idx="359" formatCode="General">
                  <c:v>5.1683736576538584</c:v>
                </c:pt>
                <c:pt idx="360" formatCode="General">
                  <c:v>5.1675260470629283</c:v>
                </c:pt>
                <c:pt idx="361" formatCode="General">
                  <c:v>5.1672435812601023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5120832"/>
        <c:axId val="45120256"/>
      </c:scatterChart>
      <c:valAx>
        <c:axId val="4512083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5120256"/>
        <c:crosses val="autoZero"/>
        <c:crossBetween val="midCat"/>
      </c:valAx>
      <c:valAx>
        <c:axId val="451202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512083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Cylinder Volume(CC)</a:t>
            </a:r>
          </a:p>
        </c:rich>
      </c:tx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Calculations!$I$1</c:f>
              <c:strCache>
                <c:ptCount val="1"/>
                <c:pt idx="0">
                  <c:v>Volume (CC)</c:v>
                </c:pt>
              </c:strCache>
            </c:strRef>
          </c:tx>
          <c:xVal>
            <c:numRef>
              <c:f>Calculations!$H$2:$H$366</c:f>
              <c:numCache>
                <c:formatCode>General</c:formatCode>
                <c:ptCount val="365"/>
                <c:pt idx="1">
                  <c:v>-180</c:v>
                </c:pt>
                <c:pt idx="2">
                  <c:v>-179</c:v>
                </c:pt>
                <c:pt idx="3">
                  <c:v>-178</c:v>
                </c:pt>
                <c:pt idx="4">
                  <c:v>-177</c:v>
                </c:pt>
                <c:pt idx="5">
                  <c:v>-176</c:v>
                </c:pt>
                <c:pt idx="6">
                  <c:v>-175</c:v>
                </c:pt>
                <c:pt idx="7">
                  <c:v>-174</c:v>
                </c:pt>
                <c:pt idx="8">
                  <c:v>-173</c:v>
                </c:pt>
                <c:pt idx="9">
                  <c:v>-172</c:v>
                </c:pt>
                <c:pt idx="10">
                  <c:v>-171</c:v>
                </c:pt>
                <c:pt idx="11">
                  <c:v>-170</c:v>
                </c:pt>
                <c:pt idx="12">
                  <c:v>-169</c:v>
                </c:pt>
                <c:pt idx="13">
                  <c:v>-168</c:v>
                </c:pt>
                <c:pt idx="14">
                  <c:v>-167</c:v>
                </c:pt>
                <c:pt idx="15">
                  <c:v>-166</c:v>
                </c:pt>
                <c:pt idx="16">
                  <c:v>-165</c:v>
                </c:pt>
                <c:pt idx="17">
                  <c:v>-164</c:v>
                </c:pt>
                <c:pt idx="18">
                  <c:v>-163</c:v>
                </c:pt>
                <c:pt idx="19">
                  <c:v>-162</c:v>
                </c:pt>
                <c:pt idx="20">
                  <c:v>-161</c:v>
                </c:pt>
                <c:pt idx="21">
                  <c:v>-160</c:v>
                </c:pt>
                <c:pt idx="22">
                  <c:v>-159</c:v>
                </c:pt>
                <c:pt idx="23">
                  <c:v>-158</c:v>
                </c:pt>
                <c:pt idx="24">
                  <c:v>-157</c:v>
                </c:pt>
                <c:pt idx="25">
                  <c:v>-156</c:v>
                </c:pt>
                <c:pt idx="26">
                  <c:v>-155</c:v>
                </c:pt>
                <c:pt idx="27">
                  <c:v>-154</c:v>
                </c:pt>
                <c:pt idx="28">
                  <c:v>-153</c:v>
                </c:pt>
                <c:pt idx="29">
                  <c:v>-152</c:v>
                </c:pt>
                <c:pt idx="30">
                  <c:v>-151</c:v>
                </c:pt>
                <c:pt idx="31">
                  <c:v>-150</c:v>
                </c:pt>
                <c:pt idx="32">
                  <c:v>-149</c:v>
                </c:pt>
                <c:pt idx="33">
                  <c:v>-148</c:v>
                </c:pt>
                <c:pt idx="34">
                  <c:v>-147</c:v>
                </c:pt>
                <c:pt idx="35">
                  <c:v>-146</c:v>
                </c:pt>
                <c:pt idx="36">
                  <c:v>-145</c:v>
                </c:pt>
                <c:pt idx="37">
                  <c:v>-144</c:v>
                </c:pt>
                <c:pt idx="38">
                  <c:v>-143</c:v>
                </c:pt>
                <c:pt idx="39">
                  <c:v>-142</c:v>
                </c:pt>
                <c:pt idx="40">
                  <c:v>-141</c:v>
                </c:pt>
                <c:pt idx="41">
                  <c:v>-140</c:v>
                </c:pt>
                <c:pt idx="42">
                  <c:v>-139</c:v>
                </c:pt>
                <c:pt idx="43">
                  <c:v>-138</c:v>
                </c:pt>
                <c:pt idx="44">
                  <c:v>-137</c:v>
                </c:pt>
                <c:pt idx="45">
                  <c:v>-136</c:v>
                </c:pt>
                <c:pt idx="46">
                  <c:v>-135</c:v>
                </c:pt>
                <c:pt idx="47">
                  <c:v>-134</c:v>
                </c:pt>
                <c:pt idx="48">
                  <c:v>-133</c:v>
                </c:pt>
                <c:pt idx="49">
                  <c:v>-132</c:v>
                </c:pt>
                <c:pt idx="50">
                  <c:v>-131</c:v>
                </c:pt>
                <c:pt idx="51">
                  <c:v>-130</c:v>
                </c:pt>
                <c:pt idx="52">
                  <c:v>-129</c:v>
                </c:pt>
                <c:pt idx="53">
                  <c:v>-128</c:v>
                </c:pt>
                <c:pt idx="54">
                  <c:v>-127</c:v>
                </c:pt>
                <c:pt idx="55">
                  <c:v>-126</c:v>
                </c:pt>
                <c:pt idx="56">
                  <c:v>-125</c:v>
                </c:pt>
                <c:pt idx="57">
                  <c:v>-124</c:v>
                </c:pt>
                <c:pt idx="58">
                  <c:v>-123</c:v>
                </c:pt>
                <c:pt idx="59">
                  <c:v>-122</c:v>
                </c:pt>
                <c:pt idx="60">
                  <c:v>-121</c:v>
                </c:pt>
                <c:pt idx="61">
                  <c:v>-120</c:v>
                </c:pt>
                <c:pt idx="62">
                  <c:v>-119</c:v>
                </c:pt>
                <c:pt idx="63">
                  <c:v>-118</c:v>
                </c:pt>
                <c:pt idx="64">
                  <c:v>-117</c:v>
                </c:pt>
                <c:pt idx="65">
                  <c:v>-116</c:v>
                </c:pt>
                <c:pt idx="66">
                  <c:v>-115</c:v>
                </c:pt>
                <c:pt idx="67">
                  <c:v>-114</c:v>
                </c:pt>
                <c:pt idx="68">
                  <c:v>-113</c:v>
                </c:pt>
                <c:pt idx="69">
                  <c:v>-112</c:v>
                </c:pt>
                <c:pt idx="70">
                  <c:v>-111</c:v>
                </c:pt>
                <c:pt idx="71">
                  <c:v>-110</c:v>
                </c:pt>
                <c:pt idx="72">
                  <c:v>-109</c:v>
                </c:pt>
                <c:pt idx="73">
                  <c:v>-108</c:v>
                </c:pt>
                <c:pt idx="74">
                  <c:v>-107</c:v>
                </c:pt>
                <c:pt idx="75">
                  <c:v>-106</c:v>
                </c:pt>
                <c:pt idx="76">
                  <c:v>-105</c:v>
                </c:pt>
                <c:pt idx="77">
                  <c:v>-104</c:v>
                </c:pt>
                <c:pt idx="78">
                  <c:v>-103</c:v>
                </c:pt>
                <c:pt idx="79">
                  <c:v>-102</c:v>
                </c:pt>
                <c:pt idx="80">
                  <c:v>-101</c:v>
                </c:pt>
                <c:pt idx="81">
                  <c:v>-100</c:v>
                </c:pt>
                <c:pt idx="82">
                  <c:v>-99</c:v>
                </c:pt>
                <c:pt idx="83">
                  <c:v>-98</c:v>
                </c:pt>
                <c:pt idx="84">
                  <c:v>-97</c:v>
                </c:pt>
                <c:pt idx="85">
                  <c:v>-96</c:v>
                </c:pt>
                <c:pt idx="86">
                  <c:v>-95</c:v>
                </c:pt>
                <c:pt idx="87">
                  <c:v>-94</c:v>
                </c:pt>
                <c:pt idx="88">
                  <c:v>-93</c:v>
                </c:pt>
                <c:pt idx="89">
                  <c:v>-92</c:v>
                </c:pt>
                <c:pt idx="90">
                  <c:v>-91</c:v>
                </c:pt>
                <c:pt idx="91">
                  <c:v>-90</c:v>
                </c:pt>
                <c:pt idx="92">
                  <c:v>-89</c:v>
                </c:pt>
                <c:pt idx="93">
                  <c:v>-88</c:v>
                </c:pt>
                <c:pt idx="94">
                  <c:v>-87</c:v>
                </c:pt>
                <c:pt idx="95">
                  <c:v>-86</c:v>
                </c:pt>
                <c:pt idx="96">
                  <c:v>-85</c:v>
                </c:pt>
                <c:pt idx="97">
                  <c:v>-84</c:v>
                </c:pt>
                <c:pt idx="98">
                  <c:v>-83</c:v>
                </c:pt>
                <c:pt idx="99">
                  <c:v>-82</c:v>
                </c:pt>
                <c:pt idx="100">
                  <c:v>-81</c:v>
                </c:pt>
                <c:pt idx="101">
                  <c:v>-80</c:v>
                </c:pt>
                <c:pt idx="102">
                  <c:v>-79</c:v>
                </c:pt>
                <c:pt idx="103">
                  <c:v>-78</c:v>
                </c:pt>
                <c:pt idx="104">
                  <c:v>-77</c:v>
                </c:pt>
                <c:pt idx="105">
                  <c:v>-76</c:v>
                </c:pt>
                <c:pt idx="106">
                  <c:v>-75</c:v>
                </c:pt>
                <c:pt idx="107">
                  <c:v>-74</c:v>
                </c:pt>
                <c:pt idx="108">
                  <c:v>-73</c:v>
                </c:pt>
                <c:pt idx="109">
                  <c:v>-72</c:v>
                </c:pt>
                <c:pt idx="110">
                  <c:v>-71</c:v>
                </c:pt>
                <c:pt idx="111">
                  <c:v>-70</c:v>
                </c:pt>
                <c:pt idx="112">
                  <c:v>-69</c:v>
                </c:pt>
                <c:pt idx="113">
                  <c:v>-68</c:v>
                </c:pt>
                <c:pt idx="114">
                  <c:v>-67</c:v>
                </c:pt>
                <c:pt idx="115">
                  <c:v>-66</c:v>
                </c:pt>
                <c:pt idx="116">
                  <c:v>-65</c:v>
                </c:pt>
                <c:pt idx="117">
                  <c:v>-64</c:v>
                </c:pt>
                <c:pt idx="118">
                  <c:v>-63</c:v>
                </c:pt>
                <c:pt idx="119">
                  <c:v>-62</c:v>
                </c:pt>
                <c:pt idx="120">
                  <c:v>-61</c:v>
                </c:pt>
                <c:pt idx="121">
                  <c:v>-60</c:v>
                </c:pt>
                <c:pt idx="122">
                  <c:v>-59</c:v>
                </c:pt>
                <c:pt idx="123">
                  <c:v>-58</c:v>
                </c:pt>
                <c:pt idx="124">
                  <c:v>-57</c:v>
                </c:pt>
                <c:pt idx="125">
                  <c:v>-56</c:v>
                </c:pt>
                <c:pt idx="126">
                  <c:v>-55</c:v>
                </c:pt>
                <c:pt idx="127">
                  <c:v>-54</c:v>
                </c:pt>
                <c:pt idx="128">
                  <c:v>-53</c:v>
                </c:pt>
                <c:pt idx="129">
                  <c:v>-52</c:v>
                </c:pt>
                <c:pt idx="130">
                  <c:v>-51</c:v>
                </c:pt>
                <c:pt idx="131">
                  <c:v>-50</c:v>
                </c:pt>
                <c:pt idx="132">
                  <c:v>-49</c:v>
                </c:pt>
                <c:pt idx="133">
                  <c:v>-48</c:v>
                </c:pt>
                <c:pt idx="134">
                  <c:v>-47</c:v>
                </c:pt>
                <c:pt idx="135">
                  <c:v>-46</c:v>
                </c:pt>
                <c:pt idx="136">
                  <c:v>-45</c:v>
                </c:pt>
                <c:pt idx="137">
                  <c:v>-44</c:v>
                </c:pt>
                <c:pt idx="138">
                  <c:v>-43</c:v>
                </c:pt>
                <c:pt idx="139">
                  <c:v>-42</c:v>
                </c:pt>
                <c:pt idx="140">
                  <c:v>-41</c:v>
                </c:pt>
                <c:pt idx="141">
                  <c:v>-40</c:v>
                </c:pt>
                <c:pt idx="142">
                  <c:v>-39</c:v>
                </c:pt>
                <c:pt idx="143">
                  <c:v>-38</c:v>
                </c:pt>
                <c:pt idx="144">
                  <c:v>-37</c:v>
                </c:pt>
                <c:pt idx="145">
                  <c:v>-36</c:v>
                </c:pt>
                <c:pt idx="146">
                  <c:v>-35</c:v>
                </c:pt>
                <c:pt idx="147">
                  <c:v>-34</c:v>
                </c:pt>
                <c:pt idx="148">
                  <c:v>-33</c:v>
                </c:pt>
                <c:pt idx="149">
                  <c:v>-32</c:v>
                </c:pt>
                <c:pt idx="150">
                  <c:v>-31</c:v>
                </c:pt>
                <c:pt idx="151">
                  <c:v>-30</c:v>
                </c:pt>
                <c:pt idx="152">
                  <c:v>-29</c:v>
                </c:pt>
                <c:pt idx="153">
                  <c:v>-28</c:v>
                </c:pt>
                <c:pt idx="154">
                  <c:v>-27</c:v>
                </c:pt>
                <c:pt idx="155">
                  <c:v>-26</c:v>
                </c:pt>
                <c:pt idx="156">
                  <c:v>-25</c:v>
                </c:pt>
                <c:pt idx="157">
                  <c:v>-24</c:v>
                </c:pt>
                <c:pt idx="158">
                  <c:v>-23</c:v>
                </c:pt>
                <c:pt idx="159">
                  <c:v>-22</c:v>
                </c:pt>
                <c:pt idx="160">
                  <c:v>-21</c:v>
                </c:pt>
                <c:pt idx="161">
                  <c:v>-20</c:v>
                </c:pt>
                <c:pt idx="162">
                  <c:v>-19</c:v>
                </c:pt>
                <c:pt idx="163">
                  <c:v>-18</c:v>
                </c:pt>
                <c:pt idx="164">
                  <c:v>-17</c:v>
                </c:pt>
                <c:pt idx="165">
                  <c:v>-16</c:v>
                </c:pt>
                <c:pt idx="166">
                  <c:v>-15</c:v>
                </c:pt>
                <c:pt idx="167">
                  <c:v>-14</c:v>
                </c:pt>
                <c:pt idx="168">
                  <c:v>-13</c:v>
                </c:pt>
                <c:pt idx="169">
                  <c:v>-12</c:v>
                </c:pt>
                <c:pt idx="170">
                  <c:v>-11</c:v>
                </c:pt>
                <c:pt idx="171">
                  <c:v>-10</c:v>
                </c:pt>
                <c:pt idx="172">
                  <c:v>-9</c:v>
                </c:pt>
                <c:pt idx="173">
                  <c:v>-8</c:v>
                </c:pt>
                <c:pt idx="174">
                  <c:v>-7</c:v>
                </c:pt>
                <c:pt idx="175">
                  <c:v>-6</c:v>
                </c:pt>
                <c:pt idx="176">
                  <c:v>-5</c:v>
                </c:pt>
                <c:pt idx="177">
                  <c:v>-4</c:v>
                </c:pt>
                <c:pt idx="178">
                  <c:v>-3</c:v>
                </c:pt>
                <c:pt idx="179">
                  <c:v>-2</c:v>
                </c:pt>
                <c:pt idx="180">
                  <c:v>-1</c:v>
                </c:pt>
                <c:pt idx="181">
                  <c:v>0</c:v>
                </c:pt>
                <c:pt idx="182">
                  <c:v>1</c:v>
                </c:pt>
                <c:pt idx="183">
                  <c:v>2</c:v>
                </c:pt>
                <c:pt idx="184">
                  <c:v>3</c:v>
                </c:pt>
                <c:pt idx="185">
                  <c:v>4</c:v>
                </c:pt>
                <c:pt idx="186">
                  <c:v>5</c:v>
                </c:pt>
                <c:pt idx="187">
                  <c:v>6</c:v>
                </c:pt>
                <c:pt idx="188">
                  <c:v>7</c:v>
                </c:pt>
                <c:pt idx="189">
                  <c:v>8</c:v>
                </c:pt>
                <c:pt idx="190">
                  <c:v>9</c:v>
                </c:pt>
                <c:pt idx="191">
                  <c:v>10</c:v>
                </c:pt>
                <c:pt idx="192">
                  <c:v>11</c:v>
                </c:pt>
                <c:pt idx="193">
                  <c:v>12</c:v>
                </c:pt>
                <c:pt idx="194">
                  <c:v>13</c:v>
                </c:pt>
                <c:pt idx="195">
                  <c:v>14</c:v>
                </c:pt>
                <c:pt idx="196">
                  <c:v>15</c:v>
                </c:pt>
                <c:pt idx="197">
                  <c:v>16</c:v>
                </c:pt>
                <c:pt idx="198">
                  <c:v>17</c:v>
                </c:pt>
                <c:pt idx="199">
                  <c:v>18</c:v>
                </c:pt>
                <c:pt idx="200">
                  <c:v>19</c:v>
                </c:pt>
                <c:pt idx="201">
                  <c:v>20</c:v>
                </c:pt>
                <c:pt idx="202">
                  <c:v>21</c:v>
                </c:pt>
                <c:pt idx="203">
                  <c:v>22</c:v>
                </c:pt>
                <c:pt idx="204">
                  <c:v>23</c:v>
                </c:pt>
                <c:pt idx="205">
                  <c:v>24</c:v>
                </c:pt>
                <c:pt idx="206">
                  <c:v>25</c:v>
                </c:pt>
                <c:pt idx="207">
                  <c:v>26</c:v>
                </c:pt>
                <c:pt idx="208">
                  <c:v>27</c:v>
                </c:pt>
                <c:pt idx="209">
                  <c:v>28</c:v>
                </c:pt>
                <c:pt idx="210">
                  <c:v>29</c:v>
                </c:pt>
                <c:pt idx="211">
                  <c:v>30</c:v>
                </c:pt>
                <c:pt idx="212">
                  <c:v>31</c:v>
                </c:pt>
                <c:pt idx="213">
                  <c:v>32</c:v>
                </c:pt>
                <c:pt idx="214">
                  <c:v>33</c:v>
                </c:pt>
                <c:pt idx="215">
                  <c:v>34</c:v>
                </c:pt>
                <c:pt idx="216">
                  <c:v>35</c:v>
                </c:pt>
                <c:pt idx="217">
                  <c:v>36</c:v>
                </c:pt>
                <c:pt idx="218">
                  <c:v>37</c:v>
                </c:pt>
                <c:pt idx="219">
                  <c:v>38</c:v>
                </c:pt>
                <c:pt idx="220">
                  <c:v>39</c:v>
                </c:pt>
                <c:pt idx="221">
                  <c:v>40</c:v>
                </c:pt>
                <c:pt idx="222">
                  <c:v>41</c:v>
                </c:pt>
                <c:pt idx="223">
                  <c:v>42</c:v>
                </c:pt>
                <c:pt idx="224">
                  <c:v>43</c:v>
                </c:pt>
                <c:pt idx="225">
                  <c:v>44</c:v>
                </c:pt>
                <c:pt idx="226">
                  <c:v>45</c:v>
                </c:pt>
                <c:pt idx="227">
                  <c:v>46</c:v>
                </c:pt>
                <c:pt idx="228">
                  <c:v>47</c:v>
                </c:pt>
                <c:pt idx="229">
                  <c:v>48</c:v>
                </c:pt>
                <c:pt idx="230">
                  <c:v>49</c:v>
                </c:pt>
                <c:pt idx="231">
                  <c:v>50</c:v>
                </c:pt>
                <c:pt idx="232">
                  <c:v>51</c:v>
                </c:pt>
                <c:pt idx="233">
                  <c:v>52</c:v>
                </c:pt>
                <c:pt idx="234">
                  <c:v>53</c:v>
                </c:pt>
                <c:pt idx="235">
                  <c:v>54</c:v>
                </c:pt>
                <c:pt idx="236">
                  <c:v>55</c:v>
                </c:pt>
                <c:pt idx="237">
                  <c:v>56</c:v>
                </c:pt>
                <c:pt idx="238">
                  <c:v>57</c:v>
                </c:pt>
                <c:pt idx="239">
                  <c:v>58</c:v>
                </c:pt>
                <c:pt idx="240">
                  <c:v>59</c:v>
                </c:pt>
                <c:pt idx="241">
                  <c:v>60</c:v>
                </c:pt>
                <c:pt idx="242">
                  <c:v>61</c:v>
                </c:pt>
                <c:pt idx="243">
                  <c:v>62</c:v>
                </c:pt>
                <c:pt idx="244">
                  <c:v>63</c:v>
                </c:pt>
                <c:pt idx="245">
                  <c:v>64</c:v>
                </c:pt>
                <c:pt idx="246">
                  <c:v>65</c:v>
                </c:pt>
                <c:pt idx="247">
                  <c:v>66</c:v>
                </c:pt>
                <c:pt idx="248">
                  <c:v>67</c:v>
                </c:pt>
                <c:pt idx="249">
                  <c:v>68</c:v>
                </c:pt>
                <c:pt idx="250">
                  <c:v>69</c:v>
                </c:pt>
                <c:pt idx="251">
                  <c:v>70</c:v>
                </c:pt>
                <c:pt idx="252">
                  <c:v>71</c:v>
                </c:pt>
                <c:pt idx="253">
                  <c:v>72</c:v>
                </c:pt>
                <c:pt idx="254">
                  <c:v>73</c:v>
                </c:pt>
                <c:pt idx="255">
                  <c:v>74</c:v>
                </c:pt>
                <c:pt idx="256">
                  <c:v>75</c:v>
                </c:pt>
                <c:pt idx="257">
                  <c:v>76</c:v>
                </c:pt>
                <c:pt idx="258">
                  <c:v>77</c:v>
                </c:pt>
                <c:pt idx="259">
                  <c:v>78</c:v>
                </c:pt>
                <c:pt idx="260">
                  <c:v>79</c:v>
                </c:pt>
                <c:pt idx="261">
                  <c:v>80</c:v>
                </c:pt>
                <c:pt idx="262">
                  <c:v>81</c:v>
                </c:pt>
                <c:pt idx="263">
                  <c:v>82</c:v>
                </c:pt>
                <c:pt idx="264">
                  <c:v>83</c:v>
                </c:pt>
                <c:pt idx="265">
                  <c:v>84</c:v>
                </c:pt>
                <c:pt idx="266">
                  <c:v>85</c:v>
                </c:pt>
                <c:pt idx="267">
                  <c:v>86</c:v>
                </c:pt>
                <c:pt idx="268">
                  <c:v>87</c:v>
                </c:pt>
                <c:pt idx="269">
                  <c:v>88</c:v>
                </c:pt>
                <c:pt idx="270">
                  <c:v>89</c:v>
                </c:pt>
                <c:pt idx="271">
                  <c:v>90</c:v>
                </c:pt>
                <c:pt idx="272">
                  <c:v>91</c:v>
                </c:pt>
                <c:pt idx="273">
                  <c:v>92</c:v>
                </c:pt>
                <c:pt idx="274">
                  <c:v>93</c:v>
                </c:pt>
                <c:pt idx="275">
                  <c:v>94</c:v>
                </c:pt>
                <c:pt idx="276">
                  <c:v>95</c:v>
                </c:pt>
                <c:pt idx="277">
                  <c:v>96</c:v>
                </c:pt>
                <c:pt idx="278">
                  <c:v>97</c:v>
                </c:pt>
                <c:pt idx="279">
                  <c:v>98</c:v>
                </c:pt>
                <c:pt idx="280">
                  <c:v>99</c:v>
                </c:pt>
                <c:pt idx="281">
                  <c:v>100</c:v>
                </c:pt>
                <c:pt idx="282">
                  <c:v>101</c:v>
                </c:pt>
                <c:pt idx="283">
                  <c:v>102</c:v>
                </c:pt>
                <c:pt idx="284">
                  <c:v>103</c:v>
                </c:pt>
                <c:pt idx="285">
                  <c:v>104</c:v>
                </c:pt>
                <c:pt idx="286">
                  <c:v>105</c:v>
                </c:pt>
                <c:pt idx="287">
                  <c:v>106</c:v>
                </c:pt>
                <c:pt idx="288">
                  <c:v>107</c:v>
                </c:pt>
                <c:pt idx="289">
                  <c:v>108</c:v>
                </c:pt>
                <c:pt idx="290">
                  <c:v>109</c:v>
                </c:pt>
                <c:pt idx="291">
                  <c:v>110</c:v>
                </c:pt>
                <c:pt idx="292">
                  <c:v>111</c:v>
                </c:pt>
                <c:pt idx="293">
                  <c:v>112</c:v>
                </c:pt>
                <c:pt idx="294">
                  <c:v>113</c:v>
                </c:pt>
                <c:pt idx="295">
                  <c:v>114</c:v>
                </c:pt>
                <c:pt idx="296">
                  <c:v>115</c:v>
                </c:pt>
                <c:pt idx="297">
                  <c:v>116</c:v>
                </c:pt>
                <c:pt idx="298">
                  <c:v>117</c:v>
                </c:pt>
                <c:pt idx="299">
                  <c:v>118</c:v>
                </c:pt>
                <c:pt idx="300">
                  <c:v>119</c:v>
                </c:pt>
                <c:pt idx="301">
                  <c:v>120</c:v>
                </c:pt>
                <c:pt idx="302">
                  <c:v>121</c:v>
                </c:pt>
                <c:pt idx="303">
                  <c:v>122</c:v>
                </c:pt>
                <c:pt idx="304">
                  <c:v>123</c:v>
                </c:pt>
                <c:pt idx="305">
                  <c:v>124</c:v>
                </c:pt>
                <c:pt idx="306">
                  <c:v>125</c:v>
                </c:pt>
                <c:pt idx="307">
                  <c:v>126</c:v>
                </c:pt>
                <c:pt idx="308">
                  <c:v>127</c:v>
                </c:pt>
                <c:pt idx="309">
                  <c:v>128</c:v>
                </c:pt>
                <c:pt idx="310">
                  <c:v>129</c:v>
                </c:pt>
                <c:pt idx="311">
                  <c:v>130</c:v>
                </c:pt>
                <c:pt idx="312">
                  <c:v>131</c:v>
                </c:pt>
                <c:pt idx="313">
                  <c:v>132</c:v>
                </c:pt>
                <c:pt idx="314">
                  <c:v>133</c:v>
                </c:pt>
                <c:pt idx="315">
                  <c:v>134</c:v>
                </c:pt>
                <c:pt idx="316">
                  <c:v>135</c:v>
                </c:pt>
                <c:pt idx="317">
                  <c:v>136</c:v>
                </c:pt>
                <c:pt idx="318">
                  <c:v>137</c:v>
                </c:pt>
                <c:pt idx="319">
                  <c:v>138</c:v>
                </c:pt>
                <c:pt idx="320">
                  <c:v>139</c:v>
                </c:pt>
                <c:pt idx="321">
                  <c:v>140</c:v>
                </c:pt>
                <c:pt idx="322">
                  <c:v>141</c:v>
                </c:pt>
                <c:pt idx="323">
                  <c:v>142</c:v>
                </c:pt>
                <c:pt idx="324">
                  <c:v>143</c:v>
                </c:pt>
                <c:pt idx="325">
                  <c:v>144</c:v>
                </c:pt>
                <c:pt idx="326">
                  <c:v>145</c:v>
                </c:pt>
                <c:pt idx="327">
                  <c:v>146</c:v>
                </c:pt>
                <c:pt idx="328">
                  <c:v>147</c:v>
                </c:pt>
                <c:pt idx="329">
                  <c:v>148</c:v>
                </c:pt>
                <c:pt idx="330">
                  <c:v>149</c:v>
                </c:pt>
                <c:pt idx="331">
                  <c:v>150</c:v>
                </c:pt>
                <c:pt idx="332">
                  <c:v>151</c:v>
                </c:pt>
                <c:pt idx="333">
                  <c:v>152</c:v>
                </c:pt>
                <c:pt idx="334">
                  <c:v>153</c:v>
                </c:pt>
                <c:pt idx="335">
                  <c:v>154</c:v>
                </c:pt>
                <c:pt idx="336">
                  <c:v>155</c:v>
                </c:pt>
                <c:pt idx="337">
                  <c:v>156</c:v>
                </c:pt>
                <c:pt idx="338">
                  <c:v>157</c:v>
                </c:pt>
                <c:pt idx="339">
                  <c:v>158</c:v>
                </c:pt>
                <c:pt idx="340">
                  <c:v>159</c:v>
                </c:pt>
                <c:pt idx="341">
                  <c:v>160</c:v>
                </c:pt>
                <c:pt idx="342">
                  <c:v>161</c:v>
                </c:pt>
                <c:pt idx="343">
                  <c:v>162</c:v>
                </c:pt>
                <c:pt idx="344">
                  <c:v>163</c:v>
                </c:pt>
                <c:pt idx="345">
                  <c:v>164</c:v>
                </c:pt>
                <c:pt idx="346">
                  <c:v>165</c:v>
                </c:pt>
                <c:pt idx="347">
                  <c:v>166</c:v>
                </c:pt>
                <c:pt idx="348">
                  <c:v>167</c:v>
                </c:pt>
                <c:pt idx="349">
                  <c:v>168</c:v>
                </c:pt>
                <c:pt idx="350">
                  <c:v>169</c:v>
                </c:pt>
                <c:pt idx="351">
                  <c:v>170</c:v>
                </c:pt>
                <c:pt idx="352">
                  <c:v>171</c:v>
                </c:pt>
                <c:pt idx="353">
                  <c:v>172</c:v>
                </c:pt>
                <c:pt idx="354">
                  <c:v>173</c:v>
                </c:pt>
                <c:pt idx="355">
                  <c:v>174</c:v>
                </c:pt>
                <c:pt idx="356">
                  <c:v>175</c:v>
                </c:pt>
                <c:pt idx="357">
                  <c:v>176</c:v>
                </c:pt>
                <c:pt idx="358">
                  <c:v>177</c:v>
                </c:pt>
                <c:pt idx="359">
                  <c:v>178</c:v>
                </c:pt>
                <c:pt idx="360">
                  <c:v>179</c:v>
                </c:pt>
                <c:pt idx="361">
                  <c:v>180</c:v>
                </c:pt>
              </c:numCache>
            </c:numRef>
          </c:xVal>
          <c:yVal>
            <c:numRef>
              <c:f>Calculations!$I$2:$I$366</c:f>
              <c:numCache>
                <c:formatCode>General</c:formatCode>
                <c:ptCount val="365"/>
                <c:pt idx="1">
                  <c:v>480.14376680445781</c:v>
                </c:pt>
                <c:pt idx="2">
                  <c:v>480.12189547261744</c:v>
                </c:pt>
                <c:pt idx="3">
                  <c:v>480.05627812491593</c:v>
                </c:pt>
                <c:pt idx="4">
                  <c:v>479.94690471188676</c:v>
                </c:pt>
                <c:pt idx="5">
                  <c:v>479.79375850801637</c:v>
                </c:pt>
                <c:pt idx="6">
                  <c:v>479.59681614717829</c:v>
                </c:pt>
                <c:pt idx="7">
                  <c:v>479.356047672324</c:v>
                </c:pt>
                <c:pt idx="8">
                  <c:v>479.07141659950975</c:v>
                </c:pt>
                <c:pt idx="9">
                  <c:v>478.74287999636152</c:v>
                </c:pt>
                <c:pt idx="10">
                  <c:v>478.37038857510441</c:v>
                </c:pt>
                <c:pt idx="11">
                  <c:v>477.95388680030317</c:v>
                </c:pt>
                <c:pt idx="12">
                  <c:v>477.49331301148021</c:v>
                </c:pt>
                <c:pt idx="13">
                  <c:v>476.98859956079878</c:v>
                </c:pt>
                <c:pt idx="14">
                  <c:v>476.43967296601886</c:v>
                </c:pt>
                <c:pt idx="15">
                  <c:v>475.84645407894754</c:v>
                </c:pt>
                <c:pt idx="16">
                  <c:v>475.20885826962939</c:v>
                </c:pt>
                <c:pt idx="17">
                  <c:v>474.52679562652901</c:v>
                </c:pt>
                <c:pt idx="18">
                  <c:v>473.800171172982</c:v>
                </c:pt>
                <c:pt idx="19">
                  <c:v>473.028885100195</c:v>
                </c:pt>
                <c:pt idx="20">
                  <c:v>472.21283301709263</c:v>
                </c:pt>
                <c:pt idx="21">
                  <c:v>471.35190621731425</c:v>
                </c:pt>
                <c:pt idx="22">
                  <c:v>470.44599196367295</c:v>
                </c:pt>
                <c:pt idx="23">
                  <c:v>469.49497379039565</c:v>
                </c:pt>
                <c:pt idx="24">
                  <c:v>468.49873182346198</c:v>
                </c:pt>
                <c:pt idx="25">
                  <c:v>467.45714311936479</c:v>
                </c:pt>
                <c:pt idx="26">
                  <c:v>466.37008202261046</c:v>
                </c:pt>
                <c:pt idx="27">
                  <c:v>465.23742054227273</c:v>
                </c:pt>
                <c:pt idx="28">
                  <c:v>464.05902874790701</c:v>
                </c:pt>
                <c:pt idx="29">
                  <c:v>462.83477518512041</c:v>
                </c:pt>
                <c:pt idx="30">
                  <c:v>461.56452731107987</c:v>
                </c:pt>
                <c:pt idx="31">
                  <c:v>460.24815195022126</c:v>
                </c:pt>
                <c:pt idx="32">
                  <c:v>458.88551577040374</c:v>
                </c:pt>
                <c:pt idx="33">
                  <c:v>457.47648577972848</c:v>
                </c:pt>
                <c:pt idx="34">
                  <c:v>456.0209298442096</c:v>
                </c:pt>
                <c:pt idx="35">
                  <c:v>454.51871722645706</c:v>
                </c:pt>
                <c:pt idx="36">
                  <c:v>452.96971914549101</c:v>
                </c:pt>
                <c:pt idx="37">
                  <c:v>451.37380935776679</c:v>
                </c:pt>
                <c:pt idx="38">
                  <c:v>449.73086475944666</c:v>
                </c:pt>
                <c:pt idx="39">
                  <c:v>448.04076600990072</c:v>
                </c:pt>
                <c:pt idx="40">
                  <c:v>446.30339817636929</c:v>
                </c:pt>
                <c:pt idx="41">
                  <c:v>444.51865139965531</c:v>
                </c:pt>
                <c:pt idx="42">
                  <c:v>442.68642158065853</c:v>
                </c:pt>
                <c:pt idx="43">
                  <c:v>440.80661108748711</c:v>
                </c:pt>
                <c:pt idx="44">
                  <c:v>438.87912948281837</c:v>
                </c:pt>
                <c:pt idx="45">
                  <c:v>436.90389427109449</c:v>
                </c:pt>
                <c:pt idx="46">
                  <c:v>434.88083166506607</c:v>
                </c:pt>
                <c:pt idx="47">
                  <c:v>432.80987737110456</c:v>
                </c:pt>
                <c:pt idx="48">
                  <c:v>430.69097739261889</c:v>
                </c:pt>
                <c:pt idx="49">
                  <c:v>428.52408885081519</c:v>
                </c:pt>
                <c:pt idx="50">
                  <c:v>426.30918082194523</c:v>
                </c:pt>
                <c:pt idx="51">
                  <c:v>424.04623519008555</c:v>
                </c:pt>
                <c:pt idx="52">
                  <c:v>421.7352475143889</c:v>
                </c:pt>
                <c:pt idx="53">
                  <c:v>419.37622790964292</c:v>
                </c:pt>
                <c:pt idx="54">
                  <c:v>416.96920193886439</c:v>
                </c:pt>
                <c:pt idx="55">
                  <c:v>414.5142115165487</c:v>
                </c:pt>
                <c:pt idx="56">
                  <c:v>412.01131582108422</c:v>
                </c:pt>
                <c:pt idx="57">
                  <c:v>409.46059221473189</c:v>
                </c:pt>
                <c:pt idx="58">
                  <c:v>406.86213716946077</c:v>
                </c:pt>
                <c:pt idx="59">
                  <c:v>404.21606719682251</c:v>
                </c:pt>
                <c:pt idx="60">
                  <c:v>401.52251977993996</c:v>
                </c:pt>
                <c:pt idx="61">
                  <c:v>398.781654305583</c:v>
                </c:pt>
                <c:pt idx="62">
                  <c:v>395.99365299420322</c:v>
                </c:pt>
                <c:pt idx="63">
                  <c:v>393.15872182570286</c:v>
                </c:pt>
                <c:pt idx="64">
                  <c:v>390.2770914586232</c:v>
                </c:pt>
                <c:pt idx="65">
                  <c:v>387.3490181403522</c:v>
                </c:pt>
                <c:pt idx="66">
                  <c:v>384.37478460587113</c:v>
                </c:pt>
                <c:pt idx="67">
                  <c:v>381.35470096249372</c:v>
                </c:pt>
                <c:pt idx="68">
                  <c:v>378.28910555798376</c:v>
                </c:pt>
                <c:pt idx="69">
                  <c:v>375.17836582938963</c:v>
                </c:pt>
                <c:pt idx="70">
                  <c:v>372.02287912988714</c:v>
                </c:pt>
                <c:pt idx="71">
                  <c:v>368.82307353089533</c:v>
                </c:pt>
                <c:pt idx="72">
                  <c:v>365.57940859670441</c:v>
                </c:pt>
                <c:pt idx="73">
                  <c:v>362.29237612885248</c:v>
                </c:pt>
                <c:pt idx="74">
                  <c:v>358.96250087748871</c:v>
                </c:pt>
                <c:pt idx="75">
                  <c:v>355.59034121698289</c:v>
                </c:pt>
                <c:pt idx="76">
                  <c:v>352.17648978306886</c:v>
                </c:pt>
                <c:pt idx="77">
                  <c:v>348.72157406886026</c:v>
                </c:pt>
                <c:pt idx="78">
                  <c:v>345.22625697713369</c:v>
                </c:pt>
                <c:pt idx="79">
                  <c:v>341.69123732635114</c:v>
                </c:pt>
                <c:pt idx="80">
                  <c:v>338.11725030798101</c:v>
                </c:pt>
                <c:pt idx="81">
                  <c:v>334.50506789278245</c:v>
                </c:pt>
                <c:pt idx="82">
                  <c:v>330.85549918383123</c:v>
                </c:pt>
                <c:pt idx="83">
                  <c:v>327.16939071419858</c:v>
                </c:pt>
                <c:pt idx="84">
                  <c:v>323.44762668733682</c:v>
                </c:pt>
                <c:pt idx="85">
                  <c:v>319.69112915837968</c:v>
                </c:pt>
                <c:pt idx="86">
                  <c:v>315.90085815473441</c:v>
                </c:pt>
                <c:pt idx="87">
                  <c:v>312.07781173451974</c:v>
                </c:pt>
                <c:pt idx="88">
                  <c:v>308.22302598158984</c:v>
                </c:pt>
                <c:pt idx="89">
                  <c:v>304.33757493608113</c:v>
                </c:pt>
                <c:pt idx="90">
                  <c:v>300.42257045962373</c:v>
                </c:pt>
                <c:pt idx="91">
                  <c:v>296.47916203456509</c:v>
                </c:pt>
                <c:pt idx="92">
                  <c:v>292.50853649677083</c:v>
                </c:pt>
                <c:pt idx="93">
                  <c:v>288.51191770178531</c:v>
                </c:pt>
                <c:pt idx="94">
                  <c:v>284.49056612435118</c:v>
                </c:pt>
                <c:pt idx="95">
                  <c:v>280.44577839151242</c:v>
                </c:pt>
                <c:pt idx="96">
                  <c:v>276.37888674974101</c:v>
                </c:pt>
                <c:pt idx="97">
                  <c:v>272.2912584667481</c:v>
                </c:pt>
                <c:pt idx="98">
                  <c:v>268.18429516885266</c:v>
                </c:pt>
                <c:pt idx="99">
                  <c:v>264.05943211499022</c:v>
                </c:pt>
                <c:pt idx="100">
                  <c:v>259.91813740864779</c:v>
                </c:pt>
                <c:pt idx="101">
                  <c:v>255.76191114920638</c:v>
                </c:pt>
                <c:pt idx="102">
                  <c:v>251.59228452435858</c:v>
                </c:pt>
                <c:pt idx="103">
                  <c:v>247.41081884544613</c:v>
                </c:pt>
                <c:pt idx="104">
                  <c:v>243.21910452773037</c:v>
                </c:pt>
                <c:pt idx="105">
                  <c:v>239.01876001776012</c:v>
                </c:pt>
                <c:pt idx="106">
                  <c:v>234.8114306701469</c:v>
                </c:pt>
                <c:pt idx="107">
                  <c:v>230.5987875761858</c:v>
                </c:pt>
                <c:pt idx="108">
                  <c:v>226.38252634687584</c:v>
                </c:pt>
                <c:pt idx="109">
                  <c:v>222.16436585299687</c:v>
                </c:pt>
                <c:pt idx="110">
                  <c:v>217.9460469249866</c:v>
                </c:pt>
                <c:pt idx="111">
                  <c:v>213.72933101543703</c:v>
                </c:pt>
                <c:pt idx="112">
                  <c:v>209.51599882708524</c:v>
                </c:pt>
                <c:pt idx="113">
                  <c:v>205.30784890922402</c:v>
                </c:pt>
                <c:pt idx="114">
                  <c:v>201.10669622548116</c:v>
                </c:pt>
                <c:pt idx="115">
                  <c:v>196.91437069594099</c:v>
                </c:pt>
                <c:pt idx="116">
                  <c:v>192.73271571658125</c:v>
                </c:pt>
                <c:pt idx="117">
                  <c:v>188.56358665898728</c:v>
                </c:pt>
                <c:pt idx="118">
                  <c:v>184.40884935329018</c:v>
                </c:pt>
                <c:pt idx="119">
                  <c:v>180.27037855723731</c:v>
                </c:pt>
                <c:pt idx="120">
                  <c:v>176.1500564142604</c:v>
                </c:pt>
                <c:pt idx="121">
                  <c:v>172.04977090335404</c:v>
                </c:pt>
                <c:pt idx="122">
                  <c:v>167.9714142835102</c:v>
                </c:pt>
                <c:pt idx="123">
                  <c:v>163.91688153538658</c:v>
                </c:pt>
                <c:pt idx="124">
                  <c:v>159.88806880280154</c:v>
                </c:pt>
                <c:pt idx="125">
                  <c:v>155.88687183656543</c:v>
                </c:pt>
                <c:pt idx="126">
                  <c:v>151.91518444306155</c:v>
                </c:pt>
                <c:pt idx="127">
                  <c:v>147.97489693989527</c:v>
                </c:pt>
                <c:pt idx="128">
                  <c:v>144.06789462082457</c:v>
                </c:pt>
                <c:pt idx="129">
                  <c:v>140.19605623208002</c:v>
                </c:pt>
                <c:pt idx="130">
                  <c:v>136.36125246207516</c:v>
                </c:pt>
                <c:pt idx="131">
                  <c:v>132.56534444639377</c:v>
                </c:pt>
                <c:pt idx="132">
                  <c:v>128.81018228983478</c:v>
                </c:pt>
                <c:pt idx="133">
                  <c:v>125.09760360717632</c:v>
                </c:pt>
                <c:pt idx="134">
                  <c:v>121.42943208421534</c:v>
                </c:pt>
                <c:pt idx="135">
                  <c:v>117.8074760605211</c:v>
                </c:pt>
                <c:pt idx="136">
                  <c:v>114.23352713523865</c:v>
                </c:pt>
                <c:pt idx="137">
                  <c:v>110.70935879716311</c:v>
                </c:pt>
                <c:pt idx="138">
                  <c:v>107.23672508020587</c:v>
                </c:pt>
                <c:pt idx="139">
                  <c:v>103.81735924526647</c:v>
                </c:pt>
                <c:pt idx="140">
                  <c:v>100.45297248942904</c:v>
                </c:pt>
                <c:pt idx="141">
                  <c:v>97.145252683300313</c:v>
                </c:pt>
                <c:pt idx="142">
                  <c:v>93.895863137219237</c:v>
                </c:pt>
                <c:pt idx="143">
                  <c:v>90.706441396977056</c:v>
                </c:pt>
                <c:pt idx="144">
                  <c:v>87.578598069601725</c:v>
                </c:pt>
                <c:pt idx="145">
                  <c:v>84.513915679682128</c:v>
                </c:pt>
                <c:pt idx="146">
                  <c:v>81.513947556632516</c:v>
                </c:pt>
                <c:pt idx="147">
                  <c:v>78.580216753223866</c:v>
                </c:pt>
                <c:pt idx="148">
                  <c:v>75.714214995643587</c:v>
                </c:pt>
                <c:pt idx="149">
                  <c:v>72.917401665286448</c:v>
                </c:pt>
                <c:pt idx="150">
                  <c:v>70.191202812414517</c:v>
                </c:pt>
                <c:pt idx="151">
                  <c:v>67.53701020177796</c:v>
                </c:pt>
                <c:pt idx="152">
                  <c:v>64.956180390237705</c:v>
                </c:pt>
                <c:pt idx="153">
                  <c:v>62.450033836382538</c:v>
                </c:pt>
                <c:pt idx="154">
                  <c:v>60.019854042102345</c:v>
                </c:pt>
                <c:pt idx="155">
                  <c:v>57.666886726032146</c:v>
                </c:pt>
                <c:pt idx="156">
                  <c:v>55.392339028758826</c:v>
                </c:pt>
                <c:pt idx="157">
                  <c:v>53.197378749648628</c:v>
                </c:pt>
                <c:pt idx="158">
                  <c:v>51.08313361513288</c:v>
                </c:pt>
                <c:pt idx="159">
                  <c:v>49.050690578263506</c:v>
                </c:pt>
                <c:pt idx="160">
                  <c:v>47.101095149339507</c:v>
                </c:pt>
                <c:pt idx="161">
                  <c:v>45.235350757383259</c:v>
                </c:pt>
                <c:pt idx="162">
                  <c:v>43.454418142240932</c:v>
                </c:pt>
                <c:pt idx="163">
                  <c:v>41.759214777069474</c:v>
                </c:pt>
                <c:pt idx="164">
                  <c:v>40.150614320966099</c:v>
                </c:pt>
                <c:pt idx="165">
                  <c:v>38.629446101497471</c:v>
                </c:pt>
                <c:pt idx="166">
                  <c:v>37.196494626880003</c:v>
                </c:pt>
                <c:pt idx="167">
                  <c:v>35.852499127567093</c:v>
                </c:pt>
                <c:pt idx="168">
                  <c:v>34.598153127002369</c:v>
                </c:pt>
                <c:pt idx="169">
                  <c:v>33.434104041304401</c:v>
                </c:pt>
                <c:pt idx="170">
                  <c:v>32.36095280765182</c:v>
                </c:pt>
                <c:pt idx="171">
                  <c:v>31.379253541153037</c:v>
                </c:pt>
                <c:pt idx="172">
                  <c:v>30.489513219988847</c:v>
                </c:pt>
                <c:pt idx="173">
                  <c:v>29.692191398633096</c:v>
                </c:pt>
                <c:pt idx="174">
                  <c:v>28.987699948967162</c:v>
                </c:pt>
                <c:pt idx="175">
                  <c:v>28.376402829117783</c:v>
                </c:pt>
                <c:pt idx="176">
                  <c:v>27.858615879865518</c:v>
                </c:pt>
                <c:pt idx="177">
                  <c:v>27.434606648485019</c:v>
                </c:pt>
                <c:pt idx="178">
                  <c:v>27.104594239894524</c:v>
                </c:pt>
                <c:pt idx="179">
                  <c:v>26.868749195014331</c:v>
                </c:pt>
                <c:pt idx="180">
                  <c:v>26.72719339624507</c:v>
                </c:pt>
                <c:pt idx="181">
                  <c:v>26.68</c:v>
                </c:pt>
                <c:pt idx="182">
                  <c:v>26.72719339624507</c:v>
                </c:pt>
                <c:pt idx="183">
                  <c:v>26.868749195014331</c:v>
                </c:pt>
                <c:pt idx="184">
                  <c:v>27.104594239894524</c:v>
                </c:pt>
                <c:pt idx="185">
                  <c:v>27.434606648485019</c:v>
                </c:pt>
                <c:pt idx="186">
                  <c:v>27.858615879865518</c:v>
                </c:pt>
                <c:pt idx="187">
                  <c:v>28.376402829117783</c:v>
                </c:pt>
                <c:pt idx="188">
                  <c:v>28.987699948967162</c:v>
                </c:pt>
                <c:pt idx="189">
                  <c:v>29.692191398633096</c:v>
                </c:pt>
                <c:pt idx="190">
                  <c:v>30.489513219988847</c:v>
                </c:pt>
                <c:pt idx="191">
                  <c:v>31.379253541153037</c:v>
                </c:pt>
                <c:pt idx="192">
                  <c:v>32.36095280765182</c:v>
                </c:pt>
                <c:pt idx="193">
                  <c:v>33.434104041304401</c:v>
                </c:pt>
                <c:pt idx="194">
                  <c:v>34.598153127002369</c:v>
                </c:pt>
                <c:pt idx="195">
                  <c:v>35.852499127567093</c:v>
                </c:pt>
                <c:pt idx="196">
                  <c:v>37.196494626880003</c:v>
                </c:pt>
                <c:pt idx="197">
                  <c:v>38.629446101497471</c:v>
                </c:pt>
                <c:pt idx="198">
                  <c:v>40.150614320966099</c:v>
                </c:pt>
                <c:pt idx="199">
                  <c:v>41.759214777069474</c:v>
                </c:pt>
                <c:pt idx="200">
                  <c:v>43.454418142240932</c:v>
                </c:pt>
                <c:pt idx="201">
                  <c:v>45.235350757383259</c:v>
                </c:pt>
                <c:pt idx="202">
                  <c:v>47.101095149339507</c:v>
                </c:pt>
                <c:pt idx="203">
                  <c:v>49.050690578263506</c:v>
                </c:pt>
                <c:pt idx="204">
                  <c:v>51.08313361513288</c:v>
                </c:pt>
                <c:pt idx="205">
                  <c:v>53.197378749648628</c:v>
                </c:pt>
                <c:pt idx="206">
                  <c:v>55.392339028758826</c:v>
                </c:pt>
                <c:pt idx="207">
                  <c:v>57.666886726032146</c:v>
                </c:pt>
                <c:pt idx="208">
                  <c:v>60.019854042102345</c:v>
                </c:pt>
                <c:pt idx="209">
                  <c:v>62.450033836382538</c:v>
                </c:pt>
                <c:pt idx="210">
                  <c:v>64.956180390237705</c:v>
                </c:pt>
                <c:pt idx="211">
                  <c:v>67.53701020177796</c:v>
                </c:pt>
                <c:pt idx="212">
                  <c:v>70.191202812414517</c:v>
                </c:pt>
                <c:pt idx="213">
                  <c:v>72.917401665286448</c:v>
                </c:pt>
                <c:pt idx="214">
                  <c:v>75.714214995643587</c:v>
                </c:pt>
                <c:pt idx="215">
                  <c:v>78.580216753223866</c:v>
                </c:pt>
                <c:pt idx="216">
                  <c:v>81.513947556632516</c:v>
                </c:pt>
                <c:pt idx="217">
                  <c:v>84.513915679682128</c:v>
                </c:pt>
                <c:pt idx="218">
                  <c:v>87.578598069601725</c:v>
                </c:pt>
                <c:pt idx="219">
                  <c:v>90.706441396977056</c:v>
                </c:pt>
                <c:pt idx="220">
                  <c:v>93.895863137219237</c:v>
                </c:pt>
                <c:pt idx="221">
                  <c:v>97.145252683300313</c:v>
                </c:pt>
                <c:pt idx="222">
                  <c:v>100.45297248942904</c:v>
                </c:pt>
                <c:pt idx="223">
                  <c:v>103.81735924526647</c:v>
                </c:pt>
                <c:pt idx="224">
                  <c:v>107.23672508020587</c:v>
                </c:pt>
                <c:pt idx="225">
                  <c:v>110.70935879716311</c:v>
                </c:pt>
                <c:pt idx="226">
                  <c:v>114.23352713523865</c:v>
                </c:pt>
                <c:pt idx="227">
                  <c:v>117.8074760605211</c:v>
                </c:pt>
                <c:pt idx="228">
                  <c:v>121.42943208421534</c:v>
                </c:pt>
                <c:pt idx="229">
                  <c:v>125.09760360717632</c:v>
                </c:pt>
                <c:pt idx="230">
                  <c:v>128.81018228983478</c:v>
                </c:pt>
                <c:pt idx="231">
                  <c:v>132.56534444639377</c:v>
                </c:pt>
                <c:pt idx="232">
                  <c:v>136.36125246207516</c:v>
                </c:pt>
                <c:pt idx="233">
                  <c:v>140.19605623208002</c:v>
                </c:pt>
                <c:pt idx="234">
                  <c:v>144.06789462082457</c:v>
                </c:pt>
                <c:pt idx="235">
                  <c:v>147.97489693989527</c:v>
                </c:pt>
                <c:pt idx="236">
                  <c:v>151.91518444306155</c:v>
                </c:pt>
                <c:pt idx="237">
                  <c:v>155.88687183656543</c:v>
                </c:pt>
                <c:pt idx="238">
                  <c:v>159.88806880280154</c:v>
                </c:pt>
                <c:pt idx="239">
                  <c:v>163.91688153538658</c:v>
                </c:pt>
                <c:pt idx="240">
                  <c:v>167.9714142835102</c:v>
                </c:pt>
                <c:pt idx="241">
                  <c:v>172.04977090335404</c:v>
                </c:pt>
                <c:pt idx="242">
                  <c:v>176.1500564142604</c:v>
                </c:pt>
                <c:pt idx="243">
                  <c:v>180.27037855723731</c:v>
                </c:pt>
                <c:pt idx="244">
                  <c:v>184.40884935329018</c:v>
                </c:pt>
                <c:pt idx="245">
                  <c:v>188.56358665898728</c:v>
                </c:pt>
                <c:pt idx="246">
                  <c:v>192.73271571658125</c:v>
                </c:pt>
                <c:pt idx="247">
                  <c:v>196.91437069594099</c:v>
                </c:pt>
                <c:pt idx="248">
                  <c:v>201.10669622548116</c:v>
                </c:pt>
                <c:pt idx="249">
                  <c:v>205.30784890922402</c:v>
                </c:pt>
                <c:pt idx="250">
                  <c:v>209.51599882708524</c:v>
                </c:pt>
                <c:pt idx="251">
                  <c:v>213.72933101543703</c:v>
                </c:pt>
                <c:pt idx="252">
                  <c:v>217.9460469249866</c:v>
                </c:pt>
                <c:pt idx="253">
                  <c:v>222.16436585299687</c:v>
                </c:pt>
                <c:pt idx="254">
                  <c:v>226.38252634687584</c:v>
                </c:pt>
                <c:pt idx="255">
                  <c:v>230.5987875761858</c:v>
                </c:pt>
                <c:pt idx="256">
                  <c:v>234.8114306701469</c:v>
                </c:pt>
                <c:pt idx="257">
                  <c:v>239.01876001776012</c:v>
                </c:pt>
                <c:pt idx="258">
                  <c:v>243.21910452773037</c:v>
                </c:pt>
                <c:pt idx="259">
                  <c:v>247.41081884544613</c:v>
                </c:pt>
                <c:pt idx="260">
                  <c:v>251.59228452435858</c:v>
                </c:pt>
                <c:pt idx="261">
                  <c:v>255.76191114920638</c:v>
                </c:pt>
                <c:pt idx="262">
                  <c:v>259.91813740864779</c:v>
                </c:pt>
                <c:pt idx="263">
                  <c:v>264.05943211499022</c:v>
                </c:pt>
                <c:pt idx="264">
                  <c:v>268.18429516885266</c:v>
                </c:pt>
                <c:pt idx="265">
                  <c:v>272.2912584667481</c:v>
                </c:pt>
                <c:pt idx="266">
                  <c:v>276.37888674974101</c:v>
                </c:pt>
                <c:pt idx="267">
                  <c:v>280.44577839151242</c:v>
                </c:pt>
                <c:pt idx="268">
                  <c:v>284.49056612435118</c:v>
                </c:pt>
                <c:pt idx="269">
                  <c:v>288.51191770178531</c:v>
                </c:pt>
                <c:pt idx="270">
                  <c:v>292.50853649677083</c:v>
                </c:pt>
                <c:pt idx="271">
                  <c:v>296.47916203456509</c:v>
                </c:pt>
                <c:pt idx="272">
                  <c:v>300.42257045962373</c:v>
                </c:pt>
                <c:pt idx="273">
                  <c:v>304.33757493608113</c:v>
                </c:pt>
                <c:pt idx="274">
                  <c:v>308.22302598158984</c:v>
                </c:pt>
                <c:pt idx="275">
                  <c:v>312.07781173451974</c:v>
                </c:pt>
                <c:pt idx="276">
                  <c:v>315.90085815473441</c:v>
                </c:pt>
                <c:pt idx="277">
                  <c:v>319.69112915837968</c:v>
                </c:pt>
                <c:pt idx="278">
                  <c:v>323.44762668733682</c:v>
                </c:pt>
                <c:pt idx="279">
                  <c:v>327.16939071419858</c:v>
                </c:pt>
                <c:pt idx="280">
                  <c:v>330.85549918383123</c:v>
                </c:pt>
                <c:pt idx="281">
                  <c:v>334.50506789278245</c:v>
                </c:pt>
                <c:pt idx="282">
                  <c:v>338.11725030798101</c:v>
                </c:pt>
                <c:pt idx="283">
                  <c:v>341.69123732635114</c:v>
                </c:pt>
                <c:pt idx="284">
                  <c:v>345.22625697713369</c:v>
                </c:pt>
                <c:pt idx="285">
                  <c:v>348.72157406886026</c:v>
                </c:pt>
                <c:pt idx="286">
                  <c:v>352.17648978306886</c:v>
                </c:pt>
                <c:pt idx="287">
                  <c:v>355.59034121698289</c:v>
                </c:pt>
                <c:pt idx="288">
                  <c:v>358.96250087748871</c:v>
                </c:pt>
                <c:pt idx="289">
                  <c:v>362.29237612885248</c:v>
                </c:pt>
                <c:pt idx="290">
                  <c:v>365.57940859670441</c:v>
                </c:pt>
                <c:pt idx="291">
                  <c:v>368.82307353089533</c:v>
                </c:pt>
                <c:pt idx="292">
                  <c:v>372.02287912988714</c:v>
                </c:pt>
                <c:pt idx="293">
                  <c:v>375.17836582938963</c:v>
                </c:pt>
                <c:pt idx="294">
                  <c:v>378.28910555798376</c:v>
                </c:pt>
                <c:pt idx="295">
                  <c:v>381.35470096249372</c:v>
                </c:pt>
                <c:pt idx="296">
                  <c:v>384.37478460587113</c:v>
                </c:pt>
                <c:pt idx="297">
                  <c:v>387.3490181403522</c:v>
                </c:pt>
                <c:pt idx="298">
                  <c:v>390.2770914586232</c:v>
                </c:pt>
                <c:pt idx="299">
                  <c:v>393.15872182570286</c:v>
                </c:pt>
                <c:pt idx="300">
                  <c:v>395.99365299420322</c:v>
                </c:pt>
                <c:pt idx="301">
                  <c:v>398.781654305583</c:v>
                </c:pt>
                <c:pt idx="302">
                  <c:v>401.52251977993996</c:v>
                </c:pt>
                <c:pt idx="303">
                  <c:v>404.21606719682251</c:v>
                </c:pt>
                <c:pt idx="304">
                  <c:v>406.86213716946077</c:v>
                </c:pt>
                <c:pt idx="305">
                  <c:v>409.46059221473189</c:v>
                </c:pt>
                <c:pt idx="306">
                  <c:v>412.01131582108422</c:v>
                </c:pt>
                <c:pt idx="307">
                  <c:v>414.5142115165487</c:v>
                </c:pt>
                <c:pt idx="308">
                  <c:v>416.96920193886439</c:v>
                </c:pt>
                <c:pt idx="309">
                  <c:v>419.37622790964292</c:v>
                </c:pt>
                <c:pt idx="310">
                  <c:v>421.7352475143889</c:v>
                </c:pt>
                <c:pt idx="311">
                  <c:v>424.04623519008555</c:v>
                </c:pt>
                <c:pt idx="312">
                  <c:v>426.30918082194523</c:v>
                </c:pt>
                <c:pt idx="313">
                  <c:v>428.52408885081519</c:v>
                </c:pt>
                <c:pt idx="314">
                  <c:v>430.69097739261889</c:v>
                </c:pt>
                <c:pt idx="315">
                  <c:v>432.80987737110456</c:v>
                </c:pt>
                <c:pt idx="316">
                  <c:v>434.88083166506607</c:v>
                </c:pt>
                <c:pt idx="317">
                  <c:v>436.90389427109449</c:v>
                </c:pt>
                <c:pt idx="318">
                  <c:v>438.87912948281837</c:v>
                </c:pt>
                <c:pt idx="319">
                  <c:v>440.80661108748711</c:v>
                </c:pt>
                <c:pt idx="320">
                  <c:v>442.68642158065853</c:v>
                </c:pt>
                <c:pt idx="321">
                  <c:v>444.51865139965531</c:v>
                </c:pt>
                <c:pt idx="322">
                  <c:v>446.30339817636929</c:v>
                </c:pt>
                <c:pt idx="323">
                  <c:v>448.04076600990072</c:v>
                </c:pt>
                <c:pt idx="324">
                  <c:v>449.73086475944666</c:v>
                </c:pt>
                <c:pt idx="325">
                  <c:v>451.37380935776679</c:v>
                </c:pt>
                <c:pt idx="326">
                  <c:v>452.96971914549101</c:v>
                </c:pt>
                <c:pt idx="327">
                  <c:v>454.51871722645706</c:v>
                </c:pt>
                <c:pt idx="328">
                  <c:v>456.0209298442096</c:v>
                </c:pt>
                <c:pt idx="329">
                  <c:v>457.47648577972848</c:v>
                </c:pt>
                <c:pt idx="330">
                  <c:v>458.88551577040374</c:v>
                </c:pt>
                <c:pt idx="331">
                  <c:v>460.24815195022126</c:v>
                </c:pt>
                <c:pt idx="332">
                  <c:v>461.56452731107987</c:v>
                </c:pt>
                <c:pt idx="333">
                  <c:v>462.83477518512041</c:v>
                </c:pt>
                <c:pt idx="334">
                  <c:v>464.05902874790701</c:v>
                </c:pt>
                <c:pt idx="335">
                  <c:v>465.23742054227273</c:v>
                </c:pt>
                <c:pt idx="336">
                  <c:v>466.37008202261046</c:v>
                </c:pt>
                <c:pt idx="337">
                  <c:v>467.45714311936479</c:v>
                </c:pt>
                <c:pt idx="338">
                  <c:v>468.49873182346198</c:v>
                </c:pt>
                <c:pt idx="339">
                  <c:v>469.49497379039565</c:v>
                </c:pt>
                <c:pt idx="340">
                  <c:v>470.44599196367295</c:v>
                </c:pt>
                <c:pt idx="341">
                  <c:v>471.35190621731425</c:v>
                </c:pt>
                <c:pt idx="342">
                  <c:v>472.21283301709263</c:v>
                </c:pt>
                <c:pt idx="343">
                  <c:v>473.028885100195</c:v>
                </c:pt>
                <c:pt idx="344">
                  <c:v>473.800171172982</c:v>
                </c:pt>
                <c:pt idx="345">
                  <c:v>474.52679562652901</c:v>
                </c:pt>
                <c:pt idx="346">
                  <c:v>475.20885826962939</c:v>
                </c:pt>
                <c:pt idx="347">
                  <c:v>475.84645407894754</c:v>
                </c:pt>
                <c:pt idx="348">
                  <c:v>476.43967296601886</c:v>
                </c:pt>
                <c:pt idx="349">
                  <c:v>476.98859956079878</c:v>
                </c:pt>
                <c:pt idx="350">
                  <c:v>477.49331301148021</c:v>
                </c:pt>
                <c:pt idx="351">
                  <c:v>477.95388680030317</c:v>
                </c:pt>
                <c:pt idx="352">
                  <c:v>478.37038857510441</c:v>
                </c:pt>
                <c:pt idx="353">
                  <c:v>478.74287999636152</c:v>
                </c:pt>
                <c:pt idx="354">
                  <c:v>479.07141659950975</c:v>
                </c:pt>
                <c:pt idx="355">
                  <c:v>479.356047672324</c:v>
                </c:pt>
                <c:pt idx="356">
                  <c:v>479.59681614717829</c:v>
                </c:pt>
                <c:pt idx="357">
                  <c:v>479.79375850801637</c:v>
                </c:pt>
                <c:pt idx="358">
                  <c:v>479.94690471188676</c:v>
                </c:pt>
                <c:pt idx="359">
                  <c:v>480.05627812491593</c:v>
                </c:pt>
                <c:pt idx="360">
                  <c:v>480.12189547261744</c:v>
                </c:pt>
                <c:pt idx="361">
                  <c:v>480.14376680445781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91264"/>
        <c:axId val="127091840"/>
      </c:scatterChart>
      <c:valAx>
        <c:axId val="12709126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091840"/>
        <c:crosses val="autoZero"/>
        <c:crossBetween val="midCat"/>
      </c:valAx>
      <c:valAx>
        <c:axId val="12709184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09126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Calculations!$J$1</c:f>
              <c:strCache>
                <c:ptCount val="1"/>
                <c:pt idx="0">
                  <c:v>Pressure (Bar)</c:v>
                </c:pt>
              </c:strCache>
            </c:strRef>
          </c:tx>
          <c:marker>
            <c:symbol val="none"/>
          </c:marker>
          <c:xVal>
            <c:numRef>
              <c:f>Calculations!$H$2:$H$366</c:f>
              <c:numCache>
                <c:formatCode>General</c:formatCode>
                <c:ptCount val="365"/>
                <c:pt idx="1">
                  <c:v>-180</c:v>
                </c:pt>
                <c:pt idx="2">
                  <c:v>-179</c:v>
                </c:pt>
                <c:pt idx="3">
                  <c:v>-178</c:v>
                </c:pt>
                <c:pt idx="4">
                  <c:v>-177</c:v>
                </c:pt>
                <c:pt idx="5">
                  <c:v>-176</c:v>
                </c:pt>
                <c:pt idx="6">
                  <c:v>-175</c:v>
                </c:pt>
                <c:pt idx="7">
                  <c:v>-174</c:v>
                </c:pt>
                <c:pt idx="8">
                  <c:v>-173</c:v>
                </c:pt>
                <c:pt idx="9">
                  <c:v>-172</c:v>
                </c:pt>
                <c:pt idx="10">
                  <c:v>-171</c:v>
                </c:pt>
                <c:pt idx="11">
                  <c:v>-170</c:v>
                </c:pt>
                <c:pt idx="12">
                  <c:v>-169</c:v>
                </c:pt>
                <c:pt idx="13">
                  <c:v>-168</c:v>
                </c:pt>
                <c:pt idx="14">
                  <c:v>-167</c:v>
                </c:pt>
                <c:pt idx="15">
                  <c:v>-166</c:v>
                </c:pt>
                <c:pt idx="16">
                  <c:v>-165</c:v>
                </c:pt>
                <c:pt idx="17">
                  <c:v>-164</c:v>
                </c:pt>
                <c:pt idx="18">
                  <c:v>-163</c:v>
                </c:pt>
                <c:pt idx="19">
                  <c:v>-162</c:v>
                </c:pt>
                <c:pt idx="20">
                  <c:v>-161</c:v>
                </c:pt>
                <c:pt idx="21">
                  <c:v>-160</c:v>
                </c:pt>
                <c:pt idx="22">
                  <c:v>-159</c:v>
                </c:pt>
                <c:pt idx="23">
                  <c:v>-158</c:v>
                </c:pt>
                <c:pt idx="24">
                  <c:v>-157</c:v>
                </c:pt>
                <c:pt idx="25">
                  <c:v>-156</c:v>
                </c:pt>
                <c:pt idx="26">
                  <c:v>-155</c:v>
                </c:pt>
                <c:pt idx="27">
                  <c:v>-154</c:v>
                </c:pt>
                <c:pt idx="28">
                  <c:v>-153</c:v>
                </c:pt>
                <c:pt idx="29">
                  <c:v>-152</c:v>
                </c:pt>
                <c:pt idx="30">
                  <c:v>-151</c:v>
                </c:pt>
                <c:pt idx="31">
                  <c:v>-150</c:v>
                </c:pt>
                <c:pt idx="32">
                  <c:v>-149</c:v>
                </c:pt>
                <c:pt idx="33">
                  <c:v>-148</c:v>
                </c:pt>
                <c:pt idx="34">
                  <c:v>-147</c:v>
                </c:pt>
                <c:pt idx="35">
                  <c:v>-146</c:v>
                </c:pt>
                <c:pt idx="36">
                  <c:v>-145</c:v>
                </c:pt>
                <c:pt idx="37">
                  <c:v>-144</c:v>
                </c:pt>
                <c:pt idx="38">
                  <c:v>-143</c:v>
                </c:pt>
                <c:pt idx="39">
                  <c:v>-142</c:v>
                </c:pt>
                <c:pt idx="40">
                  <c:v>-141</c:v>
                </c:pt>
                <c:pt idx="41">
                  <c:v>-140</c:v>
                </c:pt>
                <c:pt idx="42">
                  <c:v>-139</c:v>
                </c:pt>
                <c:pt idx="43">
                  <c:v>-138</c:v>
                </c:pt>
                <c:pt idx="44">
                  <c:v>-137</c:v>
                </c:pt>
                <c:pt idx="45">
                  <c:v>-136</c:v>
                </c:pt>
                <c:pt idx="46">
                  <c:v>-135</c:v>
                </c:pt>
                <c:pt idx="47">
                  <c:v>-134</c:v>
                </c:pt>
                <c:pt idx="48">
                  <c:v>-133</c:v>
                </c:pt>
                <c:pt idx="49">
                  <c:v>-132</c:v>
                </c:pt>
                <c:pt idx="50">
                  <c:v>-131</c:v>
                </c:pt>
                <c:pt idx="51">
                  <c:v>-130</c:v>
                </c:pt>
                <c:pt idx="52">
                  <c:v>-129</c:v>
                </c:pt>
                <c:pt idx="53">
                  <c:v>-128</c:v>
                </c:pt>
                <c:pt idx="54">
                  <c:v>-127</c:v>
                </c:pt>
                <c:pt idx="55">
                  <c:v>-126</c:v>
                </c:pt>
                <c:pt idx="56">
                  <c:v>-125</c:v>
                </c:pt>
                <c:pt idx="57">
                  <c:v>-124</c:v>
                </c:pt>
                <c:pt idx="58">
                  <c:v>-123</c:v>
                </c:pt>
                <c:pt idx="59">
                  <c:v>-122</c:v>
                </c:pt>
                <c:pt idx="60">
                  <c:v>-121</c:v>
                </c:pt>
                <c:pt idx="61">
                  <c:v>-120</c:v>
                </c:pt>
                <c:pt idx="62">
                  <c:v>-119</c:v>
                </c:pt>
                <c:pt idx="63">
                  <c:v>-118</c:v>
                </c:pt>
                <c:pt idx="64">
                  <c:v>-117</c:v>
                </c:pt>
                <c:pt idx="65">
                  <c:v>-116</c:v>
                </c:pt>
                <c:pt idx="66">
                  <c:v>-115</c:v>
                </c:pt>
                <c:pt idx="67">
                  <c:v>-114</c:v>
                </c:pt>
                <c:pt idx="68">
                  <c:v>-113</c:v>
                </c:pt>
                <c:pt idx="69">
                  <c:v>-112</c:v>
                </c:pt>
                <c:pt idx="70">
                  <c:v>-111</c:v>
                </c:pt>
                <c:pt idx="71">
                  <c:v>-110</c:v>
                </c:pt>
                <c:pt idx="72">
                  <c:v>-109</c:v>
                </c:pt>
                <c:pt idx="73">
                  <c:v>-108</c:v>
                </c:pt>
                <c:pt idx="74">
                  <c:v>-107</c:v>
                </c:pt>
                <c:pt idx="75">
                  <c:v>-106</c:v>
                </c:pt>
                <c:pt idx="76">
                  <c:v>-105</c:v>
                </c:pt>
                <c:pt idx="77">
                  <c:v>-104</c:v>
                </c:pt>
                <c:pt idx="78">
                  <c:v>-103</c:v>
                </c:pt>
                <c:pt idx="79">
                  <c:v>-102</c:v>
                </c:pt>
                <c:pt idx="80">
                  <c:v>-101</c:v>
                </c:pt>
                <c:pt idx="81">
                  <c:v>-100</c:v>
                </c:pt>
                <c:pt idx="82">
                  <c:v>-99</c:v>
                </c:pt>
                <c:pt idx="83">
                  <c:v>-98</c:v>
                </c:pt>
                <c:pt idx="84">
                  <c:v>-97</c:v>
                </c:pt>
                <c:pt idx="85">
                  <c:v>-96</c:v>
                </c:pt>
                <c:pt idx="86">
                  <c:v>-95</c:v>
                </c:pt>
                <c:pt idx="87">
                  <c:v>-94</c:v>
                </c:pt>
                <c:pt idx="88">
                  <c:v>-93</c:v>
                </c:pt>
                <c:pt idx="89">
                  <c:v>-92</c:v>
                </c:pt>
                <c:pt idx="90">
                  <c:v>-91</c:v>
                </c:pt>
                <c:pt idx="91">
                  <c:v>-90</c:v>
                </c:pt>
                <c:pt idx="92">
                  <c:v>-89</c:v>
                </c:pt>
                <c:pt idx="93">
                  <c:v>-88</c:v>
                </c:pt>
                <c:pt idx="94">
                  <c:v>-87</c:v>
                </c:pt>
                <c:pt idx="95">
                  <c:v>-86</c:v>
                </c:pt>
                <c:pt idx="96">
                  <c:v>-85</c:v>
                </c:pt>
                <c:pt idx="97">
                  <c:v>-84</c:v>
                </c:pt>
                <c:pt idx="98">
                  <c:v>-83</c:v>
                </c:pt>
                <c:pt idx="99">
                  <c:v>-82</c:v>
                </c:pt>
                <c:pt idx="100">
                  <c:v>-81</c:v>
                </c:pt>
                <c:pt idx="101">
                  <c:v>-80</c:v>
                </c:pt>
                <c:pt idx="102">
                  <c:v>-79</c:v>
                </c:pt>
                <c:pt idx="103">
                  <c:v>-78</c:v>
                </c:pt>
                <c:pt idx="104">
                  <c:v>-77</c:v>
                </c:pt>
                <c:pt idx="105">
                  <c:v>-76</c:v>
                </c:pt>
                <c:pt idx="106">
                  <c:v>-75</c:v>
                </c:pt>
                <c:pt idx="107">
                  <c:v>-74</c:v>
                </c:pt>
                <c:pt idx="108">
                  <c:v>-73</c:v>
                </c:pt>
                <c:pt idx="109">
                  <c:v>-72</c:v>
                </c:pt>
                <c:pt idx="110">
                  <c:v>-71</c:v>
                </c:pt>
                <c:pt idx="111">
                  <c:v>-70</c:v>
                </c:pt>
                <c:pt idx="112">
                  <c:v>-69</c:v>
                </c:pt>
                <c:pt idx="113">
                  <c:v>-68</c:v>
                </c:pt>
                <c:pt idx="114">
                  <c:v>-67</c:v>
                </c:pt>
                <c:pt idx="115">
                  <c:v>-66</c:v>
                </c:pt>
                <c:pt idx="116">
                  <c:v>-65</c:v>
                </c:pt>
                <c:pt idx="117">
                  <c:v>-64</c:v>
                </c:pt>
                <c:pt idx="118">
                  <c:v>-63</c:v>
                </c:pt>
                <c:pt idx="119">
                  <c:v>-62</c:v>
                </c:pt>
                <c:pt idx="120">
                  <c:v>-61</c:v>
                </c:pt>
                <c:pt idx="121">
                  <c:v>-60</c:v>
                </c:pt>
                <c:pt idx="122">
                  <c:v>-59</c:v>
                </c:pt>
                <c:pt idx="123">
                  <c:v>-58</c:v>
                </c:pt>
                <c:pt idx="124">
                  <c:v>-57</c:v>
                </c:pt>
                <c:pt idx="125">
                  <c:v>-56</c:v>
                </c:pt>
                <c:pt idx="126">
                  <c:v>-55</c:v>
                </c:pt>
                <c:pt idx="127">
                  <c:v>-54</c:v>
                </c:pt>
                <c:pt idx="128">
                  <c:v>-53</c:v>
                </c:pt>
                <c:pt idx="129">
                  <c:v>-52</c:v>
                </c:pt>
                <c:pt idx="130">
                  <c:v>-51</c:v>
                </c:pt>
                <c:pt idx="131">
                  <c:v>-50</c:v>
                </c:pt>
                <c:pt idx="132">
                  <c:v>-49</c:v>
                </c:pt>
                <c:pt idx="133">
                  <c:v>-48</c:v>
                </c:pt>
                <c:pt idx="134">
                  <c:v>-47</c:v>
                </c:pt>
                <c:pt idx="135">
                  <c:v>-46</c:v>
                </c:pt>
                <c:pt idx="136">
                  <c:v>-45</c:v>
                </c:pt>
                <c:pt idx="137">
                  <c:v>-44</c:v>
                </c:pt>
                <c:pt idx="138">
                  <c:v>-43</c:v>
                </c:pt>
                <c:pt idx="139">
                  <c:v>-42</c:v>
                </c:pt>
                <c:pt idx="140">
                  <c:v>-41</c:v>
                </c:pt>
                <c:pt idx="141">
                  <c:v>-40</c:v>
                </c:pt>
                <c:pt idx="142">
                  <c:v>-39</c:v>
                </c:pt>
                <c:pt idx="143">
                  <c:v>-38</c:v>
                </c:pt>
                <c:pt idx="144">
                  <c:v>-37</c:v>
                </c:pt>
                <c:pt idx="145">
                  <c:v>-36</c:v>
                </c:pt>
                <c:pt idx="146">
                  <c:v>-35</c:v>
                </c:pt>
                <c:pt idx="147">
                  <c:v>-34</c:v>
                </c:pt>
                <c:pt idx="148">
                  <c:v>-33</c:v>
                </c:pt>
                <c:pt idx="149">
                  <c:v>-32</c:v>
                </c:pt>
                <c:pt idx="150">
                  <c:v>-31</c:v>
                </c:pt>
                <c:pt idx="151">
                  <c:v>-30</c:v>
                </c:pt>
                <c:pt idx="152">
                  <c:v>-29</c:v>
                </c:pt>
                <c:pt idx="153">
                  <c:v>-28</c:v>
                </c:pt>
                <c:pt idx="154">
                  <c:v>-27</c:v>
                </c:pt>
                <c:pt idx="155">
                  <c:v>-26</c:v>
                </c:pt>
                <c:pt idx="156">
                  <c:v>-25</c:v>
                </c:pt>
                <c:pt idx="157">
                  <c:v>-24</c:v>
                </c:pt>
                <c:pt idx="158">
                  <c:v>-23</c:v>
                </c:pt>
                <c:pt idx="159">
                  <c:v>-22</c:v>
                </c:pt>
                <c:pt idx="160">
                  <c:v>-21</c:v>
                </c:pt>
                <c:pt idx="161">
                  <c:v>-20</c:v>
                </c:pt>
                <c:pt idx="162">
                  <c:v>-19</c:v>
                </c:pt>
                <c:pt idx="163">
                  <c:v>-18</c:v>
                </c:pt>
                <c:pt idx="164">
                  <c:v>-17</c:v>
                </c:pt>
                <c:pt idx="165">
                  <c:v>-16</c:v>
                </c:pt>
                <c:pt idx="166">
                  <c:v>-15</c:v>
                </c:pt>
                <c:pt idx="167">
                  <c:v>-14</c:v>
                </c:pt>
                <c:pt idx="168">
                  <c:v>-13</c:v>
                </c:pt>
                <c:pt idx="169">
                  <c:v>-12</c:v>
                </c:pt>
                <c:pt idx="170">
                  <c:v>-11</c:v>
                </c:pt>
                <c:pt idx="171">
                  <c:v>-10</c:v>
                </c:pt>
                <c:pt idx="172">
                  <c:v>-9</c:v>
                </c:pt>
                <c:pt idx="173">
                  <c:v>-8</c:v>
                </c:pt>
                <c:pt idx="174">
                  <c:v>-7</c:v>
                </c:pt>
                <c:pt idx="175">
                  <c:v>-6</c:v>
                </c:pt>
                <c:pt idx="176">
                  <c:v>-5</c:v>
                </c:pt>
                <c:pt idx="177">
                  <c:v>-4</c:v>
                </c:pt>
                <c:pt idx="178">
                  <c:v>-3</c:v>
                </c:pt>
                <c:pt idx="179">
                  <c:v>-2</c:v>
                </c:pt>
                <c:pt idx="180">
                  <c:v>-1</c:v>
                </c:pt>
                <c:pt idx="181">
                  <c:v>0</c:v>
                </c:pt>
                <c:pt idx="182">
                  <c:v>1</c:v>
                </c:pt>
                <c:pt idx="183">
                  <c:v>2</c:v>
                </c:pt>
                <c:pt idx="184">
                  <c:v>3</c:v>
                </c:pt>
                <c:pt idx="185">
                  <c:v>4</c:v>
                </c:pt>
                <c:pt idx="186">
                  <c:v>5</c:v>
                </c:pt>
                <c:pt idx="187">
                  <c:v>6</c:v>
                </c:pt>
                <c:pt idx="188">
                  <c:v>7</c:v>
                </c:pt>
                <c:pt idx="189">
                  <c:v>8</c:v>
                </c:pt>
                <c:pt idx="190">
                  <c:v>9</c:v>
                </c:pt>
                <c:pt idx="191">
                  <c:v>10</c:v>
                </c:pt>
                <c:pt idx="192">
                  <c:v>11</c:v>
                </c:pt>
                <c:pt idx="193">
                  <c:v>12</c:v>
                </c:pt>
                <c:pt idx="194">
                  <c:v>13</c:v>
                </c:pt>
                <c:pt idx="195">
                  <c:v>14</c:v>
                </c:pt>
                <c:pt idx="196">
                  <c:v>15</c:v>
                </c:pt>
                <c:pt idx="197">
                  <c:v>16</c:v>
                </c:pt>
                <c:pt idx="198">
                  <c:v>17</c:v>
                </c:pt>
                <c:pt idx="199">
                  <c:v>18</c:v>
                </c:pt>
                <c:pt idx="200">
                  <c:v>19</c:v>
                </c:pt>
                <c:pt idx="201">
                  <c:v>20</c:v>
                </c:pt>
                <c:pt idx="202">
                  <c:v>21</c:v>
                </c:pt>
                <c:pt idx="203">
                  <c:v>22</c:v>
                </c:pt>
                <c:pt idx="204">
                  <c:v>23</c:v>
                </c:pt>
                <c:pt idx="205">
                  <c:v>24</c:v>
                </c:pt>
                <c:pt idx="206">
                  <c:v>25</c:v>
                </c:pt>
                <c:pt idx="207">
                  <c:v>26</c:v>
                </c:pt>
                <c:pt idx="208">
                  <c:v>27</c:v>
                </c:pt>
                <c:pt idx="209">
                  <c:v>28</c:v>
                </c:pt>
                <c:pt idx="210">
                  <c:v>29</c:v>
                </c:pt>
                <c:pt idx="211">
                  <c:v>30</c:v>
                </c:pt>
                <c:pt idx="212">
                  <c:v>31</c:v>
                </c:pt>
                <c:pt idx="213">
                  <c:v>32</c:v>
                </c:pt>
                <c:pt idx="214">
                  <c:v>33</c:v>
                </c:pt>
                <c:pt idx="215">
                  <c:v>34</c:v>
                </c:pt>
                <c:pt idx="216">
                  <c:v>35</c:v>
                </c:pt>
                <c:pt idx="217">
                  <c:v>36</c:v>
                </c:pt>
                <c:pt idx="218">
                  <c:v>37</c:v>
                </c:pt>
                <c:pt idx="219">
                  <c:v>38</c:v>
                </c:pt>
                <c:pt idx="220">
                  <c:v>39</c:v>
                </c:pt>
                <c:pt idx="221">
                  <c:v>40</c:v>
                </c:pt>
                <c:pt idx="222">
                  <c:v>41</c:v>
                </c:pt>
                <c:pt idx="223">
                  <c:v>42</c:v>
                </c:pt>
                <c:pt idx="224">
                  <c:v>43</c:v>
                </c:pt>
                <c:pt idx="225">
                  <c:v>44</c:v>
                </c:pt>
                <c:pt idx="226">
                  <c:v>45</c:v>
                </c:pt>
                <c:pt idx="227">
                  <c:v>46</c:v>
                </c:pt>
                <c:pt idx="228">
                  <c:v>47</c:v>
                </c:pt>
                <c:pt idx="229">
                  <c:v>48</c:v>
                </c:pt>
                <c:pt idx="230">
                  <c:v>49</c:v>
                </c:pt>
                <c:pt idx="231">
                  <c:v>50</c:v>
                </c:pt>
                <c:pt idx="232">
                  <c:v>51</c:v>
                </c:pt>
                <c:pt idx="233">
                  <c:v>52</c:v>
                </c:pt>
                <c:pt idx="234">
                  <c:v>53</c:v>
                </c:pt>
                <c:pt idx="235">
                  <c:v>54</c:v>
                </c:pt>
                <c:pt idx="236">
                  <c:v>55</c:v>
                </c:pt>
                <c:pt idx="237">
                  <c:v>56</c:v>
                </c:pt>
                <c:pt idx="238">
                  <c:v>57</c:v>
                </c:pt>
                <c:pt idx="239">
                  <c:v>58</c:v>
                </c:pt>
                <c:pt idx="240">
                  <c:v>59</c:v>
                </c:pt>
                <c:pt idx="241">
                  <c:v>60</c:v>
                </c:pt>
                <c:pt idx="242">
                  <c:v>61</c:v>
                </c:pt>
                <c:pt idx="243">
                  <c:v>62</c:v>
                </c:pt>
                <c:pt idx="244">
                  <c:v>63</c:v>
                </c:pt>
                <c:pt idx="245">
                  <c:v>64</c:v>
                </c:pt>
                <c:pt idx="246">
                  <c:v>65</c:v>
                </c:pt>
                <c:pt idx="247">
                  <c:v>66</c:v>
                </c:pt>
                <c:pt idx="248">
                  <c:v>67</c:v>
                </c:pt>
                <c:pt idx="249">
                  <c:v>68</c:v>
                </c:pt>
                <c:pt idx="250">
                  <c:v>69</c:v>
                </c:pt>
                <c:pt idx="251">
                  <c:v>70</c:v>
                </c:pt>
                <c:pt idx="252">
                  <c:v>71</c:v>
                </c:pt>
                <c:pt idx="253">
                  <c:v>72</c:v>
                </c:pt>
                <c:pt idx="254">
                  <c:v>73</c:v>
                </c:pt>
                <c:pt idx="255">
                  <c:v>74</c:v>
                </c:pt>
                <c:pt idx="256">
                  <c:v>75</c:v>
                </c:pt>
                <c:pt idx="257">
                  <c:v>76</c:v>
                </c:pt>
                <c:pt idx="258">
                  <c:v>77</c:v>
                </c:pt>
                <c:pt idx="259">
                  <c:v>78</c:v>
                </c:pt>
                <c:pt idx="260">
                  <c:v>79</c:v>
                </c:pt>
                <c:pt idx="261">
                  <c:v>80</c:v>
                </c:pt>
                <c:pt idx="262">
                  <c:v>81</c:v>
                </c:pt>
                <c:pt idx="263">
                  <c:v>82</c:v>
                </c:pt>
                <c:pt idx="264">
                  <c:v>83</c:v>
                </c:pt>
                <c:pt idx="265">
                  <c:v>84</c:v>
                </c:pt>
                <c:pt idx="266">
                  <c:v>85</c:v>
                </c:pt>
                <c:pt idx="267">
                  <c:v>86</c:v>
                </c:pt>
                <c:pt idx="268">
                  <c:v>87</c:v>
                </c:pt>
                <c:pt idx="269">
                  <c:v>88</c:v>
                </c:pt>
                <c:pt idx="270">
                  <c:v>89</c:v>
                </c:pt>
                <c:pt idx="271">
                  <c:v>90</c:v>
                </c:pt>
                <c:pt idx="272">
                  <c:v>91</c:v>
                </c:pt>
                <c:pt idx="273">
                  <c:v>92</c:v>
                </c:pt>
                <c:pt idx="274">
                  <c:v>93</c:v>
                </c:pt>
                <c:pt idx="275">
                  <c:v>94</c:v>
                </c:pt>
                <c:pt idx="276">
                  <c:v>95</c:v>
                </c:pt>
                <c:pt idx="277">
                  <c:v>96</c:v>
                </c:pt>
                <c:pt idx="278">
                  <c:v>97</c:v>
                </c:pt>
                <c:pt idx="279">
                  <c:v>98</c:v>
                </c:pt>
                <c:pt idx="280">
                  <c:v>99</c:v>
                </c:pt>
                <c:pt idx="281">
                  <c:v>100</c:v>
                </c:pt>
                <c:pt idx="282">
                  <c:v>101</c:v>
                </c:pt>
                <c:pt idx="283">
                  <c:v>102</c:v>
                </c:pt>
                <c:pt idx="284">
                  <c:v>103</c:v>
                </c:pt>
                <c:pt idx="285">
                  <c:v>104</c:v>
                </c:pt>
                <c:pt idx="286">
                  <c:v>105</c:v>
                </c:pt>
                <c:pt idx="287">
                  <c:v>106</c:v>
                </c:pt>
                <c:pt idx="288">
                  <c:v>107</c:v>
                </c:pt>
                <c:pt idx="289">
                  <c:v>108</c:v>
                </c:pt>
                <c:pt idx="290">
                  <c:v>109</c:v>
                </c:pt>
                <c:pt idx="291">
                  <c:v>110</c:v>
                </c:pt>
                <c:pt idx="292">
                  <c:v>111</c:v>
                </c:pt>
                <c:pt idx="293">
                  <c:v>112</c:v>
                </c:pt>
                <c:pt idx="294">
                  <c:v>113</c:v>
                </c:pt>
                <c:pt idx="295">
                  <c:v>114</c:v>
                </c:pt>
                <c:pt idx="296">
                  <c:v>115</c:v>
                </c:pt>
                <c:pt idx="297">
                  <c:v>116</c:v>
                </c:pt>
                <c:pt idx="298">
                  <c:v>117</c:v>
                </c:pt>
                <c:pt idx="299">
                  <c:v>118</c:v>
                </c:pt>
                <c:pt idx="300">
                  <c:v>119</c:v>
                </c:pt>
                <c:pt idx="301">
                  <c:v>120</c:v>
                </c:pt>
                <c:pt idx="302">
                  <c:v>121</c:v>
                </c:pt>
                <c:pt idx="303">
                  <c:v>122</c:v>
                </c:pt>
                <c:pt idx="304">
                  <c:v>123</c:v>
                </c:pt>
                <c:pt idx="305">
                  <c:v>124</c:v>
                </c:pt>
                <c:pt idx="306">
                  <c:v>125</c:v>
                </c:pt>
                <c:pt idx="307">
                  <c:v>126</c:v>
                </c:pt>
                <c:pt idx="308">
                  <c:v>127</c:v>
                </c:pt>
                <c:pt idx="309">
                  <c:v>128</c:v>
                </c:pt>
                <c:pt idx="310">
                  <c:v>129</c:v>
                </c:pt>
                <c:pt idx="311">
                  <c:v>130</c:v>
                </c:pt>
                <c:pt idx="312">
                  <c:v>131</c:v>
                </c:pt>
                <c:pt idx="313">
                  <c:v>132</c:v>
                </c:pt>
                <c:pt idx="314">
                  <c:v>133</c:v>
                </c:pt>
                <c:pt idx="315">
                  <c:v>134</c:v>
                </c:pt>
                <c:pt idx="316">
                  <c:v>135</c:v>
                </c:pt>
                <c:pt idx="317">
                  <c:v>136</c:v>
                </c:pt>
                <c:pt idx="318">
                  <c:v>137</c:v>
                </c:pt>
                <c:pt idx="319">
                  <c:v>138</c:v>
                </c:pt>
                <c:pt idx="320">
                  <c:v>139</c:v>
                </c:pt>
                <c:pt idx="321">
                  <c:v>140</c:v>
                </c:pt>
                <c:pt idx="322">
                  <c:v>141</c:v>
                </c:pt>
                <c:pt idx="323">
                  <c:v>142</c:v>
                </c:pt>
                <c:pt idx="324">
                  <c:v>143</c:v>
                </c:pt>
                <c:pt idx="325">
                  <c:v>144</c:v>
                </c:pt>
                <c:pt idx="326">
                  <c:v>145</c:v>
                </c:pt>
                <c:pt idx="327">
                  <c:v>146</c:v>
                </c:pt>
                <c:pt idx="328">
                  <c:v>147</c:v>
                </c:pt>
                <c:pt idx="329">
                  <c:v>148</c:v>
                </c:pt>
                <c:pt idx="330">
                  <c:v>149</c:v>
                </c:pt>
                <c:pt idx="331">
                  <c:v>150</c:v>
                </c:pt>
                <c:pt idx="332">
                  <c:v>151</c:v>
                </c:pt>
                <c:pt idx="333">
                  <c:v>152</c:v>
                </c:pt>
                <c:pt idx="334">
                  <c:v>153</c:v>
                </c:pt>
                <c:pt idx="335">
                  <c:v>154</c:v>
                </c:pt>
                <c:pt idx="336">
                  <c:v>155</c:v>
                </c:pt>
                <c:pt idx="337">
                  <c:v>156</c:v>
                </c:pt>
                <c:pt idx="338">
                  <c:v>157</c:v>
                </c:pt>
                <c:pt idx="339">
                  <c:v>158</c:v>
                </c:pt>
                <c:pt idx="340">
                  <c:v>159</c:v>
                </c:pt>
                <c:pt idx="341">
                  <c:v>160</c:v>
                </c:pt>
                <c:pt idx="342">
                  <c:v>161</c:v>
                </c:pt>
                <c:pt idx="343">
                  <c:v>162</c:v>
                </c:pt>
                <c:pt idx="344">
                  <c:v>163</c:v>
                </c:pt>
                <c:pt idx="345">
                  <c:v>164</c:v>
                </c:pt>
                <c:pt idx="346">
                  <c:v>165</c:v>
                </c:pt>
                <c:pt idx="347">
                  <c:v>166</c:v>
                </c:pt>
                <c:pt idx="348">
                  <c:v>167</c:v>
                </c:pt>
                <c:pt idx="349">
                  <c:v>168</c:v>
                </c:pt>
                <c:pt idx="350">
                  <c:v>169</c:v>
                </c:pt>
                <c:pt idx="351">
                  <c:v>170</c:v>
                </c:pt>
                <c:pt idx="352">
                  <c:v>171</c:v>
                </c:pt>
                <c:pt idx="353">
                  <c:v>172</c:v>
                </c:pt>
                <c:pt idx="354">
                  <c:v>173</c:v>
                </c:pt>
                <c:pt idx="355">
                  <c:v>174</c:v>
                </c:pt>
                <c:pt idx="356">
                  <c:v>175</c:v>
                </c:pt>
                <c:pt idx="357">
                  <c:v>176</c:v>
                </c:pt>
                <c:pt idx="358">
                  <c:v>177</c:v>
                </c:pt>
                <c:pt idx="359">
                  <c:v>178</c:v>
                </c:pt>
                <c:pt idx="360">
                  <c:v>179</c:v>
                </c:pt>
                <c:pt idx="361">
                  <c:v>180</c:v>
                </c:pt>
              </c:numCache>
            </c:numRef>
          </c:xVal>
          <c:yVal>
            <c:numRef>
              <c:f>Calculations!$J$2:$J$366</c:f>
              <c:numCache>
                <c:formatCode>0.000</c:formatCode>
                <c:ptCount val="365"/>
                <c:pt idx="1">
                  <c:v>1</c:v>
                </c:pt>
                <c:pt idx="2" formatCode="General">
                  <c:v>1.0000592202229079</c:v>
                </c:pt>
                <c:pt idx="3" formatCode="General">
                  <c:v>1.000236927205491</c:v>
                </c:pt>
                <c:pt idx="4" formatCode="General">
                  <c:v>1.0005332599547052</c:v>
                </c:pt>
                <c:pt idx="5" formatCode="General">
                  <c:v>1.0009484503668702</c:v>
                </c:pt>
                <c:pt idx="6" formatCode="General">
                  <c:v>1.0014828235552542</c:v>
                </c:pt>
                <c:pt idx="7" formatCode="General">
                  <c:v>1.0021367983096727</c:v>
                </c:pt>
                <c:pt idx="8" formatCode="General">
                  <c:v>1.002910887689088</c:v>
                </c:pt>
                <c:pt idx="9" formatCode="General">
                  <c:v>1.0038056997484894</c:v>
                </c:pt>
                <c:pt idx="10" formatCode="General">
                  <c:v>1.0048219384016135</c:v>
                </c:pt>
                <c:pt idx="11" formatCode="General">
                  <c:v>1.005960404421371</c:v>
                </c:pt>
                <c:pt idx="12" formatCode="General">
                  <c:v>1.0072219965801446</c:v>
                </c:pt>
                <c:pt idx="13" formatCode="General">
                  <c:v>1.0086077129324349</c:v>
                </c:pt>
                <c:pt idx="14" formatCode="General">
                  <c:v>1.0101186522426466</c:v>
                </c:pt>
                <c:pt idx="15" formatCode="General">
                  <c:v>1.0117560155611418</c:v>
                </c:pt>
                <c:pt idx="16" formatCode="General">
                  <c:v>1.0135211079520146</c:v>
                </c:pt>
                <c:pt idx="17" formatCode="General">
                  <c:v>1.0154153403764077</c:v>
                </c:pt>
                <c:pt idx="18" formatCode="General">
                  <c:v>1.0174402317355355</c:v>
                </c:pt>
                <c:pt idx="19" formatCode="General">
                  <c:v>1.0195974110779729</c:v>
                </c:pt>
                <c:pt idx="20" formatCode="General">
                  <c:v>1.0218886199761512</c:v>
                </c:pt>
                <c:pt idx="21" formatCode="General">
                  <c:v>1.0243157150774198</c:v>
                </c:pt>
                <c:pt idx="22" formatCode="General">
                  <c:v>1.0268806708354588</c:v>
                </c:pt>
                <c:pt idx="23" formatCode="General">
                  <c:v>1.0295855824282754</c:v>
                </c:pt>
                <c:pt idx="24" formatCode="General">
                  <c:v>1.0324326688694956</c:v>
                </c:pt>
                <c:pt idx="25" formatCode="General">
                  <c:v>1.035424276320154</c:v>
                </c:pt>
                <c:pt idx="26" formatCode="General">
                  <c:v>1.0385628816087051</c:v>
                </c:pt>
                <c:pt idx="27" formatCode="General">
                  <c:v>1.0418510959675413</c:v>
                </c:pt>
                <c:pt idx="28" formatCode="General">
                  <c:v>1.0452916689948688</c:v>
                </c:pt>
                <c:pt idx="29" formatCode="General">
                  <c:v>1.0488874928514214</c:v>
                </c:pt>
                <c:pt idx="30" formatCode="General">
                  <c:v>1.0526416067021316</c:v>
                </c:pt>
                <c:pt idx="31" formatCode="General">
                  <c:v>1.0565572014135773</c:v>
                </c:pt>
                <c:pt idx="32" formatCode="General">
                  <c:v>1.0606376245187441</c:v>
                </c:pt>
                <c:pt idx="33" formatCode="General">
                  <c:v>1.0648863854614241</c:v>
                </c:pt>
                <c:pt idx="34" formatCode="General">
                  <c:v>1.0693071611333964</c:v>
                </c:pt>
                <c:pt idx="35" formatCode="General">
                  <c:v>1.0739038017184042</c:v>
                </c:pt>
                <c:pt idx="36" formatCode="General">
                  <c:v>1.0786803368578834</c:v>
                </c:pt>
                <c:pt idx="37" formatCode="General">
                  <c:v>1.0836409821543886</c:v>
                </c:pt>
                <c:pt idx="38" formatCode="General">
                  <c:v>1.0887901460297109</c:v>
                </c:pt>
                <c:pt idx="39" formatCode="General">
                  <c:v>1.0941324369558267</c:v>
                </c:pt>
                <c:pt idx="40" formatCode="General">
                  <c:v>1.0996726710780047</c:v>
                </c:pt>
                <c:pt idx="41" formatCode="General">
                  <c:v>1.1054158802507004</c:v>
                </c:pt>
                <c:pt idx="42" formatCode="General">
                  <c:v>1.111367320508216</c:v>
                </c:pt>
                <c:pt idx="43" formatCode="General">
                  <c:v>1.1175324809936062</c:v>
                </c:pt>
                <c:pt idx="44" formatCode="General">
                  <c:v>1.1239170933708438</c:v>
                </c:pt>
                <c:pt idx="45" formatCode="General">
                  <c:v>1.1305271417469729</c:v>
                </c:pt>
                <c:pt idx="46" formatCode="General">
                  <c:v>1.1373688731327509</c:v>
                </c:pt>
                <c:pt idx="47" formatCode="General">
                  <c:v>1.1444488084722251</c:v>
                </c:pt>
                <c:pt idx="48" formatCode="General">
                  <c:v>1.1517737542737441</c:v>
                </c:pt>
                <c:pt idx="49" formatCode="General">
                  <c:v>1.1593508148771257</c:v>
                </c:pt>
                <c:pt idx="50" formatCode="General">
                  <c:v>1.1671874053940756</c:v>
                </c:pt>
                <c:pt idx="51" formatCode="General">
                  <c:v>1.1752912653614953</c:v>
                </c:pt>
                <c:pt idx="52" formatCode="General">
                  <c:v>1.1836704731500636</c:v>
                </c:pt>
                <c:pt idx="53" formatCode="General">
                  <c:v>1.1923334611734027</c:v>
                </c:pt>
                <c:pt idx="54" formatCode="General">
                  <c:v>1.2012890319463048</c:v>
                </c:pt>
                <c:pt idx="55" formatCode="General">
                  <c:v>1.2105463750438812</c:v>
                </c:pt>
                <c:pt idx="56" formatCode="General">
                  <c:v>1.2201150850171494</c:v>
                </c:pt>
                <c:pt idx="57" formatCode="General">
                  <c:v>1.2300051803244911</c:v>
                </c:pt>
                <c:pt idx="58" formatCode="General">
                  <c:v>1.240227123342637</c:v>
                </c:pt>
                <c:pt idx="59" formatCode="General">
                  <c:v>1.2507918415253778</c:v>
                </c:pt>
                <c:pt idx="60" formatCode="General">
                  <c:v>1.2617107497830971</c:v>
                </c:pt>
                <c:pt idx="61" formatCode="General">
                  <c:v>1.2729957741614804</c:v>
                </c:pt>
                <c:pt idx="62" formatCode="General">
                  <c:v>1.2846593769034502</c:v>
                </c:pt>
                <c:pt idx="63" formatCode="General">
                  <c:v>1.2967145829844846</c:v>
                </c:pt>
                <c:pt idx="64" formatCode="General">
                  <c:v>1.3091750082180873</c:v>
                </c:pt>
                <c:pt idx="65" formatCode="General">
                  <c:v>1.3220548890352946</c:v>
                </c:pt>
                <c:pt idx="66" formatCode="General">
                  <c:v>1.335369114049803</c:v>
                </c:pt>
                <c:pt idx="67" formatCode="General">
                  <c:v>1.3491332575285826</c:v>
                </c:pt>
                <c:pt idx="68" formatCode="General">
                  <c:v>1.3633636148968289</c:v>
                </c:pt>
                <c:pt idx="69" formatCode="General">
                  <c:v>1.378077240415766</c:v>
                </c:pt>
                <c:pt idx="70" formatCode="General">
                  <c:v>1.3932919871823153</c:v>
                </c:pt>
                <c:pt idx="71" formatCode="General">
                  <c:v>1.409026549610932</c:v>
                </c:pt>
                <c:pt idx="72" formatCode="General">
                  <c:v>1.4253005085701929</c:v>
                </c:pt>
                <c:pt idx="73" formatCode="General">
                  <c:v>1.4421343793599501</c:v>
                </c:pt>
                <c:pt idx="74" formatCode="General">
                  <c:v>1.4595496627292315</c:v>
                </c:pt>
                <c:pt idx="75" formatCode="General">
                  <c:v>1.4775688991505969</c:v>
                </c:pt>
                <c:pt idx="76" formatCode="General">
                  <c:v>1.4962157265835241</c:v>
                </c:pt>
                <c:pt idx="77" formatCode="General">
                  <c:v>1.5155149419776273</c:v>
                </c:pt>
                <c:pt idx="78" formatCode="General">
                  <c:v>1.5354925667863211</c:v>
                </c:pt>
                <c:pt idx="79" formatCode="General">
                  <c:v>1.5561759167830163</c:v>
                </c:pt>
                <c:pt idx="80" formatCode="General">
                  <c:v>1.5775936764952321</c:v>
                </c:pt>
                <c:pt idx="81" formatCode="General">
                  <c:v>1.5997759785972996</c:v>
                </c:pt>
                <c:pt idx="82" formatCode="General">
                  <c:v>1.6227544886298224</c:v>
                </c:pt>
                <c:pt idx="83" formatCode="General">
                  <c:v>1.6465624954438858</c:v>
                </c:pt>
                <c:pt idx="84" formatCode="General">
                  <c:v>1.6712350078004516</c:v>
                </c:pt>
                <c:pt idx="85" formatCode="General">
                  <c:v>1.6968088575906413</c:v>
                </c:pt>
                <c:pt idx="86" formatCode="General">
                  <c:v>1.7233228101809348</c:v>
                </c:pt>
                <c:pt idx="87" formatCode="General">
                  <c:v>1.7508176824290427</c:v>
                </c:pt>
                <c:pt idx="88" formatCode="General">
                  <c:v>1.779336468961586</c:v>
                </c:pt>
                <c:pt idx="89" formatCode="General">
                  <c:v>1.8089244773541218</c:v>
                </c:pt>
                <c:pt idx="90" formatCode="General">
                  <c:v>1.8396294729078015</c:v>
                </c:pt>
                <c:pt idx="91" formatCode="General">
                  <c:v>1.8715018337755382</c:v>
                </c:pt>
                <c:pt idx="92" formatCode="General">
                  <c:v>1.9045947172542952</c:v>
                </c:pt>
                <c:pt idx="93" formatCode="General">
                  <c:v>1.9389642381295586</c:v>
                </c:pt>
                <c:pt idx="94" formatCode="General">
                  <c:v>1.9746696600337421</c:v>
                </c:pt>
                <c:pt idx="95" formatCode="General">
                  <c:v>2.0117736008626359</c:v>
                </c:pt>
                <c:pt idx="96" formatCode="General">
                  <c:v>2.0503422533838345</c:v>
                </c:pt>
                <c:pt idx="97" formatCode="General">
                  <c:v>2.090445622268831</c:v>
                </c:pt>
                <c:pt idx="98" formatCode="General">
                  <c:v>2.1321577788870041</c:v>
                </c:pt>
                <c:pt idx="99" formatCode="General">
                  <c:v>2.1755571353156973</c:v>
                </c:pt>
                <c:pt idx="100" formatCode="General">
                  <c:v>2.2207267391468601</c:v>
                </c:pt>
                <c:pt idx="101" formatCode="General">
                  <c:v>2.267754590808134</c:v>
                </c:pt>
                <c:pt idx="102" formatCode="General">
                  <c:v>2.3167339852657456</c:v>
                </c:pt>
                <c:pt idx="103" formatCode="General">
                  <c:v>2.3677638801390577</c:v>
                </c:pt>
                <c:pt idx="104" formatCode="General">
                  <c:v>2.4209492924331575</c:v>
                </c:pt>
                <c:pt idx="105" formatCode="General">
                  <c:v>2.4764017262874649</c:v>
                </c:pt>
                <c:pt idx="106" formatCode="General">
                  <c:v>2.5342396343460831</c:v>
                </c:pt>
                <c:pt idx="107" formatCode="General">
                  <c:v>2.5945889155805628</c:v>
                </c:pt>
                <c:pt idx="108" formatCode="General">
                  <c:v>2.6575834526390052</c:v>
                </c:pt>
                <c:pt idx="109" formatCode="General">
                  <c:v>2.7233656920579405</c:v>
                </c:pt>
                <c:pt idx="110" formatCode="General">
                  <c:v>2.792087270956177</c:v>
                </c:pt>
                <c:pt idx="111" formatCode="General">
                  <c:v>2.8639096941335485</c:v>
                </c:pt>
                <c:pt idx="112" formatCode="General">
                  <c:v>2.9390050658228706</c:v>
                </c:pt>
                <c:pt idx="113" formatCode="General">
                  <c:v>3.0175568806905209</c:v>
                </c:pt>
                <c:pt idx="114" formatCode="General">
                  <c:v>3.0997608790501046</c:v>
                </c:pt>
                <c:pt idx="115" formatCode="General">
                  <c:v>3.1858259716434802</c:v>
                </c:pt>
                <c:pt idx="116" formatCode="General">
                  <c:v>3.275975239752988</c:v>
                </c:pt>
                <c:pt idx="117" formatCode="General">
                  <c:v>3.3704470168354677</c:v>
                </c:pt>
                <c:pt idx="118" formatCode="General">
                  <c:v>3.4694960583086298</c:v>
                </c:pt>
                <c:pt idx="119" formatCode="General">
                  <c:v>3.5733948065686691</c:v>
                </c:pt>
                <c:pt idx="120" formatCode="General">
                  <c:v>3.682434758766874</c:v>
                </c:pt>
                <c:pt idx="121" formatCode="General">
                  <c:v>3.796927945312278</c:v>
                </c:pt>
                <c:pt idx="122" formatCode="General">
                  <c:v>3.9172085274838024</c:v>
                </c:pt>
                <c:pt idx="123" formatCode="General">
                  <c:v>4.0436345229105948</c:v>
                </c:pt>
                <c:pt idx="124" formatCode="General">
                  <c:v>4.1765896679905756</c:v>
                </c:pt>
                <c:pt idx="125" formatCode="General">
                  <c:v>4.3164854265340118</c:v>
                </c:pt>
                <c:pt idx="126" formatCode="General">
                  <c:v>4.4637631540031979</c:v>
                </c:pt>
                <c:pt idx="127" formatCode="General">
                  <c:v>4.6188964266214612</c:v>
                </c:pt>
                <c:pt idx="128" formatCode="General">
                  <c:v>4.7823935442830381</c:v>
                </c:pt>
                <c:pt idx="129" formatCode="General">
                  <c:v>4.9548002155311455</c:v>
                </c:pt>
                <c:pt idx="130" formatCode="General">
                  <c:v>5.1367024317865271</c:v>
                </c:pt>
                <c:pt idx="131" formatCode="General">
                  <c:v>5.3287295363802656</c:v>
                </c:pt>
                <c:pt idx="132" formatCode="General">
                  <c:v>5.5315574916190817</c:v>
                </c:pt>
                <c:pt idx="133" formatCode="General">
                  <c:v>5.7459123438999784</c:v>
                </c:pt>
                <c:pt idx="134" formatCode="General">
                  <c:v>5.9725738825587396</c:v>
                </c:pt>
                <c:pt idx="135" formatCode="General">
                  <c:v>6.2123794823967291</c:v>
                </c:pt>
                <c:pt idx="136" formatCode="General">
                  <c:v>6.4662281123289933</c:v>
                </c:pt>
                <c:pt idx="137" formatCode="General">
                  <c:v>6.7350844829063634</c:v>
                </c:pt>
                <c:pt idx="138" formatCode="General">
                  <c:v>7.0199832930636816</c:v>
                </c:pt>
                <c:pt idx="139" formatCode="General">
                  <c:v>7.3220335207114644</c:v>
                </c:pt>
                <c:pt idx="140" formatCode="General">
                  <c:v>7.6424226819703511</c:v>
                </c:pt>
                <c:pt idx="141" formatCode="General">
                  <c:v>7.982420959062865</c:v>
                </c:pt>
                <c:pt idx="142" formatCode="General">
                  <c:v>8.343385066085542</c:v>
                </c:pt>
                <c:pt idx="143" formatCode="General">
                  <c:v>8.7267616838868722</c:v>
                </c:pt>
                <c:pt idx="144" formatCode="General">
                  <c:v>9.1340902487042239</c:v>
                </c:pt>
                <c:pt idx="145" formatCode="General">
                  <c:v>9.5670048225411914</c:v>
                </c:pt>
                <c:pt idx="146" formatCode="General">
                  <c:v>10.027234704843648</c:v>
                </c:pt>
                <c:pt idx="147" formatCode="General">
                  <c:v>10.516603363141106</c:v>
                </c:pt>
                <c:pt idx="148" formatCode="General">
                  <c:v>11.037025163281308</c:v>
                </c:pt>
                <c:pt idx="149" formatCode="General">
                  <c:v>11.590499266237416</c:v>
                </c:pt>
                <c:pt idx="150" formatCode="General">
                  <c:v>12.179099927225568</c:v>
                </c:pt>
                <c:pt idx="151" formatCode="General">
                  <c:v>12.804962283912591</c:v>
                </c:pt>
                <c:pt idx="152" formatCode="General">
                  <c:v>13.470262555119971</c:v>
                </c:pt>
                <c:pt idx="153" formatCode="General">
                  <c:v>14.177191393111332</c:v>
                </c:pt>
                <c:pt idx="154" formatCode="General">
                  <c:v>14.927918947935117</c:v>
                </c:pt>
                <c:pt idx="155" formatCode="General">
                  <c:v>15.724550022523113</c:v>
                </c:pt>
                <c:pt idx="156" formatCode="General">
                  <c:v>16.569067539523775</c:v>
                </c:pt>
                <c:pt idx="157" formatCode="General">
                  <c:v>17.463262430361159</c:v>
                </c:pt>
                <c:pt idx="158" formatCode="General">
                  <c:v>18.408648028923828</c:v>
                </c:pt>
                <c:pt idx="159" formatCode="General">
                  <c:v>19.406357153743006</c:v>
                </c:pt>
                <c:pt idx="160" formatCode="General">
                  <c:v>20.457020354031236</c:v>
                </c:pt>
                <c:pt idx="161" formatCode="General">
                  <c:v>21.56062435063993</c:v>
                </c:pt>
                <c:pt idx="162" formatCode="General">
                  <c:v>22.716350608423138</c:v>
                </c:pt>
                <c:pt idx="163" formatCode="General">
                  <c:v>23.922395322892104</c:v>
                </c:pt>
                <c:pt idx="164" formatCode="General">
                  <c:v>25.175773976952296</c:v>
                </c:pt>
                <c:pt idx="165" formatCode="General">
                  <c:v>26.472116084224073</c:v>
                </c:pt>
                <c:pt idx="166" formatCode="General">
                  <c:v>27.805458793795104</c:v>
                </c:pt>
                <c:pt idx="167" formatCode="General">
                  <c:v>29.168051609684426</c:v>
                </c:pt>
                <c:pt idx="168" formatCode="General">
                  <c:v>30.550188369921319</c:v>
                </c:pt>
                <c:pt idx="169" formatCode="General">
                  <c:v>31.940086457330494</c:v>
                </c:pt>
                <c:pt idx="170" formatCode="General">
                  <c:v>33.323836399997184</c:v>
                </c:pt>
                <c:pt idx="171" formatCode="General">
                  <c:v>34.685446790089003</c:v>
                </c:pt>
                <c:pt idx="172" formatCode="General">
                  <c:v>36.007008889205025</c:v>
                </c:pt>
                <c:pt idx="173" formatCode="General">
                  <c:v>37.269001465510449</c:v>
                </c:pt>
                <c:pt idx="174" formatCode="General">
                  <c:v>38.450748583825643</c:v>
                </c:pt>
                <c:pt idx="175" formatCode="General">
                  <c:v>39.531030969882416</c:v>
                </c:pt>
                <c:pt idx="176" formatCode="General">
                  <c:v>40.488835668249159</c:v>
                </c:pt>
                <c:pt idx="177" formatCode="General">
                  <c:v>41.304210442294313</c:v>
                </c:pt>
                <c:pt idx="178" formatCode="General">
                  <c:v>41.959171139163331</c:v>
                </c:pt>
                <c:pt idx="179" formatCode="General">
                  <c:v>42.438595206758052</c:v>
                </c:pt>
                <c:pt idx="180" formatCode="General">
                  <c:v>42.731026013783108</c:v>
                </c:pt>
                <c:pt idx="181" formatCode="General">
                  <c:v>42.829313278420408</c:v>
                </c:pt>
                <c:pt idx="182" formatCode="General">
                  <c:v>42.738578558109694</c:v>
                </c:pt>
                <c:pt idx="183" formatCode="General">
                  <c:v>42.468523480064135</c:v>
                </c:pt>
                <c:pt idx="184" formatCode="General">
                  <c:v>42.025472893396611</c:v>
                </c:pt>
                <c:pt idx="185" formatCode="General">
                  <c:v>41.419572868251691</c:v>
                </c:pt>
                <c:pt idx="186" formatCode="General">
                  <c:v>40.664239915616207</c:v>
                </c:pt>
                <c:pt idx="187" formatCode="General">
                  <c:v>39.775467465763001</c:v>
                </c:pt>
                <c:pt idx="188" formatCode="General">
                  <c:v>38.771052659608181</c:v>
                </c:pt>
                <c:pt idx="189" formatCode="General">
                  <c:v>37.669807391913594</c:v>
                </c:pt>
                <c:pt idx="190" formatCode="General">
                  <c:v>36.490810739582564</c:v>
                </c:pt>
                <c:pt idx="191" formatCode="General">
                  <c:v>35.252747586695371</c:v>
                </c:pt>
                <c:pt idx="192" formatCode="General">
                  <c:v>33.973363129336242</c:v>
                </c:pt>
                <c:pt idx="193" formatCode="General">
                  <c:v>32.66904760968302</c:v>
                </c:pt>
                <c:pt idx="194" formatCode="General">
                  <c:v>31.354552120051334</c:v>
                </c:pt>
                <c:pt idx="195" formatCode="General">
                  <c:v>30.042825871245235</c:v>
                </c:pt>
                <c:pt idx="196" formatCode="General">
                  <c:v>28.744958387834423</c:v>
                </c:pt>
                <c:pt idx="197" formatCode="General">
                  <c:v>27.47020650292011</c:v>
                </c:pt>
                <c:pt idx="198" formatCode="General">
                  <c:v>26.226085205299572</c:v>
                </c:pt>
                <c:pt idx="199" formatCode="General">
                  <c:v>25.018502594280125</c:v>
                </c:pt>
                <c:pt idx="200" formatCode="General">
                  <c:v>23.851921668904588</c:v>
                </c:pt>
                <c:pt idx="201" formatCode="General">
                  <c:v>22.729534770714363</c:v>
                </c:pt>
                <c:pt idx="202" formatCode="General">
                  <c:v>21.653439718926407</c:v>
                </c:pt>
                <c:pt idx="203" formatCode="General">
                  <c:v>20.624809691960049</c:v>
                </c:pt>
                <c:pt idx="204" formatCode="General">
                  <c:v>19.644051528982164</c:v>
                </c:pt>
                <c:pt idx="205" formatCode="General">
                  <c:v>18.710949268423622</c:v>
                </c:pt>
                <c:pt idx="206" formatCode="General">
                  <c:v>17.824791402076272</c:v>
                </c:pt>
                <c:pt idx="207" formatCode="General">
                  <c:v>16.984481544660934</c:v>
                </c:pt>
                <c:pt idx="208" formatCode="General">
                  <c:v>16.188633064482183</c:v>
                </c:pt>
                <c:pt idx="209" formatCode="General">
                  <c:v>15.435648763337365</c:v>
                </c:pt>
                <c:pt idx="210" formatCode="General">
                  <c:v>14.723787003048386</c:v>
                </c:pt>
                <c:pt idx="211" formatCode="General">
                  <c:v>14.05121581363219</c:v>
                </c:pt>
                <c:pt idx="212" formatCode="General">
                  <c:v>13.416056535635063</c:v>
                </c:pt>
                <c:pt idx="213" formatCode="General">
                  <c:v>12.81641848731654</c:v>
                </c:pt>
                <c:pt idx="214" formatCode="General">
                  <c:v>12.250426037197766</c:v>
                </c:pt>
                <c:pt idx="215" formatCode="General">
                  <c:v>11.716239326680668</c:v>
                </c:pt>
                <c:pt idx="216" formatCode="General">
                  <c:v>11.21206974190827</c:v>
                </c:pt>
                <c:pt idx="217" formatCode="General">
                  <c:v>10.736191089435671</c:v>
                </c:pt>
                <c:pt idx="218" formatCode="General">
                  <c:v>10.286947293312283</c:v>
                </c:pt>
                <c:pt idx="219" formatCode="General">
                  <c:v>9.8627573056700175</c:v>
                </c:pt>
                <c:pt idx="220" formatCode="General">
                  <c:v>9.4621178106953767</c:v>
                </c:pt>
                <c:pt idx="221" formatCode="General">
                  <c:v>9.0836042034002773</c:v>
                </c:pt>
                <c:pt idx="222" formatCode="General">
                  <c:v>8.7258702395028998</c:v>
                </c:pt>
                <c:pt idx="223" formatCode="General">
                  <c:v>8.3876466800733276</c:v>
                </c:pt>
                <c:pt idx="224" formatCode="General">
                  <c:v>8.0677391932055791</c:v>
                </c:pt>
                <c:pt idx="225" formatCode="General">
                  <c:v>7.7650257235597682</c:v>
                </c:pt>
                <c:pt idx="226" formatCode="General">
                  <c:v>7.4784534978885837</c:v>
                </c:pt>
                <c:pt idx="227" formatCode="General">
                  <c:v>7.2070357994000736</c:v>
                </c:pt>
                <c:pt idx="228" formatCode="General">
                  <c:v>6.9498486148946457</c:v>
                </c:pt>
                <c:pt idx="229" formatCode="General">
                  <c:v>6.7060272350505477</c:v>
                </c:pt>
                <c:pt idx="230" formatCode="General">
                  <c:v>6.4747628691405836</c:v>
                </c:pt>
                <c:pt idx="231" formatCode="General">
                  <c:v>6.2552993200873654</c:v>
                </c:pt>
                <c:pt idx="232" formatCode="General">
                  <c:v>6.0469297534563085</c:v>
                </c:pt>
                <c:pt idx="233" formatCode="General">
                  <c:v>5.8489935841982792</c:v>
                </c:pt>
                <c:pt idx="234" formatCode="General">
                  <c:v>5.6608734972253645</c:v>
                </c:pt>
                <c:pt idx="235" formatCode="General">
                  <c:v>5.4819926118514664</c:v>
                </c:pt>
                <c:pt idx="236" formatCode="General">
                  <c:v>5.3118117954340898</c:v>
                </c:pt>
                <c:pt idx="237" formatCode="General">
                  <c:v>5.1498271279533334</c:v>
                </c:pt>
                <c:pt idx="238" formatCode="General">
                  <c:v>4.9955675165412785</c:v>
                </c:pt>
                <c:pt idx="239" formatCode="General">
                  <c:v>4.8485924569538694</c:v>
                </c:pt>
                <c:pt idx="240" formatCode="General">
                  <c:v>4.7084899375130957</c:v>
                </c:pt>
                <c:pt idx="241" formatCode="General">
                  <c:v>4.5748744800228973</c:v>
                </c:pt>
                <c:pt idx="242" formatCode="General">
                  <c:v>4.4473853114828668</c:v>
                </c:pt>
                <c:pt idx="243" formatCode="General">
                  <c:v>4.3256846600126915</c:v>
                </c:pt>
                <c:pt idx="244" formatCode="General">
                  <c:v>4.2094561681961782</c:v>
                </c:pt>
                <c:pt idx="245" formatCode="General">
                  <c:v>4.0984034170068737</c:v>
                </c:pt>
                <c:pt idx="246" formatCode="General">
                  <c:v>3.9922485535488961</c:v>
                </c:pt>
                <c:pt idx="247" formatCode="General">
                  <c:v>3.8907310160048989</c:v>
                </c:pt>
                <c:pt idx="248" formatCode="General">
                  <c:v>3.7936063494037713</c:v>
                </c:pt>
                <c:pt idx="249" formatCode="General">
                  <c:v>3.700645106084155</c:v>
                </c:pt>
                <c:pt idx="250" formatCode="General">
                  <c:v>3.6116318250210178</c:v>
                </c:pt>
                <c:pt idx="251" formatCode="General">
                  <c:v>3.5263640844898494</c:v>
                </c:pt>
                <c:pt idx="252" formatCode="General">
                  <c:v>3.4446516228571382</c:v>
                </c:pt>
                <c:pt idx="253" formatCode="General">
                  <c:v>3.3663155226003205</c:v>
                </c:pt>
                <c:pt idx="254" formatCode="General">
                  <c:v>3.2911874529701555</c:v>
                </c:pt>
                <c:pt idx="255" formatCode="General">
                  <c:v>3.2191089670095123</c:v>
                </c:pt>
                <c:pt idx="256" formatCode="General">
                  <c:v>3.1499308489328208</c:v>
                </c:pt>
                <c:pt idx="257" formatCode="General">
                  <c:v>3.0835125081476229</c:v>
                </c:pt>
                <c:pt idx="258" formatCode="General">
                  <c:v>3.0197214164630592</c:v>
                </c:pt>
                <c:pt idx="259" formatCode="General">
                  <c:v>2.9584325852789704</c:v>
                </c:pt>
                <c:pt idx="260" formatCode="General">
                  <c:v>2.8995280797834067</c:v>
                </c:pt>
                <c:pt idx="261" formatCode="General">
                  <c:v>2.8428965674058486</c:v>
                </c:pt>
                <c:pt idx="262" formatCode="General">
                  <c:v>2.7884328979785988</c:v>
                </c:pt>
                <c:pt idx="263" formatCode="General">
                  <c:v>2.7360377132501323</c:v>
                </c:pt>
                <c:pt idx="264" formatCode="General">
                  <c:v>2.6856170835721116</c:v>
                </c:pt>
                <c:pt idx="265" formatCode="General">
                  <c:v>2.637082169747123</c:v>
                </c:pt>
                <c:pt idx="266" formatCode="General">
                  <c:v>2.590348908177444</c:v>
                </c:pt>
                <c:pt idx="267" formatCode="General">
                  <c:v>2.5453377175971035</c:v>
                </c:pt>
                <c:pt idx="268" formatCode="General">
                  <c:v>2.5019732258008385</c:v>
                </c:pt>
                <c:pt idx="269" formatCode="General">
                  <c:v>2.4601840149049519</c:v>
                </c:pt>
                <c:pt idx="270" formatCode="General">
                  <c:v>2.419902383787178</c:v>
                </c:pt>
                <c:pt idx="271" formatCode="General">
                  <c:v>2.3810641264561672</c:v>
                </c:pt>
                <c:pt idx="272" formatCode="General">
                  <c:v>2.343608325196703</c:v>
                </c:pt>
                <c:pt idx="273" formatCode="General">
                  <c:v>2.3074771574247981</c:v>
                </c:pt>
                <c:pt idx="274" formatCode="General">
                  <c:v>2.2726157152680524</c:v>
                </c:pt>
                <c:pt idx="275" formatCode="General">
                  <c:v>2.2389718369614489</c:v>
                </c:pt>
                <c:pt idx="276" formatCode="General">
                  <c:v>2.206495949217778</c:v>
                </c:pt>
                <c:pt idx="277" formatCode="General">
                  <c:v>2.1751409197954454</c:v>
                </c:pt>
                <c:pt idx="278" formatCode="General">
                  <c:v>2.144861919544971</c:v>
                </c:pt>
                <c:pt idx="279" formatCode="General">
                  <c:v>2.1156162932695075</c:v>
                </c:pt>
                <c:pt idx="280" formatCode="General">
                  <c:v>2.0873634387844446</c:v>
                </c:pt>
                <c:pt idx="281" formatCode="General">
                  <c:v>2.0600646936070159</c:v>
                </c:pt>
                <c:pt idx="282" formatCode="General">
                  <c:v>2.0336832287491133</c:v>
                </c:pt>
                <c:pt idx="283" formatCode="General">
                  <c:v>2.008183949125498</c:v>
                </c:pt>
                <c:pt idx="284" formatCode="General">
                  <c:v>1.9835334001255256</c:v>
                </c:pt>
                <c:pt idx="285" formatCode="General">
                  <c:v>1.9596996799296682</c:v>
                </c:pt>
                <c:pt idx="286" formatCode="General">
                  <c:v>1.9366523571827174</c:v>
                </c:pt>
                <c:pt idx="287" formatCode="General">
                  <c:v>1.9143623936637653</c:v>
                </c:pt>
                <c:pt idx="288" formatCode="General">
                  <c:v>1.8928020716191425</c:v>
                </c:pt>
                <c:pt idx="289" formatCode="General">
                  <c:v>1.8719449254485472</c:v>
                </c:pt>
                <c:pt idx="290" formatCode="General">
                  <c:v>1.8517656774568367</c:v>
                </c:pt>
                <c:pt idx="291" formatCode="General">
                  <c:v>1.8322401774044876</c:v>
                </c:pt>
                <c:pt idx="292" formatCode="General">
                  <c:v>1.8133453456087312</c:v>
                </c:pt>
                <c:pt idx="293" formatCode="General">
                  <c:v>1.7950591193649059</c:v>
                </c:pt>
                <c:pt idx="294" formatCode="General">
                  <c:v>1.7773604024738328</c:v>
                </c:pt>
                <c:pt idx="295" formatCode="General">
                  <c:v>1.760229017676014</c:v>
                </c:pt>
                <c:pt idx="296" formatCode="General">
                  <c:v>1.7436456618074008</c:v>
                </c:pt>
                <c:pt idx="297" formatCode="General">
                  <c:v>1.7275918635043048</c:v>
                </c:pt>
                <c:pt idx="298" formatCode="General">
                  <c:v>1.712049943297002</c:v>
                </c:pt>
                <c:pt idx="299" formatCode="General">
                  <c:v>1.6970029759425909</c:v>
                </c:pt>
                <c:pt idx="300" formatCode="General">
                  <c:v>1.6824347548579399</c:v>
                </c:pt>
                <c:pt idx="301" formatCode="General">
                  <c:v>1.6683297585230294</c:v>
                </c:pt>
                <c:pt idx="302" formatCode="General">
                  <c:v>1.6546731187338268</c:v>
                </c:pt>
                <c:pt idx="303" formatCode="General">
                  <c:v>1.6414505905919949</c:v>
                </c:pt>
                <c:pt idx="304" formatCode="General">
                  <c:v>1.6286485241263189</c:v>
                </c:pt>
                <c:pt idx="305" formatCode="General">
                  <c:v>1.6162538374477919</c:v>
                </c:pt>
                <c:pt idx="306" formatCode="General">
                  <c:v>1.6042539913468357</c:v>
                </c:pt>
                <c:pt idx="307" formatCode="General">
                  <c:v>1.5926369652472108</c:v>
                </c:pt>
                <c:pt idx="308" formatCode="General">
                  <c:v>1.5813912344368306</c:v>
                </c:pt>
                <c:pt idx="309" formatCode="General">
                  <c:v>1.5705057485009373</c:v>
                </c:pt>
                <c:pt idx="310" formatCode="General">
                  <c:v>1.559969910887989</c:v>
                </c:pt>
                <c:pt idx="311" formatCode="General">
                  <c:v>1.549773559543155</c:v>
                </c:pt>
                <c:pt idx="312" formatCode="General">
                  <c:v>1.539906948548547</c:v>
                </c:pt>
                <c:pt idx="313" formatCode="General">
                  <c:v>1.5303607307132492</c:v>
                </c:pt>
                <c:pt idx="314" formatCode="General">
                  <c:v>1.5211259410598836</c:v>
                </c:pt>
                <c:pt idx="315" formatCode="General">
                  <c:v>1.5121939811578671</c:v>
                </c:pt>
                <c:pt idx="316" formatCode="General">
                  <c:v>1.5035566042566924</c:v>
                </c:pt>
                <c:pt idx="317" formatCode="General">
                  <c:v>1.4952059011755503</c:v>
                </c:pt>
                <c:pt idx="318" formatCode="General">
                  <c:v>1.4871342869083615</c:v>
                </c:pt>
                <c:pt idx="319" formatCode="General">
                  <c:v>1.4793344879058901</c:v>
                </c:pt>
                <c:pt idx="320" formatCode="General">
                  <c:v>1.4717995299990065</c:v>
                </c:pt>
                <c:pt idx="321" formatCode="General">
                  <c:v>1.4645227269294332</c:v>
                </c:pt>
                <c:pt idx="322" formatCode="General">
                  <c:v>1.4574976694563908</c:v>
                </c:pt>
                <c:pt idx="323" formatCode="General">
                  <c:v>1.4507182150095574</c:v>
                </c:pt>
                <c:pt idx="324" formatCode="General">
                  <c:v>1.4441784778605558</c:v>
                </c:pt>
                <c:pt idx="325" formatCode="General">
                  <c:v>1.4378728197869355</c:v>
                </c:pt>
                <c:pt idx="326" formatCode="General">
                  <c:v>1.4317958412041949</c:v>
                </c:pt>
                <c:pt idx="327" formatCode="General">
                  <c:v>1.4259423727429199</c:v>
                </c:pt>
                <c:pt idx="328" formatCode="General">
                  <c:v>1.4203074672495068</c:v>
                </c:pt>
                <c:pt idx="329" formatCode="General">
                  <c:v>1.414886392190269</c:v>
                </c:pt>
                <c:pt idx="330" formatCode="General">
                  <c:v>1.4096746224399579</c:v>
                </c:pt>
                <c:pt idx="331" formatCode="General">
                  <c:v>1.4046678334369018</c:v>
                </c:pt>
                <c:pt idx="332" formatCode="General">
                  <c:v>1.3998618946880483</c:v>
                </c:pt>
                <c:pt idx="333" formatCode="General">
                  <c:v>1.3952528636082229</c:v>
                </c:pt>
                <c:pt idx="334" formatCode="General">
                  <c:v>1.3908369796788884</c:v>
                </c:pt>
                <c:pt idx="335" formatCode="General">
                  <c:v>1.3866106589125868</c:v>
                </c:pt>
                <c:pt idx="336" formatCode="General">
                  <c:v>1.3825704886101007</c:v>
                </c:pt>
                <c:pt idx="337" formatCode="General">
                  <c:v>1.3787132223981862</c:v>
                </c:pt>
                <c:pt idx="338" formatCode="General">
                  <c:v>1.3750357755364768</c:v>
                </c:pt>
                <c:pt idx="339" formatCode="General">
                  <c:v>1.3715352204828801</c:v>
                </c:pt>
                <c:pt idx="340" formatCode="General">
                  <c:v>1.368208782707464</c:v>
                </c:pt>
                <c:pt idx="341" formatCode="General">
                  <c:v>1.3650538367454803</c:v>
                </c:pt>
                <c:pt idx="342" formatCode="General">
                  <c:v>1.3620679024807634</c:v>
                </c:pt>
                <c:pt idx="343" formatCode="General">
                  <c:v>1.3592486416513334</c:v>
                </c:pt>
                <c:pt idx="344" formatCode="General">
                  <c:v>1.3565938545695768</c:v>
                </c:pt>
                <c:pt idx="345" formatCode="General">
                  <c:v>1.3541014770498894</c:v>
                </c:pt>
                <c:pt idx="346" formatCode="General">
                  <c:v>1.3517695775371743</c:v>
                </c:pt>
                <c:pt idx="347" formatCode="General">
                  <c:v>1.3495963544300562</c:v>
                </c:pt>
                <c:pt idx="348" formatCode="General">
                  <c:v>1.3475801335931192</c:v>
                </c:pt>
                <c:pt idx="349" formatCode="General">
                  <c:v>1.3457193660529214</c:v>
                </c:pt>
                <c:pt idx="350" formatCode="General">
                  <c:v>1.3440126258729355</c:v>
                </c:pt>
                <c:pt idx="351" formatCode="General">
                  <c:v>1.3424586082029901</c:v>
                </c:pt>
                <c:pt idx="352" formatCode="General">
                  <c:v>1.3410561274991399</c:v>
                </c:pt>
                <c:pt idx="353" formatCode="General">
                  <c:v>1.3398041159102925</c:v>
                </c:pt>
                <c:pt idx="354" formatCode="General">
                  <c:v>1.3387016218282572</c:v>
                </c:pt>
                <c:pt idx="355" formatCode="General">
                  <c:v>1.3377478085982408</c:v>
                </c:pt>
                <c:pt idx="356" formatCode="General">
                  <c:v>1.3369419533871523</c:v>
                </c:pt>
                <c:pt idx="357" formatCode="General">
                  <c:v>1.3362834462074036</c:v>
                </c:pt>
                <c:pt idx="358" formatCode="General">
                  <c:v>1.3357717890942198</c:v>
                </c:pt>
                <c:pt idx="359" formatCode="General">
                  <c:v>1.3354065954347911</c:v>
                </c:pt>
                <c:pt idx="360" formatCode="General">
                  <c:v>1.3351875894479055</c:v>
                </c:pt>
                <c:pt idx="361" formatCode="General">
                  <c:v>1.3351146058130015</c:v>
                </c:pt>
              </c:numCache>
            </c:numRef>
          </c:yVal>
          <c:smooth val="1"/>
        </c:ser>
        <c:ser>
          <c:idx val="1"/>
          <c:order val="1"/>
          <c:tx>
            <c:v>Combustion</c:v>
          </c:tx>
          <c:marker>
            <c:symbol val="none"/>
          </c:marker>
          <c:xVal>
            <c:numRef>
              <c:f>Calculations!$H$3:$H$365</c:f>
              <c:numCache>
                <c:formatCode>General</c:formatCode>
                <c:ptCount val="363"/>
                <c:pt idx="0">
                  <c:v>-180</c:v>
                </c:pt>
                <c:pt idx="1">
                  <c:v>-179</c:v>
                </c:pt>
                <c:pt idx="2">
                  <c:v>-178</c:v>
                </c:pt>
                <c:pt idx="3">
                  <c:v>-177</c:v>
                </c:pt>
                <c:pt idx="4">
                  <c:v>-176</c:v>
                </c:pt>
                <c:pt idx="5">
                  <c:v>-175</c:v>
                </c:pt>
                <c:pt idx="6">
                  <c:v>-174</c:v>
                </c:pt>
                <c:pt idx="7">
                  <c:v>-173</c:v>
                </c:pt>
                <c:pt idx="8">
                  <c:v>-172</c:v>
                </c:pt>
                <c:pt idx="9">
                  <c:v>-171</c:v>
                </c:pt>
                <c:pt idx="10">
                  <c:v>-170</c:v>
                </c:pt>
                <c:pt idx="11">
                  <c:v>-169</c:v>
                </c:pt>
                <c:pt idx="12">
                  <c:v>-168</c:v>
                </c:pt>
                <c:pt idx="13">
                  <c:v>-167</c:v>
                </c:pt>
                <c:pt idx="14">
                  <c:v>-166</c:v>
                </c:pt>
                <c:pt idx="15">
                  <c:v>-165</c:v>
                </c:pt>
                <c:pt idx="16">
                  <c:v>-164</c:v>
                </c:pt>
                <c:pt idx="17">
                  <c:v>-163</c:v>
                </c:pt>
                <c:pt idx="18">
                  <c:v>-162</c:v>
                </c:pt>
                <c:pt idx="19">
                  <c:v>-161</c:v>
                </c:pt>
                <c:pt idx="20">
                  <c:v>-160</c:v>
                </c:pt>
                <c:pt idx="21">
                  <c:v>-159</c:v>
                </c:pt>
                <c:pt idx="22">
                  <c:v>-158</c:v>
                </c:pt>
                <c:pt idx="23">
                  <c:v>-157</c:v>
                </c:pt>
                <c:pt idx="24">
                  <c:v>-156</c:v>
                </c:pt>
                <c:pt idx="25">
                  <c:v>-155</c:v>
                </c:pt>
                <c:pt idx="26">
                  <c:v>-154</c:v>
                </c:pt>
                <c:pt idx="27">
                  <c:v>-153</c:v>
                </c:pt>
                <c:pt idx="28">
                  <c:v>-152</c:v>
                </c:pt>
                <c:pt idx="29">
                  <c:v>-151</c:v>
                </c:pt>
                <c:pt idx="30">
                  <c:v>-150</c:v>
                </c:pt>
                <c:pt idx="31">
                  <c:v>-149</c:v>
                </c:pt>
                <c:pt idx="32">
                  <c:v>-148</c:v>
                </c:pt>
                <c:pt idx="33">
                  <c:v>-147</c:v>
                </c:pt>
                <c:pt idx="34">
                  <c:v>-146</c:v>
                </c:pt>
                <c:pt idx="35">
                  <c:v>-145</c:v>
                </c:pt>
                <c:pt idx="36">
                  <c:v>-144</c:v>
                </c:pt>
                <c:pt idx="37">
                  <c:v>-143</c:v>
                </c:pt>
                <c:pt idx="38">
                  <c:v>-142</c:v>
                </c:pt>
                <c:pt idx="39">
                  <c:v>-141</c:v>
                </c:pt>
                <c:pt idx="40">
                  <c:v>-140</c:v>
                </c:pt>
                <c:pt idx="41">
                  <c:v>-139</c:v>
                </c:pt>
                <c:pt idx="42">
                  <c:v>-138</c:v>
                </c:pt>
                <c:pt idx="43">
                  <c:v>-137</c:v>
                </c:pt>
                <c:pt idx="44">
                  <c:v>-136</c:v>
                </c:pt>
                <c:pt idx="45">
                  <c:v>-135</c:v>
                </c:pt>
                <c:pt idx="46">
                  <c:v>-134</c:v>
                </c:pt>
                <c:pt idx="47">
                  <c:v>-133</c:v>
                </c:pt>
                <c:pt idx="48">
                  <c:v>-132</c:v>
                </c:pt>
                <c:pt idx="49">
                  <c:v>-131</c:v>
                </c:pt>
                <c:pt idx="50">
                  <c:v>-130</c:v>
                </c:pt>
                <c:pt idx="51">
                  <c:v>-129</c:v>
                </c:pt>
                <c:pt idx="52">
                  <c:v>-128</c:v>
                </c:pt>
                <c:pt idx="53">
                  <c:v>-127</c:v>
                </c:pt>
                <c:pt idx="54">
                  <c:v>-126</c:v>
                </c:pt>
                <c:pt idx="55">
                  <c:v>-125</c:v>
                </c:pt>
                <c:pt idx="56">
                  <c:v>-124</c:v>
                </c:pt>
                <c:pt idx="57">
                  <c:v>-123</c:v>
                </c:pt>
                <c:pt idx="58">
                  <c:v>-122</c:v>
                </c:pt>
                <c:pt idx="59">
                  <c:v>-121</c:v>
                </c:pt>
                <c:pt idx="60">
                  <c:v>-120</c:v>
                </c:pt>
                <c:pt idx="61">
                  <c:v>-119</c:v>
                </c:pt>
                <c:pt idx="62">
                  <c:v>-118</c:v>
                </c:pt>
                <c:pt idx="63">
                  <c:v>-117</c:v>
                </c:pt>
                <c:pt idx="64">
                  <c:v>-116</c:v>
                </c:pt>
                <c:pt idx="65">
                  <c:v>-115</c:v>
                </c:pt>
                <c:pt idx="66">
                  <c:v>-114</c:v>
                </c:pt>
                <c:pt idx="67">
                  <c:v>-113</c:v>
                </c:pt>
                <c:pt idx="68">
                  <c:v>-112</c:v>
                </c:pt>
                <c:pt idx="69">
                  <c:v>-111</c:v>
                </c:pt>
                <c:pt idx="70">
                  <c:v>-110</c:v>
                </c:pt>
                <c:pt idx="71">
                  <c:v>-109</c:v>
                </c:pt>
                <c:pt idx="72">
                  <c:v>-108</c:v>
                </c:pt>
                <c:pt idx="73">
                  <c:v>-107</c:v>
                </c:pt>
                <c:pt idx="74">
                  <c:v>-106</c:v>
                </c:pt>
                <c:pt idx="75">
                  <c:v>-105</c:v>
                </c:pt>
                <c:pt idx="76">
                  <c:v>-104</c:v>
                </c:pt>
                <c:pt idx="77">
                  <c:v>-103</c:v>
                </c:pt>
                <c:pt idx="78">
                  <c:v>-102</c:v>
                </c:pt>
                <c:pt idx="79">
                  <c:v>-101</c:v>
                </c:pt>
                <c:pt idx="80">
                  <c:v>-100</c:v>
                </c:pt>
                <c:pt idx="81">
                  <c:v>-99</c:v>
                </c:pt>
                <c:pt idx="82">
                  <c:v>-98</c:v>
                </c:pt>
                <c:pt idx="83">
                  <c:v>-97</c:v>
                </c:pt>
                <c:pt idx="84">
                  <c:v>-96</c:v>
                </c:pt>
                <c:pt idx="85">
                  <c:v>-95</c:v>
                </c:pt>
                <c:pt idx="86">
                  <c:v>-94</c:v>
                </c:pt>
                <c:pt idx="87">
                  <c:v>-93</c:v>
                </c:pt>
                <c:pt idx="88">
                  <c:v>-92</c:v>
                </c:pt>
                <c:pt idx="89">
                  <c:v>-91</c:v>
                </c:pt>
                <c:pt idx="90">
                  <c:v>-90</c:v>
                </c:pt>
                <c:pt idx="91">
                  <c:v>-89</c:v>
                </c:pt>
                <c:pt idx="92">
                  <c:v>-88</c:v>
                </c:pt>
                <c:pt idx="93">
                  <c:v>-87</c:v>
                </c:pt>
                <c:pt idx="94">
                  <c:v>-86</c:v>
                </c:pt>
                <c:pt idx="95">
                  <c:v>-85</c:v>
                </c:pt>
                <c:pt idx="96">
                  <c:v>-84</c:v>
                </c:pt>
                <c:pt idx="97">
                  <c:v>-83</c:v>
                </c:pt>
                <c:pt idx="98">
                  <c:v>-82</c:v>
                </c:pt>
                <c:pt idx="99">
                  <c:v>-81</c:v>
                </c:pt>
                <c:pt idx="100">
                  <c:v>-80</c:v>
                </c:pt>
                <c:pt idx="101">
                  <c:v>-79</c:v>
                </c:pt>
                <c:pt idx="102">
                  <c:v>-78</c:v>
                </c:pt>
                <c:pt idx="103">
                  <c:v>-77</c:v>
                </c:pt>
                <c:pt idx="104">
                  <c:v>-76</c:v>
                </c:pt>
                <c:pt idx="105">
                  <c:v>-75</c:v>
                </c:pt>
                <c:pt idx="106">
                  <c:v>-74</c:v>
                </c:pt>
                <c:pt idx="107">
                  <c:v>-73</c:v>
                </c:pt>
                <c:pt idx="108">
                  <c:v>-72</c:v>
                </c:pt>
                <c:pt idx="109">
                  <c:v>-71</c:v>
                </c:pt>
                <c:pt idx="110">
                  <c:v>-70</c:v>
                </c:pt>
                <c:pt idx="111">
                  <c:v>-69</c:v>
                </c:pt>
                <c:pt idx="112">
                  <c:v>-68</c:v>
                </c:pt>
                <c:pt idx="113">
                  <c:v>-67</c:v>
                </c:pt>
                <c:pt idx="114">
                  <c:v>-66</c:v>
                </c:pt>
                <c:pt idx="115">
                  <c:v>-65</c:v>
                </c:pt>
                <c:pt idx="116">
                  <c:v>-64</c:v>
                </c:pt>
                <c:pt idx="117">
                  <c:v>-63</c:v>
                </c:pt>
                <c:pt idx="118">
                  <c:v>-62</c:v>
                </c:pt>
                <c:pt idx="119">
                  <c:v>-61</c:v>
                </c:pt>
                <c:pt idx="120">
                  <c:v>-60</c:v>
                </c:pt>
                <c:pt idx="121">
                  <c:v>-59</c:v>
                </c:pt>
                <c:pt idx="122">
                  <c:v>-58</c:v>
                </c:pt>
                <c:pt idx="123">
                  <c:v>-57</c:v>
                </c:pt>
                <c:pt idx="124">
                  <c:v>-56</c:v>
                </c:pt>
                <c:pt idx="125">
                  <c:v>-55</c:v>
                </c:pt>
                <c:pt idx="126">
                  <c:v>-54</c:v>
                </c:pt>
                <c:pt idx="127">
                  <c:v>-53</c:v>
                </c:pt>
                <c:pt idx="128">
                  <c:v>-52</c:v>
                </c:pt>
                <c:pt idx="129">
                  <c:v>-51</c:v>
                </c:pt>
                <c:pt idx="130">
                  <c:v>-50</c:v>
                </c:pt>
                <c:pt idx="131">
                  <c:v>-49</c:v>
                </c:pt>
                <c:pt idx="132">
                  <c:v>-48</c:v>
                </c:pt>
                <c:pt idx="133">
                  <c:v>-47</c:v>
                </c:pt>
                <c:pt idx="134">
                  <c:v>-46</c:v>
                </c:pt>
                <c:pt idx="135">
                  <c:v>-45</c:v>
                </c:pt>
                <c:pt idx="136">
                  <c:v>-44</c:v>
                </c:pt>
                <c:pt idx="137">
                  <c:v>-43</c:v>
                </c:pt>
                <c:pt idx="138">
                  <c:v>-42</c:v>
                </c:pt>
                <c:pt idx="139">
                  <c:v>-41</c:v>
                </c:pt>
                <c:pt idx="140">
                  <c:v>-40</c:v>
                </c:pt>
                <c:pt idx="141">
                  <c:v>-39</c:v>
                </c:pt>
                <c:pt idx="142">
                  <c:v>-38</c:v>
                </c:pt>
                <c:pt idx="143">
                  <c:v>-37</c:v>
                </c:pt>
                <c:pt idx="144">
                  <c:v>-36</c:v>
                </c:pt>
                <c:pt idx="145">
                  <c:v>-35</c:v>
                </c:pt>
                <c:pt idx="146">
                  <c:v>-34</c:v>
                </c:pt>
                <c:pt idx="147">
                  <c:v>-33</c:v>
                </c:pt>
                <c:pt idx="148">
                  <c:v>-32</c:v>
                </c:pt>
                <c:pt idx="149">
                  <c:v>-31</c:v>
                </c:pt>
                <c:pt idx="150">
                  <c:v>-30</c:v>
                </c:pt>
                <c:pt idx="151">
                  <c:v>-29</c:v>
                </c:pt>
                <c:pt idx="152">
                  <c:v>-28</c:v>
                </c:pt>
                <c:pt idx="153">
                  <c:v>-27</c:v>
                </c:pt>
                <c:pt idx="154">
                  <c:v>-26</c:v>
                </c:pt>
                <c:pt idx="155">
                  <c:v>-25</c:v>
                </c:pt>
                <c:pt idx="156">
                  <c:v>-24</c:v>
                </c:pt>
                <c:pt idx="157">
                  <c:v>-23</c:v>
                </c:pt>
                <c:pt idx="158">
                  <c:v>-22</c:v>
                </c:pt>
                <c:pt idx="159">
                  <c:v>-21</c:v>
                </c:pt>
                <c:pt idx="160">
                  <c:v>-20</c:v>
                </c:pt>
                <c:pt idx="161">
                  <c:v>-19</c:v>
                </c:pt>
                <c:pt idx="162">
                  <c:v>-18</c:v>
                </c:pt>
                <c:pt idx="163">
                  <c:v>-17</c:v>
                </c:pt>
                <c:pt idx="164">
                  <c:v>-16</c:v>
                </c:pt>
                <c:pt idx="165">
                  <c:v>-15</c:v>
                </c:pt>
                <c:pt idx="166">
                  <c:v>-14</c:v>
                </c:pt>
                <c:pt idx="167">
                  <c:v>-13</c:v>
                </c:pt>
                <c:pt idx="168">
                  <c:v>-12</c:v>
                </c:pt>
                <c:pt idx="169">
                  <c:v>-11</c:v>
                </c:pt>
                <c:pt idx="170">
                  <c:v>-10</c:v>
                </c:pt>
                <c:pt idx="171">
                  <c:v>-9</c:v>
                </c:pt>
                <c:pt idx="172">
                  <c:v>-8</c:v>
                </c:pt>
                <c:pt idx="173">
                  <c:v>-7</c:v>
                </c:pt>
                <c:pt idx="174">
                  <c:v>-6</c:v>
                </c:pt>
                <c:pt idx="175">
                  <c:v>-5</c:v>
                </c:pt>
                <c:pt idx="176">
                  <c:v>-4</c:v>
                </c:pt>
                <c:pt idx="177">
                  <c:v>-3</c:v>
                </c:pt>
                <c:pt idx="178">
                  <c:v>-2</c:v>
                </c:pt>
                <c:pt idx="179">
                  <c:v>-1</c:v>
                </c:pt>
                <c:pt idx="180">
                  <c:v>0</c:v>
                </c:pt>
                <c:pt idx="181">
                  <c:v>1</c:v>
                </c:pt>
                <c:pt idx="182">
                  <c:v>2</c:v>
                </c:pt>
                <c:pt idx="183">
                  <c:v>3</c:v>
                </c:pt>
                <c:pt idx="184">
                  <c:v>4</c:v>
                </c:pt>
                <c:pt idx="185">
                  <c:v>5</c:v>
                </c:pt>
                <c:pt idx="186">
                  <c:v>6</c:v>
                </c:pt>
                <c:pt idx="187">
                  <c:v>7</c:v>
                </c:pt>
                <c:pt idx="188">
                  <c:v>8</c:v>
                </c:pt>
                <c:pt idx="189">
                  <c:v>9</c:v>
                </c:pt>
                <c:pt idx="190">
                  <c:v>10</c:v>
                </c:pt>
                <c:pt idx="191">
                  <c:v>11</c:v>
                </c:pt>
                <c:pt idx="192">
                  <c:v>12</c:v>
                </c:pt>
                <c:pt idx="193">
                  <c:v>13</c:v>
                </c:pt>
                <c:pt idx="194">
                  <c:v>14</c:v>
                </c:pt>
                <c:pt idx="195">
                  <c:v>15</c:v>
                </c:pt>
                <c:pt idx="196">
                  <c:v>16</c:v>
                </c:pt>
                <c:pt idx="197">
                  <c:v>17</c:v>
                </c:pt>
                <c:pt idx="198">
                  <c:v>18</c:v>
                </c:pt>
                <c:pt idx="199">
                  <c:v>19</c:v>
                </c:pt>
                <c:pt idx="200">
                  <c:v>20</c:v>
                </c:pt>
                <c:pt idx="201">
                  <c:v>21</c:v>
                </c:pt>
                <c:pt idx="202">
                  <c:v>22</c:v>
                </c:pt>
                <c:pt idx="203">
                  <c:v>23</c:v>
                </c:pt>
                <c:pt idx="204">
                  <c:v>24</c:v>
                </c:pt>
                <c:pt idx="205">
                  <c:v>25</c:v>
                </c:pt>
                <c:pt idx="206">
                  <c:v>26</c:v>
                </c:pt>
                <c:pt idx="207">
                  <c:v>27</c:v>
                </c:pt>
                <c:pt idx="208">
                  <c:v>28</c:v>
                </c:pt>
                <c:pt idx="209">
                  <c:v>29</c:v>
                </c:pt>
                <c:pt idx="210">
                  <c:v>30</c:v>
                </c:pt>
                <c:pt idx="211">
                  <c:v>31</c:v>
                </c:pt>
                <c:pt idx="212">
                  <c:v>32</c:v>
                </c:pt>
                <c:pt idx="213">
                  <c:v>33</c:v>
                </c:pt>
                <c:pt idx="214">
                  <c:v>34</c:v>
                </c:pt>
                <c:pt idx="215">
                  <c:v>35</c:v>
                </c:pt>
                <c:pt idx="216">
                  <c:v>36</c:v>
                </c:pt>
                <c:pt idx="217">
                  <c:v>37</c:v>
                </c:pt>
                <c:pt idx="218">
                  <c:v>38</c:v>
                </c:pt>
                <c:pt idx="219">
                  <c:v>39</c:v>
                </c:pt>
                <c:pt idx="220">
                  <c:v>40</c:v>
                </c:pt>
                <c:pt idx="221">
                  <c:v>41</c:v>
                </c:pt>
                <c:pt idx="222">
                  <c:v>42</c:v>
                </c:pt>
                <c:pt idx="223">
                  <c:v>43</c:v>
                </c:pt>
                <c:pt idx="224">
                  <c:v>44</c:v>
                </c:pt>
                <c:pt idx="225">
                  <c:v>45</c:v>
                </c:pt>
                <c:pt idx="226">
                  <c:v>46</c:v>
                </c:pt>
                <c:pt idx="227">
                  <c:v>47</c:v>
                </c:pt>
                <c:pt idx="228">
                  <c:v>48</c:v>
                </c:pt>
                <c:pt idx="229">
                  <c:v>49</c:v>
                </c:pt>
                <c:pt idx="230">
                  <c:v>50</c:v>
                </c:pt>
                <c:pt idx="231">
                  <c:v>51</c:v>
                </c:pt>
                <c:pt idx="232">
                  <c:v>52</c:v>
                </c:pt>
                <c:pt idx="233">
                  <c:v>53</c:v>
                </c:pt>
                <c:pt idx="234">
                  <c:v>54</c:v>
                </c:pt>
                <c:pt idx="235">
                  <c:v>55</c:v>
                </c:pt>
                <c:pt idx="236">
                  <c:v>56</c:v>
                </c:pt>
                <c:pt idx="237">
                  <c:v>57</c:v>
                </c:pt>
                <c:pt idx="238">
                  <c:v>58</c:v>
                </c:pt>
                <c:pt idx="239">
                  <c:v>59</c:v>
                </c:pt>
                <c:pt idx="240">
                  <c:v>60</c:v>
                </c:pt>
                <c:pt idx="241">
                  <c:v>61</c:v>
                </c:pt>
                <c:pt idx="242">
                  <c:v>62</c:v>
                </c:pt>
                <c:pt idx="243">
                  <c:v>63</c:v>
                </c:pt>
                <c:pt idx="244">
                  <c:v>64</c:v>
                </c:pt>
                <c:pt idx="245">
                  <c:v>65</c:v>
                </c:pt>
                <c:pt idx="246">
                  <c:v>66</c:v>
                </c:pt>
                <c:pt idx="247">
                  <c:v>67</c:v>
                </c:pt>
                <c:pt idx="248">
                  <c:v>68</c:v>
                </c:pt>
                <c:pt idx="249">
                  <c:v>69</c:v>
                </c:pt>
                <c:pt idx="250">
                  <c:v>70</c:v>
                </c:pt>
                <c:pt idx="251">
                  <c:v>71</c:v>
                </c:pt>
                <c:pt idx="252">
                  <c:v>72</c:v>
                </c:pt>
                <c:pt idx="253">
                  <c:v>73</c:v>
                </c:pt>
                <c:pt idx="254">
                  <c:v>74</c:v>
                </c:pt>
                <c:pt idx="255">
                  <c:v>75</c:v>
                </c:pt>
                <c:pt idx="256">
                  <c:v>76</c:v>
                </c:pt>
                <c:pt idx="257">
                  <c:v>77</c:v>
                </c:pt>
                <c:pt idx="258">
                  <c:v>78</c:v>
                </c:pt>
                <c:pt idx="259">
                  <c:v>79</c:v>
                </c:pt>
                <c:pt idx="260">
                  <c:v>80</c:v>
                </c:pt>
                <c:pt idx="261">
                  <c:v>81</c:v>
                </c:pt>
                <c:pt idx="262">
                  <c:v>82</c:v>
                </c:pt>
                <c:pt idx="263">
                  <c:v>83</c:v>
                </c:pt>
                <c:pt idx="264">
                  <c:v>84</c:v>
                </c:pt>
                <c:pt idx="265">
                  <c:v>85</c:v>
                </c:pt>
                <c:pt idx="266">
                  <c:v>86</c:v>
                </c:pt>
                <c:pt idx="267">
                  <c:v>87</c:v>
                </c:pt>
                <c:pt idx="268">
                  <c:v>88</c:v>
                </c:pt>
                <c:pt idx="269">
                  <c:v>89</c:v>
                </c:pt>
                <c:pt idx="270">
                  <c:v>90</c:v>
                </c:pt>
                <c:pt idx="271">
                  <c:v>91</c:v>
                </c:pt>
                <c:pt idx="272">
                  <c:v>92</c:v>
                </c:pt>
                <c:pt idx="273">
                  <c:v>93</c:v>
                </c:pt>
                <c:pt idx="274">
                  <c:v>94</c:v>
                </c:pt>
                <c:pt idx="275">
                  <c:v>95</c:v>
                </c:pt>
                <c:pt idx="276">
                  <c:v>96</c:v>
                </c:pt>
                <c:pt idx="277">
                  <c:v>97</c:v>
                </c:pt>
                <c:pt idx="278">
                  <c:v>98</c:v>
                </c:pt>
                <c:pt idx="279">
                  <c:v>99</c:v>
                </c:pt>
                <c:pt idx="280">
                  <c:v>100</c:v>
                </c:pt>
                <c:pt idx="281">
                  <c:v>101</c:v>
                </c:pt>
                <c:pt idx="282">
                  <c:v>102</c:v>
                </c:pt>
                <c:pt idx="283">
                  <c:v>103</c:v>
                </c:pt>
                <c:pt idx="284">
                  <c:v>104</c:v>
                </c:pt>
                <c:pt idx="285">
                  <c:v>105</c:v>
                </c:pt>
                <c:pt idx="286">
                  <c:v>106</c:v>
                </c:pt>
                <c:pt idx="287">
                  <c:v>107</c:v>
                </c:pt>
                <c:pt idx="288">
                  <c:v>108</c:v>
                </c:pt>
                <c:pt idx="289">
                  <c:v>109</c:v>
                </c:pt>
                <c:pt idx="290">
                  <c:v>110</c:v>
                </c:pt>
                <c:pt idx="291">
                  <c:v>111</c:v>
                </c:pt>
                <c:pt idx="292">
                  <c:v>112</c:v>
                </c:pt>
                <c:pt idx="293">
                  <c:v>113</c:v>
                </c:pt>
                <c:pt idx="294">
                  <c:v>114</c:v>
                </c:pt>
                <c:pt idx="295">
                  <c:v>115</c:v>
                </c:pt>
                <c:pt idx="296">
                  <c:v>116</c:v>
                </c:pt>
                <c:pt idx="297">
                  <c:v>117</c:v>
                </c:pt>
                <c:pt idx="298">
                  <c:v>118</c:v>
                </c:pt>
                <c:pt idx="299">
                  <c:v>119</c:v>
                </c:pt>
                <c:pt idx="300">
                  <c:v>120</c:v>
                </c:pt>
                <c:pt idx="301">
                  <c:v>121</c:v>
                </c:pt>
                <c:pt idx="302">
                  <c:v>122</c:v>
                </c:pt>
                <c:pt idx="303">
                  <c:v>123</c:v>
                </c:pt>
                <c:pt idx="304">
                  <c:v>124</c:v>
                </c:pt>
                <c:pt idx="305">
                  <c:v>125</c:v>
                </c:pt>
                <c:pt idx="306">
                  <c:v>126</c:v>
                </c:pt>
                <c:pt idx="307">
                  <c:v>127</c:v>
                </c:pt>
                <c:pt idx="308">
                  <c:v>128</c:v>
                </c:pt>
                <c:pt idx="309">
                  <c:v>129</c:v>
                </c:pt>
                <c:pt idx="310">
                  <c:v>130</c:v>
                </c:pt>
                <c:pt idx="311">
                  <c:v>131</c:v>
                </c:pt>
                <c:pt idx="312">
                  <c:v>132</c:v>
                </c:pt>
                <c:pt idx="313">
                  <c:v>133</c:v>
                </c:pt>
                <c:pt idx="314">
                  <c:v>134</c:v>
                </c:pt>
                <c:pt idx="315">
                  <c:v>135</c:v>
                </c:pt>
                <c:pt idx="316">
                  <c:v>136</c:v>
                </c:pt>
                <c:pt idx="317">
                  <c:v>137</c:v>
                </c:pt>
                <c:pt idx="318">
                  <c:v>138</c:v>
                </c:pt>
                <c:pt idx="319">
                  <c:v>139</c:v>
                </c:pt>
                <c:pt idx="320">
                  <c:v>140</c:v>
                </c:pt>
                <c:pt idx="321">
                  <c:v>141</c:v>
                </c:pt>
                <c:pt idx="322">
                  <c:v>142</c:v>
                </c:pt>
                <c:pt idx="323">
                  <c:v>143</c:v>
                </c:pt>
                <c:pt idx="324">
                  <c:v>144</c:v>
                </c:pt>
                <c:pt idx="325">
                  <c:v>145</c:v>
                </c:pt>
                <c:pt idx="326">
                  <c:v>146</c:v>
                </c:pt>
                <c:pt idx="327">
                  <c:v>147</c:v>
                </c:pt>
                <c:pt idx="328">
                  <c:v>148</c:v>
                </c:pt>
                <c:pt idx="329">
                  <c:v>149</c:v>
                </c:pt>
                <c:pt idx="330">
                  <c:v>150</c:v>
                </c:pt>
                <c:pt idx="331">
                  <c:v>151</c:v>
                </c:pt>
                <c:pt idx="332">
                  <c:v>152</c:v>
                </c:pt>
                <c:pt idx="333">
                  <c:v>153</c:v>
                </c:pt>
                <c:pt idx="334">
                  <c:v>154</c:v>
                </c:pt>
                <c:pt idx="335">
                  <c:v>155</c:v>
                </c:pt>
                <c:pt idx="336">
                  <c:v>156</c:v>
                </c:pt>
                <c:pt idx="337">
                  <c:v>157</c:v>
                </c:pt>
                <c:pt idx="338">
                  <c:v>158</c:v>
                </c:pt>
                <c:pt idx="339">
                  <c:v>159</c:v>
                </c:pt>
                <c:pt idx="340">
                  <c:v>160</c:v>
                </c:pt>
                <c:pt idx="341">
                  <c:v>161</c:v>
                </c:pt>
                <c:pt idx="342">
                  <c:v>162</c:v>
                </c:pt>
                <c:pt idx="343">
                  <c:v>163</c:v>
                </c:pt>
                <c:pt idx="344">
                  <c:v>164</c:v>
                </c:pt>
                <c:pt idx="345">
                  <c:v>165</c:v>
                </c:pt>
                <c:pt idx="346">
                  <c:v>166</c:v>
                </c:pt>
                <c:pt idx="347">
                  <c:v>167</c:v>
                </c:pt>
                <c:pt idx="348">
                  <c:v>168</c:v>
                </c:pt>
                <c:pt idx="349">
                  <c:v>169</c:v>
                </c:pt>
                <c:pt idx="350">
                  <c:v>170</c:v>
                </c:pt>
                <c:pt idx="351">
                  <c:v>171</c:v>
                </c:pt>
                <c:pt idx="352">
                  <c:v>172</c:v>
                </c:pt>
                <c:pt idx="353">
                  <c:v>173</c:v>
                </c:pt>
                <c:pt idx="354">
                  <c:v>174</c:v>
                </c:pt>
                <c:pt idx="355">
                  <c:v>175</c:v>
                </c:pt>
                <c:pt idx="356">
                  <c:v>176</c:v>
                </c:pt>
                <c:pt idx="357">
                  <c:v>177</c:v>
                </c:pt>
                <c:pt idx="358">
                  <c:v>178</c:v>
                </c:pt>
                <c:pt idx="359">
                  <c:v>179</c:v>
                </c:pt>
                <c:pt idx="360">
                  <c:v>180</c:v>
                </c:pt>
              </c:numCache>
            </c:numRef>
          </c:xVal>
          <c:yVal>
            <c:numRef>
              <c:f>Calculations!$L$3:$L$365</c:f>
              <c:numCache>
                <c:formatCode>General</c:formatCode>
                <c:ptCount val="363"/>
                <c:pt idx="0" formatCode="0.000">
                  <c:v>1</c:v>
                </c:pt>
                <c:pt idx="1">
                  <c:v>1.0000592202229079</c:v>
                </c:pt>
                <c:pt idx="2">
                  <c:v>1.000236927205491</c:v>
                </c:pt>
                <c:pt idx="3">
                  <c:v>1.0005332599547052</c:v>
                </c:pt>
                <c:pt idx="4">
                  <c:v>1.0009484503668702</c:v>
                </c:pt>
                <c:pt idx="5">
                  <c:v>1.0014828235552542</c:v>
                </c:pt>
                <c:pt idx="6">
                  <c:v>1.0021367983096727</c:v>
                </c:pt>
                <c:pt idx="7">
                  <c:v>1.002910887689088</c:v>
                </c:pt>
                <c:pt idx="8">
                  <c:v>1.0038056997484894</c:v>
                </c:pt>
                <c:pt idx="9">
                  <c:v>1.0048219384016135</c:v>
                </c:pt>
                <c:pt idx="10">
                  <c:v>1.005960404421371</c:v>
                </c:pt>
                <c:pt idx="11">
                  <c:v>1.0072219965801446</c:v>
                </c:pt>
                <c:pt idx="12">
                  <c:v>1.0086077129324349</c:v>
                </c:pt>
                <c:pt idx="13">
                  <c:v>1.0101186522426466</c:v>
                </c:pt>
                <c:pt idx="14">
                  <c:v>1.0117560155611418</c:v>
                </c:pt>
                <c:pt idx="15">
                  <c:v>1.0135211079520146</c:v>
                </c:pt>
                <c:pt idx="16">
                  <c:v>1.0154153403764077</c:v>
                </c:pt>
                <c:pt idx="17">
                  <c:v>1.0174402317355355</c:v>
                </c:pt>
                <c:pt idx="18">
                  <c:v>1.0195974110779729</c:v>
                </c:pt>
                <c:pt idx="19">
                  <c:v>1.0218886199761512</c:v>
                </c:pt>
                <c:pt idx="20">
                  <c:v>1.0243157150774198</c:v>
                </c:pt>
                <c:pt idx="21">
                  <c:v>1.0268806708354588</c:v>
                </c:pt>
                <c:pt idx="22">
                  <c:v>1.0295855824282754</c:v>
                </c:pt>
                <c:pt idx="23">
                  <c:v>1.0324326688694956</c:v>
                </c:pt>
                <c:pt idx="24">
                  <c:v>1.035424276320154</c:v>
                </c:pt>
                <c:pt idx="25">
                  <c:v>1.0385628816087051</c:v>
                </c:pt>
                <c:pt idx="26">
                  <c:v>1.0418510959675413</c:v>
                </c:pt>
                <c:pt idx="27">
                  <c:v>1.0452916689948688</c:v>
                </c:pt>
                <c:pt idx="28">
                  <c:v>1.0488874928514214</c:v>
                </c:pt>
                <c:pt idx="29">
                  <c:v>1.0526416067021316</c:v>
                </c:pt>
                <c:pt idx="30">
                  <c:v>1.0565572014135773</c:v>
                </c:pt>
                <c:pt idx="31">
                  <c:v>1.0606376245187441</c:v>
                </c:pt>
                <c:pt idx="32">
                  <c:v>1.0648863854614241</c:v>
                </c:pt>
                <c:pt idx="33">
                  <c:v>1.0693071611333964</c:v>
                </c:pt>
                <c:pt idx="34">
                  <c:v>1.0739038017184042</c:v>
                </c:pt>
                <c:pt idx="35">
                  <c:v>1.0786803368578834</c:v>
                </c:pt>
                <c:pt idx="36">
                  <c:v>1.0836409821543886</c:v>
                </c:pt>
                <c:pt idx="37">
                  <c:v>1.0887901460297109</c:v>
                </c:pt>
                <c:pt idx="38">
                  <c:v>1.0941324369558267</c:v>
                </c:pt>
                <c:pt idx="39">
                  <c:v>1.0996726710780047</c:v>
                </c:pt>
                <c:pt idx="40">
                  <c:v>1.1054158802507004</c:v>
                </c:pt>
                <c:pt idx="41">
                  <c:v>1.111367320508216</c:v>
                </c:pt>
                <c:pt idx="42">
                  <c:v>1.1175324809936062</c:v>
                </c:pt>
                <c:pt idx="43">
                  <c:v>1.1239170933708438</c:v>
                </c:pt>
                <c:pt idx="44">
                  <c:v>1.1305271417469729</c:v>
                </c:pt>
                <c:pt idx="45">
                  <c:v>1.1373688731327509</c:v>
                </c:pt>
                <c:pt idx="46">
                  <c:v>1.1444488084722251</c:v>
                </c:pt>
                <c:pt idx="47">
                  <c:v>1.1517737542737441</c:v>
                </c:pt>
                <c:pt idx="48">
                  <c:v>1.1593508148771257</c:v>
                </c:pt>
                <c:pt idx="49">
                  <c:v>1.1671874053940756</c:v>
                </c:pt>
                <c:pt idx="50">
                  <c:v>1.1752912653614953</c:v>
                </c:pt>
                <c:pt idx="51">
                  <c:v>1.1836704731500636</c:v>
                </c:pt>
                <c:pt idx="52">
                  <c:v>1.1923334611734027</c:v>
                </c:pt>
                <c:pt idx="53">
                  <c:v>1.2012890319463048</c:v>
                </c:pt>
                <c:pt idx="54">
                  <c:v>1.2105463750438812</c:v>
                </c:pt>
                <c:pt idx="55">
                  <c:v>1.2201150850171494</c:v>
                </c:pt>
                <c:pt idx="56">
                  <c:v>1.2300051803244911</c:v>
                </c:pt>
                <c:pt idx="57">
                  <c:v>1.240227123342637</c:v>
                </c:pt>
                <c:pt idx="58">
                  <c:v>1.2507918415253778</c:v>
                </c:pt>
                <c:pt idx="59">
                  <c:v>1.2617107497830971</c:v>
                </c:pt>
                <c:pt idx="60">
                  <c:v>1.2729957741614804</c:v>
                </c:pt>
                <c:pt idx="61">
                  <c:v>1.2846593769034502</c:v>
                </c:pt>
                <c:pt idx="62">
                  <c:v>1.2967145829844846</c:v>
                </c:pt>
                <c:pt idx="63">
                  <c:v>1.3091750082180873</c:v>
                </c:pt>
                <c:pt idx="64">
                  <c:v>1.3220548890352946</c:v>
                </c:pt>
                <c:pt idx="65">
                  <c:v>1.335369114049803</c:v>
                </c:pt>
                <c:pt idx="66">
                  <c:v>1.3491332575285826</c:v>
                </c:pt>
                <c:pt idx="67">
                  <c:v>1.3633636148968289</c:v>
                </c:pt>
                <c:pt idx="68">
                  <c:v>1.378077240415766</c:v>
                </c:pt>
                <c:pt idx="69">
                  <c:v>1.3932919871823153</c:v>
                </c:pt>
                <c:pt idx="70">
                  <c:v>1.409026549610932</c:v>
                </c:pt>
                <c:pt idx="71">
                  <c:v>1.4253005085701929</c:v>
                </c:pt>
                <c:pt idx="72">
                  <c:v>1.4421343793599501</c:v>
                </c:pt>
                <c:pt idx="73">
                  <c:v>1.4595496627292315</c:v>
                </c:pt>
                <c:pt idx="74">
                  <c:v>1.4775688991505969</c:v>
                </c:pt>
                <c:pt idx="75">
                  <c:v>1.4962157265835241</c:v>
                </c:pt>
                <c:pt idx="76">
                  <c:v>1.5155149419776273</c:v>
                </c:pt>
                <c:pt idx="77">
                  <c:v>1.5354925667863211</c:v>
                </c:pt>
                <c:pt idx="78">
                  <c:v>1.5561759167830163</c:v>
                </c:pt>
                <c:pt idx="79">
                  <c:v>1.5775936764952321</c:v>
                </c:pt>
                <c:pt idx="80">
                  <c:v>1.5997759785972996</c:v>
                </c:pt>
                <c:pt idx="81">
                  <c:v>1.6227544886298224</c:v>
                </c:pt>
                <c:pt idx="82">
                  <c:v>1.6465624954438858</c:v>
                </c:pt>
                <c:pt idx="83">
                  <c:v>1.6712350078004516</c:v>
                </c:pt>
                <c:pt idx="84">
                  <c:v>1.6968088575906413</c:v>
                </c:pt>
                <c:pt idx="85">
                  <c:v>1.7233228101809348</c:v>
                </c:pt>
                <c:pt idx="86">
                  <c:v>1.7508176824290427</c:v>
                </c:pt>
                <c:pt idx="87">
                  <c:v>1.779336468961586</c:v>
                </c:pt>
                <c:pt idx="88">
                  <c:v>1.8089244773541218</c:v>
                </c:pt>
                <c:pt idx="89">
                  <c:v>1.8396294729078015</c:v>
                </c:pt>
                <c:pt idx="90">
                  <c:v>1.8715018337755382</c:v>
                </c:pt>
                <c:pt idx="91">
                  <c:v>1.9045947172542952</c:v>
                </c:pt>
                <c:pt idx="92">
                  <c:v>1.9389642381295586</c:v>
                </c:pt>
                <c:pt idx="93">
                  <c:v>1.9746696600337421</c:v>
                </c:pt>
                <c:pt idx="94">
                  <c:v>2.0117736008626359</c:v>
                </c:pt>
                <c:pt idx="95">
                  <c:v>2.0503422533838345</c:v>
                </c:pt>
                <c:pt idx="96">
                  <c:v>2.090445622268831</c:v>
                </c:pt>
                <c:pt idx="97">
                  <c:v>2.1321577788870041</c:v>
                </c:pt>
                <c:pt idx="98">
                  <c:v>2.1755571353156973</c:v>
                </c:pt>
                <c:pt idx="99">
                  <c:v>2.2207267391468601</c:v>
                </c:pt>
                <c:pt idx="100">
                  <c:v>2.267754590808134</c:v>
                </c:pt>
                <c:pt idx="101">
                  <c:v>2.3167339852657456</c:v>
                </c:pt>
                <c:pt idx="102">
                  <c:v>2.3677638801390577</c:v>
                </c:pt>
                <c:pt idx="103">
                  <c:v>2.4209492924331575</c:v>
                </c:pt>
                <c:pt idx="104">
                  <c:v>2.4764017262874649</c:v>
                </c:pt>
                <c:pt idx="105">
                  <c:v>2.5342396343460831</c:v>
                </c:pt>
                <c:pt idx="106">
                  <c:v>2.5945889155805628</c:v>
                </c:pt>
                <c:pt idx="107">
                  <c:v>2.6575834526390052</c:v>
                </c:pt>
                <c:pt idx="108">
                  <c:v>2.7233656920579405</c:v>
                </c:pt>
                <c:pt idx="109">
                  <c:v>2.792087270956177</c:v>
                </c:pt>
                <c:pt idx="110">
                  <c:v>2.8639096941335485</c:v>
                </c:pt>
                <c:pt idx="111">
                  <c:v>2.9390050658228706</c:v>
                </c:pt>
                <c:pt idx="112">
                  <c:v>3.0175568806905209</c:v>
                </c:pt>
                <c:pt idx="113">
                  <c:v>3.0997608790501046</c:v>
                </c:pt>
                <c:pt idx="114">
                  <c:v>3.1858259716434802</c:v>
                </c:pt>
                <c:pt idx="115">
                  <c:v>3.275975239752988</c:v>
                </c:pt>
                <c:pt idx="116">
                  <c:v>3.3704470168354677</c:v>
                </c:pt>
                <c:pt idx="117">
                  <c:v>3.4694960583086298</c:v>
                </c:pt>
                <c:pt idx="118">
                  <c:v>3.5733948065686691</c:v>
                </c:pt>
                <c:pt idx="119">
                  <c:v>3.682434758766874</c:v>
                </c:pt>
                <c:pt idx="120">
                  <c:v>3.796927945312278</c:v>
                </c:pt>
                <c:pt idx="121">
                  <c:v>3.9172085274838024</c:v>
                </c:pt>
                <c:pt idx="122">
                  <c:v>4.0436345229105948</c:v>
                </c:pt>
                <c:pt idx="123">
                  <c:v>4.1765896679905756</c:v>
                </c:pt>
                <c:pt idx="124">
                  <c:v>4.3164854265340118</c:v>
                </c:pt>
                <c:pt idx="125">
                  <c:v>4.4637631540031979</c:v>
                </c:pt>
                <c:pt idx="126">
                  <c:v>4.6188964266214612</c:v>
                </c:pt>
                <c:pt idx="127">
                  <c:v>4.7823935442830381</c:v>
                </c:pt>
                <c:pt idx="128">
                  <c:v>4.9548002155311455</c:v>
                </c:pt>
                <c:pt idx="129">
                  <c:v>5.1367024317865271</c:v>
                </c:pt>
                <c:pt idx="130">
                  <c:v>5.3287295363802656</c:v>
                </c:pt>
                <c:pt idx="131">
                  <c:v>5.5315574916190817</c:v>
                </c:pt>
                <c:pt idx="132">
                  <c:v>5.7459123438999784</c:v>
                </c:pt>
                <c:pt idx="133">
                  <c:v>5.9725738825587396</c:v>
                </c:pt>
                <c:pt idx="134">
                  <c:v>6.2123794823967291</c:v>
                </c:pt>
                <c:pt idx="135">
                  <c:v>6.4662281123289933</c:v>
                </c:pt>
                <c:pt idx="136">
                  <c:v>6.7350844829063634</c:v>
                </c:pt>
                <c:pt idx="137">
                  <c:v>7.0199832930636816</c:v>
                </c:pt>
                <c:pt idx="138">
                  <c:v>7.3220335207114644</c:v>
                </c:pt>
                <c:pt idx="139">
                  <c:v>7.6424226819703511</c:v>
                </c:pt>
                <c:pt idx="140">
                  <c:v>7.982420959062865</c:v>
                </c:pt>
                <c:pt idx="141">
                  <c:v>8.343385066085542</c:v>
                </c:pt>
                <c:pt idx="142">
                  <c:v>8.7267616838868722</c:v>
                </c:pt>
                <c:pt idx="143">
                  <c:v>9.1340902487042239</c:v>
                </c:pt>
                <c:pt idx="144">
                  <c:v>9.5670048225411914</c:v>
                </c:pt>
                <c:pt idx="145">
                  <c:v>10.027234704843648</c:v>
                </c:pt>
                <c:pt idx="146">
                  <c:v>10.516603363141106</c:v>
                </c:pt>
                <c:pt idx="147">
                  <c:v>11.037025163281308</c:v>
                </c:pt>
                <c:pt idx="148">
                  <c:v>11.590499266237416</c:v>
                </c:pt>
                <c:pt idx="149">
                  <c:v>12.179099927225568</c:v>
                </c:pt>
                <c:pt idx="150">
                  <c:v>12.804962283912591</c:v>
                </c:pt>
                <c:pt idx="151">
                  <c:v>13.470262555119971</c:v>
                </c:pt>
                <c:pt idx="152">
                  <c:v>14.177191393111332</c:v>
                </c:pt>
                <c:pt idx="153">
                  <c:v>14.927918947935117</c:v>
                </c:pt>
                <c:pt idx="154">
                  <c:v>15.724550022523113</c:v>
                </c:pt>
                <c:pt idx="155">
                  <c:v>16.569067539523775</c:v>
                </c:pt>
                <c:pt idx="156">
                  <c:v>17.463262430361159</c:v>
                </c:pt>
                <c:pt idx="157">
                  <c:v>18.408648028923828</c:v>
                </c:pt>
                <c:pt idx="158">
                  <c:v>19.406357153743006</c:v>
                </c:pt>
                <c:pt idx="159">
                  <c:v>20.457020354031236</c:v>
                </c:pt>
                <c:pt idx="160">
                  <c:v>21.56062435063993</c:v>
                </c:pt>
                <c:pt idx="161">
                  <c:v>22.716350608423138</c:v>
                </c:pt>
                <c:pt idx="162">
                  <c:v>23.922395322892104</c:v>
                </c:pt>
                <c:pt idx="163">
                  <c:v>25.185135539415484</c:v>
                </c:pt>
                <c:pt idx="164">
                  <c:v>26.550039370969674</c:v>
                </c:pt>
                <c:pt idx="165">
                  <c:v>28.078922662578673</c:v>
                </c:pt>
                <c:pt idx="166">
                  <c:v>29.840789150001193</c:v>
                </c:pt>
                <c:pt idx="167">
                  <c:v>31.910280976115661</c:v>
                </c:pt>
                <c:pt idx="168">
                  <c:v>34.365018958382102</c:v>
                </c:pt>
                <c:pt idx="169">
                  <c:v>37.281720811523854</c:v>
                </c:pt>
                <c:pt idx="170">
                  <c:v>40.731091343175898</c:v>
                </c:pt>
                <c:pt idx="171">
                  <c:v>44.771631473067885</c:v>
                </c:pt>
                <c:pt idx="172">
                  <c:v>49.442705455203175</c:v>
                </c:pt>
                <c:pt idx="173">
                  <c:v>54.757418281043755</c:v>
                </c:pt>
                <c:pt idx="174">
                  <c:v>60.696054771863999</c:v>
                </c:pt>
                <c:pt idx="175">
                  <c:v>67.200973965114656</c:v>
                </c:pt>
                <c:pt idx="176">
                  <c:v>74.17388840655083</c:v>
                </c:pt>
                <c:pt idx="177">
                  <c:v>81.476346456421055</c:v>
                </c:pt>
                <c:pt idx="178">
                  <c:v>88.933956659331216</c:v>
                </c:pt>
                <c:pt idx="179">
                  <c:v>96.344460680137971</c:v>
                </c:pt>
                <c:pt idx="180">
                  <c:v>103.4892296034687</c:v>
                </c:pt>
                <c:pt idx="181">
                  <c:v>110.16546661527823</c:v>
                </c:pt>
                <c:pt idx="182">
                  <c:v>116.18589634977242</c:v>
                </c:pt>
                <c:pt idx="183">
                  <c:v>121.37149392386863</c:v>
                </c:pt>
                <c:pt idx="184">
                  <c:v>125.58038091162882</c:v>
                </c:pt>
                <c:pt idx="185">
                  <c:v>128.71629317610967</c:v>
                </c:pt>
                <c:pt idx="186">
                  <c:v>130.73281897499086</c:v>
                </c:pt>
                <c:pt idx="187">
                  <c:v>131.63317112603167</c:v>
                </c:pt>
                <c:pt idx="188">
                  <c:v>131.46585362720191</c:v>
                </c:pt>
                <c:pt idx="189">
                  <c:v>130.31707526575411</c:v>
                </c:pt>
                <c:pt idx="190">
                  <c:v>128.30107467658584</c:v>
                </c:pt>
                <c:pt idx="191">
                  <c:v>125.54962203672446</c:v>
                </c:pt>
                <c:pt idx="192">
                  <c:v>122.20186619554649</c:v>
                </c:pt>
                <c:pt idx="193">
                  <c:v>118.39545120443002</c:v>
                </c:pt>
                <c:pt idx="194">
                  <c:v>114.25949970866884</c:v>
                </c:pt>
                <c:pt idx="195">
                  <c:v>109.90972034656129</c:v>
                </c:pt>
                <c:pt idx="196">
                  <c:v>105.44559762854436</c:v>
                </c:pt>
                <c:pt idx="197">
                  <c:v>100.94940117005434</c:v>
                </c:pt>
                <c:pt idx="198">
                  <c:v>96.486620361945725</c:v>
                </c:pt>
                <c:pt idx="199">
                  <c:v>92.107385725913531</c:v>
                </c:pt>
                <c:pt idx="200">
                  <c:v>87.848461767805119</c:v>
                </c:pt>
                <c:pt idx="201">
                  <c:v>83.735464558605685</c:v>
                </c:pt>
                <c:pt idx="202">
                  <c:v>79.785046899520879</c:v>
                </c:pt>
                <c:pt idx="203">
                  <c:v>76.006885192338231</c:v>
                </c:pt>
                <c:pt idx="204">
                  <c:v>72.405381645991113</c:v>
                </c:pt>
                <c:pt idx="205">
                  <c:v>68.981056262367744</c:v>
                </c:pt>
                <c:pt idx="206">
                  <c:v>65.731643637561774</c:v>
                </c:pt>
                <c:pt idx="207">
                  <c:v>62.652932198683438</c:v>
                </c:pt>
                <c:pt idx="208">
                  <c:v>59.739392229997577</c:v>
                </c:pt>
                <c:pt idx="209">
                  <c:v>56.98463855365884</c:v>
                </c:pt>
                <c:pt idx="210">
                  <c:v>54.381768127041745</c:v>
                </c:pt>
                <c:pt idx="211">
                  <c:v>51.92360519786461</c:v>
                </c:pt>
                <c:pt idx="212">
                  <c:v>49.602879015996962</c:v>
                </c:pt>
                <c:pt idx="213">
                  <c:v>47.412352489285659</c:v>
                </c:pt>
                <c:pt idx="214">
                  <c:v>45.344914963455807</c:v>
                </c:pt>
                <c:pt idx="215">
                  <c:v>43.393648466487186</c:v>
                </c:pt>
                <c:pt idx="216">
                  <c:v>41.551874054324969</c:v>
                </c:pt>
                <c:pt idx="217">
                  <c:v>39.813183044090955</c:v>
                </c:pt>
                <c:pt idx="218">
                  <c:v>38.17145666614131</c:v>
                </c:pt>
                <c:pt idx="219">
                  <c:v>36.620876807312463</c:v>
                </c:pt>
                <c:pt idx="220">
                  <c:v>35.155929913802389</c:v>
                </c:pt>
                <c:pt idx="221">
                  <c:v>33.77140568154401</c:v>
                </c:pt>
                <c:pt idx="222">
                  <c:v>32.462391827864082</c:v>
                </c:pt>
                <c:pt idx="223">
                  <c:v>31.224265976670573</c:v>
                </c:pt>
                <c:pt idx="224">
                  <c:v>30.052685480073521</c:v>
                </c:pt>
                <c:pt idx="225">
                  <c:v>28.943575829715041</c:v>
                </c:pt>
                <c:pt idx="226">
                  <c:v>27.893118172939701</c:v>
                </c:pt>
                <c:pt idx="227">
                  <c:v>26.897736336406442</c:v>
                </c:pt>
                <c:pt idx="228">
                  <c:v>25.954083668322671</c:v>
                </c:pt>
                <c:pt idx="229">
                  <c:v>25.059029936516112</c:v>
                </c:pt>
                <c:pt idx="230">
                  <c:v>24.209648460028365</c:v>
                </c:pt>
                <c:pt idx="231">
                  <c:v>23.403203604271106</c:v>
                </c:pt>
                <c:pt idx="232">
                  <c:v>22.637138731903875</c:v>
                </c:pt>
                <c:pt idx="233">
                  <c:v>21.909064671681186</c:v>
                </c:pt>
                <c:pt idx="234">
                  <c:v>21.216748744094172</c:v>
                </c:pt>
                <c:pt idx="235">
                  <c:v>20.55810436445995</c:v>
                </c:pt>
                <c:pt idx="236">
                  <c:v>19.931181230177557</c:v>
                </c:pt>
                <c:pt idx="237">
                  <c:v>19.334156088331223</c:v>
                </c:pt>
                <c:pt idx="238">
                  <c:v>18.765324071999636</c:v>
                </c:pt>
                <c:pt idx="239">
                  <c:v>18.223090587962609</c:v>
                </c:pt>
                <c:pt idx="240">
                  <c:v>17.705963734531977</c:v>
                </c:pt>
                <c:pt idx="241">
                  <c:v>17.212547225604254</c:v>
                </c:pt>
                <c:pt idx="242">
                  <c:v>16.741533795441455</c:v>
                </c:pt>
                <c:pt idx="243">
                  <c:v>16.291699057896434</c:v>
                </c:pt>
                <c:pt idx="244">
                  <c:v>15.861895793618023</c:v>
                </c:pt>
                <c:pt idx="245">
                  <c:v>15.451048639048279</c:v>
                </c:pt>
                <c:pt idx="246">
                  <c:v>15.058149151636767</c:v>
                </c:pt>
                <c:pt idx="247">
                  <c:v>14.682251226551079</c:v>
                </c:pt>
                <c:pt idx="248">
                  <c:v>14.322466841182347</c:v>
                </c:pt>
                <c:pt idx="249">
                  <c:v>13.97796210487148</c:v>
                </c:pt>
                <c:pt idx="250">
                  <c:v>13.647953592471204</c:v>
                </c:pt>
                <c:pt idx="251">
                  <c:v>13.331704941574692</c:v>
                </c:pt>
                <c:pt idx="252">
                  <c:v>13.02852369445883</c:v>
                </c:pt>
                <c:pt idx="253">
                  <c:v>12.737758366989029</c:v>
                </c:pt>
                <c:pt idx="254">
                  <c:v>12.458795727897622</c:v>
                </c:pt>
                <c:pt idx="255">
                  <c:v>12.191058272971222</c:v>
                </c:pt>
                <c:pt idx="256">
                  <c:v>11.934001879755247</c:v>
                </c:pt>
                <c:pt idx="257">
                  <c:v>11.6871136294032</c:v>
                </c:pt>
                <c:pt idx="258">
                  <c:v>11.449909783261415</c:v>
                </c:pt>
                <c:pt idx="259">
                  <c:v>11.221933902686049</c:v>
                </c:pt>
                <c:pt idx="260">
                  <c:v>11.002755101438648</c:v>
                </c:pt>
                <c:pt idx="261">
                  <c:v>10.79196642080066</c:v>
                </c:pt>
                <c:pt idx="262">
                  <c:v>10.589183318287716</c:v>
                </c:pt>
                <c:pt idx="263">
                  <c:v>10.394042261533121</c:v>
                </c:pt>
                <c:pt idx="264">
                  <c:v>10.206199419549927</c:v>
                </c:pt>
                <c:pt idx="265">
                  <c:v>10.025329444174124</c:v>
                </c:pt>
                <c:pt idx="266">
                  <c:v>9.8511243350408062</c:v>
                </c:pt>
                <c:pt idx="267">
                  <c:v>9.6832923819535957</c:v>
                </c:pt>
                <c:pt idx="268">
                  <c:v>9.5215571789773659</c:v>
                </c:pt>
                <c:pt idx="269">
                  <c:v>9.3656567050182353</c:v>
                </c:pt>
                <c:pt idx="270">
                  <c:v>9.2153424660553664</c:v>
                </c:pt>
                <c:pt idx="271">
                  <c:v>9.0703786945587144</c:v>
                </c:pt>
                <c:pt idx="272">
                  <c:v>8.9305416019676098</c:v>
                </c:pt>
                <c:pt idx="273">
                  <c:v>8.7956186804194463</c:v>
                </c:pt>
                <c:pt idx="274">
                  <c:v>8.6654080502071942</c:v>
                </c:pt>
                <c:pt idx="275">
                  <c:v>8.5397178497116197</c:v>
                </c:pt>
                <c:pt idx="276">
                  <c:v>8.4183656648000404</c:v>
                </c:pt>
                <c:pt idx="277">
                  <c:v>8.3011779949101108</c:v>
                </c:pt>
                <c:pt idx="278">
                  <c:v>8.1879897532461694</c:v>
                </c:pt>
                <c:pt idx="279">
                  <c:v>8.0786437987081943</c:v>
                </c:pt>
                <c:pt idx="280">
                  <c:v>7.972990497350871</c:v>
                </c:pt>
                <c:pt idx="281">
                  <c:v>7.8708873113339468</c:v>
                </c:pt>
                <c:pt idx="282">
                  <c:v>7.7721984134758877</c:v>
                </c:pt>
                <c:pt idx="283">
                  <c:v>7.6767943256619571</c:v>
                </c:pt>
                <c:pt idx="284">
                  <c:v>7.5845515794861704</c:v>
                </c:pt>
                <c:pt idx="285">
                  <c:v>7.4953523976250054</c:v>
                </c:pt>
                <c:pt idx="286">
                  <c:v>7.40908439454995</c:v>
                </c:pt>
                <c:pt idx="287">
                  <c:v>7.3256402952869228</c:v>
                </c:pt>
                <c:pt idx="288">
                  <c:v>7.2449176710236785</c:v>
                </c:pt>
                <c:pt idx="289">
                  <c:v>7.1668186904523985</c:v>
                </c:pt>
                <c:pt idx="290">
                  <c:v>7.0912498858141202</c:v>
                </c:pt>
                <c:pt idx="291">
                  <c:v>7.0181219326852133</c:v>
                </c:pt>
                <c:pt idx="292">
                  <c:v>6.9473494426139677</c:v>
                </c:pt>
                <c:pt idx="293">
                  <c:v>6.8788507677782977</c:v>
                </c:pt>
                <c:pt idx="294">
                  <c:v>6.8125478168936278</c:v>
                </c:pt>
                <c:pt idx="295">
                  <c:v>6.748365881653946</c:v>
                </c:pt>
                <c:pt idx="296">
                  <c:v>6.6862334730387296</c:v>
                </c:pt>
                <c:pt idx="297">
                  <c:v>6.6260821668647258</c:v>
                </c:pt>
                <c:pt idx="298">
                  <c:v>6.5678464580042384</c:v>
                </c:pt>
                <c:pt idx="299">
                  <c:v>6.5114636227313065</c:v>
                </c:pt>
                <c:pt idx="300">
                  <c:v>6.4568735886938304</c:v>
                </c:pt>
                <c:pt idx="301">
                  <c:v>6.4040188120438764</c:v>
                </c:pt>
                <c:pt idx="302">
                  <c:v>6.3528441612899753</c:v>
                </c:pt>
                <c:pt idx="303">
                  <c:v>6.3032968074646103</c:v>
                </c:pt>
                <c:pt idx="304">
                  <c:v>6.2553261202273536</c:v>
                </c:pt>
                <c:pt idx="305">
                  <c:v>6.2088835695494531</c:v>
                </c:pt>
                <c:pt idx="306">
                  <c:v>6.1639226326491601</c:v>
                </c:pt>
                <c:pt idx="307">
                  <c:v>6.1203987058690084</c:v>
                </c:pt>
                <c:pt idx="308">
                  <c:v>6.0782690212065518</c:v>
                </c:pt>
                <c:pt idx="309">
                  <c:v>6.0374925672289885</c:v>
                </c:pt>
                <c:pt idx="310">
                  <c:v>5.9980300141197125</c:v>
                </c:pt>
                <c:pt idx="311">
                  <c:v>5.9598436426211903</c:v>
                </c:pt>
                <c:pt idx="312">
                  <c:v>5.9228972766538162</c:v>
                </c:pt>
                <c:pt idx="313">
                  <c:v>5.8871562194045897</c:v>
                </c:pt>
                <c:pt idx="314">
                  <c:v>5.8525871926927122</c:v>
                </c:pt>
                <c:pt idx="315">
                  <c:v>5.8191582794314858</c:v>
                </c:pt>
                <c:pt idx="316">
                  <c:v>5.786838869017453</c:v>
                </c:pt>
                <c:pt idx="317">
                  <c:v>5.7555996054883556</c:v>
                </c:pt>
                <c:pt idx="318">
                  <c:v>5.7254123383015827</c:v>
                </c:pt>
                <c:pt idx="319">
                  <c:v>5.6962500755940306</c:v>
                </c:pt>
                <c:pt idx="320">
                  <c:v>5.6680869397930786</c:v>
                </c:pt>
                <c:pt idx="321">
                  <c:v>5.6408981254564567</c:v>
                </c:pt>
                <c:pt idx="322">
                  <c:v>5.6146598592264851</c:v>
                </c:pt>
                <c:pt idx="323">
                  <c:v>5.5893493617911503</c:v>
                </c:pt>
                <c:pt idx="324">
                  <c:v>5.5649448117512721</c:v>
                </c:pt>
                <c:pt idx="325">
                  <c:v>5.5414253112990988</c:v>
                </c:pt>
                <c:pt idx="326">
                  <c:v>5.5187708536196292</c:v>
                </c:pt>
                <c:pt idx="327">
                  <c:v>5.4969622919313119</c:v>
                </c:pt>
                <c:pt idx="328">
                  <c:v>5.4759813100879455</c:v>
                </c:pt>
                <c:pt idx="329">
                  <c:v>5.4558103946683651</c:v>
                </c:pt>
                <c:pt idx="330">
                  <c:v>5.4364328084850344</c:v>
                </c:pt>
                <c:pt idx="331">
                  <c:v>5.4178325654468571</c:v>
                </c:pt>
                <c:pt idx="332">
                  <c:v>5.3999944067154919</c:v>
                </c:pt>
                <c:pt idx="333">
                  <c:v>5.3829037780982221</c:v>
                </c:pt>
                <c:pt idx="334">
                  <c:v>5.3665468086238901</c:v>
                </c:pt>
                <c:pt idx="335">
                  <c:v>5.3509102902517407</c:v>
                </c:pt>
                <c:pt idx="336">
                  <c:v>5.3359816586661477</c:v>
                </c:pt>
                <c:pt idx="337">
                  <c:v>5.3217489751130973</c:v>
                </c:pt>
                <c:pt idx="338">
                  <c:v>5.3082009092371116</c:v>
                </c:pt>
                <c:pt idx="339">
                  <c:v>5.2953267228798939</c:v>
                </c:pt>
                <c:pt idx="340">
                  <c:v>5.2831162548044919</c:v>
                </c:pt>
                <c:pt idx="341">
                  <c:v>5.2715599063110776</c:v>
                </c:pt>
                <c:pt idx="342">
                  <c:v>5.2606486277127145</c:v>
                </c:pt>
                <c:pt idx="343">
                  <c:v>5.2503739056415961</c:v>
                </c:pt>
                <c:pt idx="344">
                  <c:v>5.2407277511582215</c:v>
                </c:pt>
                <c:pt idx="345">
                  <c:v>5.2317026886379265</c:v>
                </c:pt>
                <c:pt idx="346">
                  <c:v>5.2232917454110233</c:v>
                </c:pt>
                <c:pt idx="347">
                  <c:v>5.2154884421345065</c:v>
                </c:pt>
                <c:pt idx="348">
                  <c:v>5.2082867838750273</c:v>
                </c:pt>
                <c:pt idx="349">
                  <c:v>5.2016812518843558</c:v>
                </c:pt>
                <c:pt idx="350">
                  <c:v>5.1956667960502063</c:v>
                </c:pt>
                <c:pt idx="351">
                  <c:v>5.1902388280066702</c:v>
                </c:pt>
                <c:pt idx="352">
                  <c:v>5.1853932148900377</c:v>
                </c:pt>
                <c:pt idx="353">
                  <c:v>5.1811262737271067</c:v>
                </c:pt>
                <c:pt idx="354">
                  <c:v>5.1774347664444624</c:v>
                </c:pt>
                <c:pt idx="355">
                  <c:v>5.1743158954885224</c:v>
                </c:pt>
                <c:pt idx="356">
                  <c:v>5.1717673000473861</c:v>
                </c:pt>
                <c:pt idx="357">
                  <c:v>5.1697870528668117</c:v>
                </c:pt>
                <c:pt idx="358">
                  <c:v>5.1683736576538584</c:v>
                </c:pt>
                <c:pt idx="359">
                  <c:v>5.1675260470629283</c:v>
                </c:pt>
                <c:pt idx="360">
                  <c:v>5.1672435812601023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095872"/>
        <c:axId val="127096448"/>
      </c:scatterChart>
      <c:valAx>
        <c:axId val="12709587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096448"/>
        <c:crosses val="autoZero"/>
        <c:crossBetween val="midCat"/>
      </c:valAx>
      <c:valAx>
        <c:axId val="12709644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095872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Calculations!$M$1</c:f>
              <c:strCache>
                <c:ptCount val="1"/>
                <c:pt idx="0">
                  <c:v>Temperature (K)</c:v>
                </c:pt>
              </c:strCache>
            </c:strRef>
          </c:tx>
          <c:xVal>
            <c:numRef>
              <c:f>Calculations!$H$2:$H$365</c:f>
              <c:numCache>
                <c:formatCode>General</c:formatCode>
                <c:ptCount val="364"/>
                <c:pt idx="1">
                  <c:v>-180</c:v>
                </c:pt>
                <c:pt idx="2">
                  <c:v>-179</c:v>
                </c:pt>
                <c:pt idx="3">
                  <c:v>-178</c:v>
                </c:pt>
                <c:pt idx="4">
                  <c:v>-177</c:v>
                </c:pt>
                <c:pt idx="5">
                  <c:v>-176</c:v>
                </c:pt>
                <c:pt idx="6">
                  <c:v>-175</c:v>
                </c:pt>
                <c:pt idx="7">
                  <c:v>-174</c:v>
                </c:pt>
                <c:pt idx="8">
                  <c:v>-173</c:v>
                </c:pt>
                <c:pt idx="9">
                  <c:v>-172</c:v>
                </c:pt>
                <c:pt idx="10">
                  <c:v>-171</c:v>
                </c:pt>
                <c:pt idx="11">
                  <c:v>-170</c:v>
                </c:pt>
                <c:pt idx="12">
                  <c:v>-169</c:v>
                </c:pt>
                <c:pt idx="13">
                  <c:v>-168</c:v>
                </c:pt>
                <c:pt idx="14">
                  <c:v>-167</c:v>
                </c:pt>
                <c:pt idx="15">
                  <c:v>-166</c:v>
                </c:pt>
                <c:pt idx="16">
                  <c:v>-165</c:v>
                </c:pt>
                <c:pt idx="17">
                  <c:v>-164</c:v>
                </c:pt>
                <c:pt idx="18">
                  <c:v>-163</c:v>
                </c:pt>
                <c:pt idx="19">
                  <c:v>-162</c:v>
                </c:pt>
                <c:pt idx="20">
                  <c:v>-161</c:v>
                </c:pt>
                <c:pt idx="21">
                  <c:v>-160</c:v>
                </c:pt>
                <c:pt idx="22">
                  <c:v>-159</c:v>
                </c:pt>
                <c:pt idx="23">
                  <c:v>-158</c:v>
                </c:pt>
                <c:pt idx="24">
                  <c:v>-157</c:v>
                </c:pt>
                <c:pt idx="25">
                  <c:v>-156</c:v>
                </c:pt>
                <c:pt idx="26">
                  <c:v>-155</c:v>
                </c:pt>
                <c:pt idx="27">
                  <c:v>-154</c:v>
                </c:pt>
                <c:pt idx="28">
                  <c:v>-153</c:v>
                </c:pt>
                <c:pt idx="29">
                  <c:v>-152</c:v>
                </c:pt>
                <c:pt idx="30">
                  <c:v>-151</c:v>
                </c:pt>
                <c:pt idx="31">
                  <c:v>-150</c:v>
                </c:pt>
                <c:pt idx="32">
                  <c:v>-149</c:v>
                </c:pt>
                <c:pt idx="33">
                  <c:v>-148</c:v>
                </c:pt>
                <c:pt idx="34">
                  <c:v>-147</c:v>
                </c:pt>
                <c:pt idx="35">
                  <c:v>-146</c:v>
                </c:pt>
                <c:pt idx="36">
                  <c:v>-145</c:v>
                </c:pt>
                <c:pt idx="37">
                  <c:v>-144</c:v>
                </c:pt>
                <c:pt idx="38">
                  <c:v>-143</c:v>
                </c:pt>
                <c:pt idx="39">
                  <c:v>-142</c:v>
                </c:pt>
                <c:pt idx="40">
                  <c:v>-141</c:v>
                </c:pt>
                <c:pt idx="41">
                  <c:v>-140</c:v>
                </c:pt>
                <c:pt idx="42">
                  <c:v>-139</c:v>
                </c:pt>
                <c:pt idx="43">
                  <c:v>-138</c:v>
                </c:pt>
                <c:pt idx="44">
                  <c:v>-137</c:v>
                </c:pt>
                <c:pt idx="45">
                  <c:v>-136</c:v>
                </c:pt>
                <c:pt idx="46">
                  <c:v>-135</c:v>
                </c:pt>
                <c:pt idx="47">
                  <c:v>-134</c:v>
                </c:pt>
                <c:pt idx="48">
                  <c:v>-133</c:v>
                </c:pt>
                <c:pt idx="49">
                  <c:v>-132</c:v>
                </c:pt>
                <c:pt idx="50">
                  <c:v>-131</c:v>
                </c:pt>
                <c:pt idx="51">
                  <c:v>-130</c:v>
                </c:pt>
                <c:pt idx="52">
                  <c:v>-129</c:v>
                </c:pt>
                <c:pt idx="53">
                  <c:v>-128</c:v>
                </c:pt>
                <c:pt idx="54">
                  <c:v>-127</c:v>
                </c:pt>
                <c:pt idx="55">
                  <c:v>-126</c:v>
                </c:pt>
                <c:pt idx="56">
                  <c:v>-125</c:v>
                </c:pt>
                <c:pt idx="57">
                  <c:v>-124</c:v>
                </c:pt>
                <c:pt idx="58">
                  <c:v>-123</c:v>
                </c:pt>
                <c:pt idx="59">
                  <c:v>-122</c:v>
                </c:pt>
                <c:pt idx="60">
                  <c:v>-121</c:v>
                </c:pt>
                <c:pt idx="61">
                  <c:v>-120</c:v>
                </c:pt>
                <c:pt idx="62">
                  <c:v>-119</c:v>
                </c:pt>
                <c:pt idx="63">
                  <c:v>-118</c:v>
                </c:pt>
                <c:pt idx="64">
                  <c:v>-117</c:v>
                </c:pt>
                <c:pt idx="65">
                  <c:v>-116</c:v>
                </c:pt>
                <c:pt idx="66">
                  <c:v>-115</c:v>
                </c:pt>
                <c:pt idx="67">
                  <c:v>-114</c:v>
                </c:pt>
                <c:pt idx="68">
                  <c:v>-113</c:v>
                </c:pt>
                <c:pt idx="69">
                  <c:v>-112</c:v>
                </c:pt>
                <c:pt idx="70">
                  <c:v>-111</c:v>
                </c:pt>
                <c:pt idx="71">
                  <c:v>-110</c:v>
                </c:pt>
                <c:pt idx="72">
                  <c:v>-109</c:v>
                </c:pt>
                <c:pt idx="73">
                  <c:v>-108</c:v>
                </c:pt>
                <c:pt idx="74">
                  <c:v>-107</c:v>
                </c:pt>
                <c:pt idx="75">
                  <c:v>-106</c:v>
                </c:pt>
                <c:pt idx="76">
                  <c:v>-105</c:v>
                </c:pt>
                <c:pt idx="77">
                  <c:v>-104</c:v>
                </c:pt>
                <c:pt idx="78">
                  <c:v>-103</c:v>
                </c:pt>
                <c:pt idx="79">
                  <c:v>-102</c:v>
                </c:pt>
                <c:pt idx="80">
                  <c:v>-101</c:v>
                </c:pt>
                <c:pt idx="81">
                  <c:v>-100</c:v>
                </c:pt>
                <c:pt idx="82">
                  <c:v>-99</c:v>
                </c:pt>
                <c:pt idx="83">
                  <c:v>-98</c:v>
                </c:pt>
                <c:pt idx="84">
                  <c:v>-97</c:v>
                </c:pt>
                <c:pt idx="85">
                  <c:v>-96</c:v>
                </c:pt>
                <c:pt idx="86">
                  <c:v>-95</c:v>
                </c:pt>
                <c:pt idx="87">
                  <c:v>-94</c:v>
                </c:pt>
                <c:pt idx="88">
                  <c:v>-93</c:v>
                </c:pt>
                <c:pt idx="89">
                  <c:v>-92</c:v>
                </c:pt>
                <c:pt idx="90">
                  <c:v>-91</c:v>
                </c:pt>
                <c:pt idx="91">
                  <c:v>-90</c:v>
                </c:pt>
                <c:pt idx="92">
                  <c:v>-89</c:v>
                </c:pt>
                <c:pt idx="93">
                  <c:v>-88</c:v>
                </c:pt>
                <c:pt idx="94">
                  <c:v>-87</c:v>
                </c:pt>
                <c:pt idx="95">
                  <c:v>-86</c:v>
                </c:pt>
                <c:pt idx="96">
                  <c:v>-85</c:v>
                </c:pt>
                <c:pt idx="97">
                  <c:v>-84</c:v>
                </c:pt>
                <c:pt idx="98">
                  <c:v>-83</c:v>
                </c:pt>
                <c:pt idx="99">
                  <c:v>-82</c:v>
                </c:pt>
                <c:pt idx="100">
                  <c:v>-81</c:v>
                </c:pt>
                <c:pt idx="101">
                  <c:v>-80</c:v>
                </c:pt>
                <c:pt idx="102">
                  <c:v>-79</c:v>
                </c:pt>
                <c:pt idx="103">
                  <c:v>-78</c:v>
                </c:pt>
                <c:pt idx="104">
                  <c:v>-77</c:v>
                </c:pt>
                <c:pt idx="105">
                  <c:v>-76</c:v>
                </c:pt>
                <c:pt idx="106">
                  <c:v>-75</c:v>
                </c:pt>
                <c:pt idx="107">
                  <c:v>-74</c:v>
                </c:pt>
                <c:pt idx="108">
                  <c:v>-73</c:v>
                </c:pt>
                <c:pt idx="109">
                  <c:v>-72</c:v>
                </c:pt>
                <c:pt idx="110">
                  <c:v>-71</c:v>
                </c:pt>
                <c:pt idx="111">
                  <c:v>-70</c:v>
                </c:pt>
                <c:pt idx="112">
                  <c:v>-69</c:v>
                </c:pt>
                <c:pt idx="113">
                  <c:v>-68</c:v>
                </c:pt>
                <c:pt idx="114">
                  <c:v>-67</c:v>
                </c:pt>
                <c:pt idx="115">
                  <c:v>-66</c:v>
                </c:pt>
                <c:pt idx="116">
                  <c:v>-65</c:v>
                </c:pt>
                <c:pt idx="117">
                  <c:v>-64</c:v>
                </c:pt>
                <c:pt idx="118">
                  <c:v>-63</c:v>
                </c:pt>
                <c:pt idx="119">
                  <c:v>-62</c:v>
                </c:pt>
                <c:pt idx="120">
                  <c:v>-61</c:v>
                </c:pt>
                <c:pt idx="121">
                  <c:v>-60</c:v>
                </c:pt>
                <c:pt idx="122">
                  <c:v>-59</c:v>
                </c:pt>
                <c:pt idx="123">
                  <c:v>-58</c:v>
                </c:pt>
                <c:pt idx="124">
                  <c:v>-57</c:v>
                </c:pt>
                <c:pt idx="125">
                  <c:v>-56</c:v>
                </c:pt>
                <c:pt idx="126">
                  <c:v>-55</c:v>
                </c:pt>
                <c:pt idx="127">
                  <c:v>-54</c:v>
                </c:pt>
                <c:pt idx="128">
                  <c:v>-53</c:v>
                </c:pt>
                <c:pt idx="129">
                  <c:v>-52</c:v>
                </c:pt>
                <c:pt idx="130">
                  <c:v>-51</c:v>
                </c:pt>
                <c:pt idx="131">
                  <c:v>-50</c:v>
                </c:pt>
                <c:pt idx="132">
                  <c:v>-49</c:v>
                </c:pt>
                <c:pt idx="133">
                  <c:v>-48</c:v>
                </c:pt>
                <c:pt idx="134">
                  <c:v>-47</c:v>
                </c:pt>
                <c:pt idx="135">
                  <c:v>-46</c:v>
                </c:pt>
                <c:pt idx="136">
                  <c:v>-45</c:v>
                </c:pt>
                <c:pt idx="137">
                  <c:v>-44</c:v>
                </c:pt>
                <c:pt idx="138">
                  <c:v>-43</c:v>
                </c:pt>
                <c:pt idx="139">
                  <c:v>-42</c:v>
                </c:pt>
                <c:pt idx="140">
                  <c:v>-41</c:v>
                </c:pt>
                <c:pt idx="141">
                  <c:v>-40</c:v>
                </c:pt>
                <c:pt idx="142">
                  <c:v>-39</c:v>
                </c:pt>
                <c:pt idx="143">
                  <c:v>-38</c:v>
                </c:pt>
                <c:pt idx="144">
                  <c:v>-37</c:v>
                </c:pt>
                <c:pt idx="145">
                  <c:v>-36</c:v>
                </c:pt>
                <c:pt idx="146">
                  <c:v>-35</c:v>
                </c:pt>
                <c:pt idx="147">
                  <c:v>-34</c:v>
                </c:pt>
                <c:pt idx="148">
                  <c:v>-33</c:v>
                </c:pt>
                <c:pt idx="149">
                  <c:v>-32</c:v>
                </c:pt>
                <c:pt idx="150">
                  <c:v>-31</c:v>
                </c:pt>
                <c:pt idx="151">
                  <c:v>-30</c:v>
                </c:pt>
                <c:pt idx="152">
                  <c:v>-29</c:v>
                </c:pt>
                <c:pt idx="153">
                  <c:v>-28</c:v>
                </c:pt>
                <c:pt idx="154">
                  <c:v>-27</c:v>
                </c:pt>
                <c:pt idx="155">
                  <c:v>-26</c:v>
                </c:pt>
                <c:pt idx="156">
                  <c:v>-25</c:v>
                </c:pt>
                <c:pt idx="157">
                  <c:v>-24</c:v>
                </c:pt>
                <c:pt idx="158">
                  <c:v>-23</c:v>
                </c:pt>
                <c:pt idx="159">
                  <c:v>-22</c:v>
                </c:pt>
                <c:pt idx="160">
                  <c:v>-21</c:v>
                </c:pt>
                <c:pt idx="161">
                  <c:v>-20</c:v>
                </c:pt>
                <c:pt idx="162">
                  <c:v>-19</c:v>
                </c:pt>
                <c:pt idx="163">
                  <c:v>-18</c:v>
                </c:pt>
                <c:pt idx="164">
                  <c:v>-17</c:v>
                </c:pt>
                <c:pt idx="165">
                  <c:v>-16</c:v>
                </c:pt>
                <c:pt idx="166">
                  <c:v>-15</c:v>
                </c:pt>
                <c:pt idx="167">
                  <c:v>-14</c:v>
                </c:pt>
                <c:pt idx="168">
                  <c:v>-13</c:v>
                </c:pt>
                <c:pt idx="169">
                  <c:v>-12</c:v>
                </c:pt>
                <c:pt idx="170">
                  <c:v>-11</c:v>
                </c:pt>
                <c:pt idx="171">
                  <c:v>-10</c:v>
                </c:pt>
                <c:pt idx="172">
                  <c:v>-9</c:v>
                </c:pt>
                <c:pt idx="173">
                  <c:v>-8</c:v>
                </c:pt>
                <c:pt idx="174">
                  <c:v>-7</c:v>
                </c:pt>
                <c:pt idx="175">
                  <c:v>-6</c:v>
                </c:pt>
                <c:pt idx="176">
                  <c:v>-5</c:v>
                </c:pt>
                <c:pt idx="177">
                  <c:v>-4</c:v>
                </c:pt>
                <c:pt idx="178">
                  <c:v>-3</c:v>
                </c:pt>
                <c:pt idx="179">
                  <c:v>-2</c:v>
                </c:pt>
                <c:pt idx="180">
                  <c:v>-1</c:v>
                </c:pt>
                <c:pt idx="181">
                  <c:v>0</c:v>
                </c:pt>
                <c:pt idx="182">
                  <c:v>1</c:v>
                </c:pt>
                <c:pt idx="183">
                  <c:v>2</c:v>
                </c:pt>
                <c:pt idx="184">
                  <c:v>3</c:v>
                </c:pt>
                <c:pt idx="185">
                  <c:v>4</c:v>
                </c:pt>
                <c:pt idx="186">
                  <c:v>5</c:v>
                </c:pt>
                <c:pt idx="187">
                  <c:v>6</c:v>
                </c:pt>
                <c:pt idx="188">
                  <c:v>7</c:v>
                </c:pt>
                <c:pt idx="189">
                  <c:v>8</c:v>
                </c:pt>
                <c:pt idx="190">
                  <c:v>9</c:v>
                </c:pt>
                <c:pt idx="191">
                  <c:v>10</c:v>
                </c:pt>
                <c:pt idx="192">
                  <c:v>11</c:v>
                </c:pt>
                <c:pt idx="193">
                  <c:v>12</c:v>
                </c:pt>
                <c:pt idx="194">
                  <c:v>13</c:v>
                </c:pt>
                <c:pt idx="195">
                  <c:v>14</c:v>
                </c:pt>
                <c:pt idx="196">
                  <c:v>15</c:v>
                </c:pt>
                <c:pt idx="197">
                  <c:v>16</c:v>
                </c:pt>
                <c:pt idx="198">
                  <c:v>17</c:v>
                </c:pt>
                <c:pt idx="199">
                  <c:v>18</c:v>
                </c:pt>
                <c:pt idx="200">
                  <c:v>19</c:v>
                </c:pt>
                <c:pt idx="201">
                  <c:v>20</c:v>
                </c:pt>
                <c:pt idx="202">
                  <c:v>21</c:v>
                </c:pt>
                <c:pt idx="203">
                  <c:v>22</c:v>
                </c:pt>
                <c:pt idx="204">
                  <c:v>23</c:v>
                </c:pt>
                <c:pt idx="205">
                  <c:v>24</c:v>
                </c:pt>
                <c:pt idx="206">
                  <c:v>25</c:v>
                </c:pt>
                <c:pt idx="207">
                  <c:v>26</c:v>
                </c:pt>
                <c:pt idx="208">
                  <c:v>27</c:v>
                </c:pt>
                <c:pt idx="209">
                  <c:v>28</c:v>
                </c:pt>
                <c:pt idx="210">
                  <c:v>29</c:v>
                </c:pt>
                <c:pt idx="211">
                  <c:v>30</c:v>
                </c:pt>
                <c:pt idx="212">
                  <c:v>31</c:v>
                </c:pt>
                <c:pt idx="213">
                  <c:v>32</c:v>
                </c:pt>
                <c:pt idx="214">
                  <c:v>33</c:v>
                </c:pt>
                <c:pt idx="215">
                  <c:v>34</c:v>
                </c:pt>
                <c:pt idx="216">
                  <c:v>35</c:v>
                </c:pt>
                <c:pt idx="217">
                  <c:v>36</c:v>
                </c:pt>
                <c:pt idx="218">
                  <c:v>37</c:v>
                </c:pt>
                <c:pt idx="219">
                  <c:v>38</c:v>
                </c:pt>
                <c:pt idx="220">
                  <c:v>39</c:v>
                </c:pt>
                <c:pt idx="221">
                  <c:v>40</c:v>
                </c:pt>
                <c:pt idx="222">
                  <c:v>41</c:v>
                </c:pt>
                <c:pt idx="223">
                  <c:v>42</c:v>
                </c:pt>
                <c:pt idx="224">
                  <c:v>43</c:v>
                </c:pt>
                <c:pt idx="225">
                  <c:v>44</c:v>
                </c:pt>
                <c:pt idx="226">
                  <c:v>45</c:v>
                </c:pt>
                <c:pt idx="227">
                  <c:v>46</c:v>
                </c:pt>
                <c:pt idx="228">
                  <c:v>47</c:v>
                </c:pt>
                <c:pt idx="229">
                  <c:v>48</c:v>
                </c:pt>
                <c:pt idx="230">
                  <c:v>49</c:v>
                </c:pt>
                <c:pt idx="231">
                  <c:v>50</c:v>
                </c:pt>
                <c:pt idx="232">
                  <c:v>51</c:v>
                </c:pt>
                <c:pt idx="233">
                  <c:v>52</c:v>
                </c:pt>
                <c:pt idx="234">
                  <c:v>53</c:v>
                </c:pt>
                <c:pt idx="235">
                  <c:v>54</c:v>
                </c:pt>
                <c:pt idx="236">
                  <c:v>55</c:v>
                </c:pt>
                <c:pt idx="237">
                  <c:v>56</c:v>
                </c:pt>
                <c:pt idx="238">
                  <c:v>57</c:v>
                </c:pt>
                <c:pt idx="239">
                  <c:v>58</c:v>
                </c:pt>
                <c:pt idx="240">
                  <c:v>59</c:v>
                </c:pt>
                <c:pt idx="241">
                  <c:v>60</c:v>
                </c:pt>
                <c:pt idx="242">
                  <c:v>61</c:v>
                </c:pt>
                <c:pt idx="243">
                  <c:v>62</c:v>
                </c:pt>
                <c:pt idx="244">
                  <c:v>63</c:v>
                </c:pt>
                <c:pt idx="245">
                  <c:v>64</c:v>
                </c:pt>
                <c:pt idx="246">
                  <c:v>65</c:v>
                </c:pt>
                <c:pt idx="247">
                  <c:v>66</c:v>
                </c:pt>
                <c:pt idx="248">
                  <c:v>67</c:v>
                </c:pt>
                <c:pt idx="249">
                  <c:v>68</c:v>
                </c:pt>
                <c:pt idx="250">
                  <c:v>69</c:v>
                </c:pt>
                <c:pt idx="251">
                  <c:v>70</c:v>
                </c:pt>
                <c:pt idx="252">
                  <c:v>71</c:v>
                </c:pt>
                <c:pt idx="253">
                  <c:v>72</c:v>
                </c:pt>
                <c:pt idx="254">
                  <c:v>73</c:v>
                </c:pt>
                <c:pt idx="255">
                  <c:v>74</c:v>
                </c:pt>
                <c:pt idx="256">
                  <c:v>75</c:v>
                </c:pt>
                <c:pt idx="257">
                  <c:v>76</c:v>
                </c:pt>
                <c:pt idx="258">
                  <c:v>77</c:v>
                </c:pt>
                <c:pt idx="259">
                  <c:v>78</c:v>
                </c:pt>
                <c:pt idx="260">
                  <c:v>79</c:v>
                </c:pt>
                <c:pt idx="261">
                  <c:v>80</c:v>
                </c:pt>
                <c:pt idx="262">
                  <c:v>81</c:v>
                </c:pt>
                <c:pt idx="263">
                  <c:v>82</c:v>
                </c:pt>
                <c:pt idx="264">
                  <c:v>83</c:v>
                </c:pt>
                <c:pt idx="265">
                  <c:v>84</c:v>
                </c:pt>
                <c:pt idx="266">
                  <c:v>85</c:v>
                </c:pt>
                <c:pt idx="267">
                  <c:v>86</c:v>
                </c:pt>
                <c:pt idx="268">
                  <c:v>87</c:v>
                </c:pt>
                <c:pt idx="269">
                  <c:v>88</c:v>
                </c:pt>
                <c:pt idx="270">
                  <c:v>89</c:v>
                </c:pt>
                <c:pt idx="271">
                  <c:v>90</c:v>
                </c:pt>
                <c:pt idx="272">
                  <c:v>91</c:v>
                </c:pt>
                <c:pt idx="273">
                  <c:v>92</c:v>
                </c:pt>
                <c:pt idx="274">
                  <c:v>93</c:v>
                </c:pt>
                <c:pt idx="275">
                  <c:v>94</c:v>
                </c:pt>
                <c:pt idx="276">
                  <c:v>95</c:v>
                </c:pt>
                <c:pt idx="277">
                  <c:v>96</c:v>
                </c:pt>
                <c:pt idx="278">
                  <c:v>97</c:v>
                </c:pt>
                <c:pt idx="279">
                  <c:v>98</c:v>
                </c:pt>
                <c:pt idx="280">
                  <c:v>99</c:v>
                </c:pt>
                <c:pt idx="281">
                  <c:v>100</c:v>
                </c:pt>
                <c:pt idx="282">
                  <c:v>101</c:v>
                </c:pt>
                <c:pt idx="283">
                  <c:v>102</c:v>
                </c:pt>
                <c:pt idx="284">
                  <c:v>103</c:v>
                </c:pt>
                <c:pt idx="285">
                  <c:v>104</c:v>
                </c:pt>
                <c:pt idx="286">
                  <c:v>105</c:v>
                </c:pt>
                <c:pt idx="287">
                  <c:v>106</c:v>
                </c:pt>
                <c:pt idx="288">
                  <c:v>107</c:v>
                </c:pt>
                <c:pt idx="289">
                  <c:v>108</c:v>
                </c:pt>
                <c:pt idx="290">
                  <c:v>109</c:v>
                </c:pt>
                <c:pt idx="291">
                  <c:v>110</c:v>
                </c:pt>
                <c:pt idx="292">
                  <c:v>111</c:v>
                </c:pt>
                <c:pt idx="293">
                  <c:v>112</c:v>
                </c:pt>
                <c:pt idx="294">
                  <c:v>113</c:v>
                </c:pt>
                <c:pt idx="295">
                  <c:v>114</c:v>
                </c:pt>
                <c:pt idx="296">
                  <c:v>115</c:v>
                </c:pt>
                <c:pt idx="297">
                  <c:v>116</c:v>
                </c:pt>
                <c:pt idx="298">
                  <c:v>117</c:v>
                </c:pt>
                <c:pt idx="299">
                  <c:v>118</c:v>
                </c:pt>
                <c:pt idx="300">
                  <c:v>119</c:v>
                </c:pt>
                <c:pt idx="301">
                  <c:v>120</c:v>
                </c:pt>
                <c:pt idx="302">
                  <c:v>121</c:v>
                </c:pt>
                <c:pt idx="303">
                  <c:v>122</c:v>
                </c:pt>
                <c:pt idx="304">
                  <c:v>123</c:v>
                </c:pt>
                <c:pt idx="305">
                  <c:v>124</c:v>
                </c:pt>
                <c:pt idx="306">
                  <c:v>125</c:v>
                </c:pt>
                <c:pt idx="307">
                  <c:v>126</c:v>
                </c:pt>
                <c:pt idx="308">
                  <c:v>127</c:v>
                </c:pt>
                <c:pt idx="309">
                  <c:v>128</c:v>
                </c:pt>
                <c:pt idx="310">
                  <c:v>129</c:v>
                </c:pt>
                <c:pt idx="311">
                  <c:v>130</c:v>
                </c:pt>
                <c:pt idx="312">
                  <c:v>131</c:v>
                </c:pt>
                <c:pt idx="313">
                  <c:v>132</c:v>
                </c:pt>
                <c:pt idx="314">
                  <c:v>133</c:v>
                </c:pt>
                <c:pt idx="315">
                  <c:v>134</c:v>
                </c:pt>
                <c:pt idx="316">
                  <c:v>135</c:v>
                </c:pt>
                <c:pt idx="317">
                  <c:v>136</c:v>
                </c:pt>
                <c:pt idx="318">
                  <c:v>137</c:v>
                </c:pt>
                <c:pt idx="319">
                  <c:v>138</c:v>
                </c:pt>
                <c:pt idx="320">
                  <c:v>139</c:v>
                </c:pt>
                <c:pt idx="321">
                  <c:v>140</c:v>
                </c:pt>
                <c:pt idx="322">
                  <c:v>141</c:v>
                </c:pt>
                <c:pt idx="323">
                  <c:v>142</c:v>
                </c:pt>
                <c:pt idx="324">
                  <c:v>143</c:v>
                </c:pt>
                <c:pt idx="325">
                  <c:v>144</c:v>
                </c:pt>
                <c:pt idx="326">
                  <c:v>145</c:v>
                </c:pt>
                <c:pt idx="327">
                  <c:v>146</c:v>
                </c:pt>
                <c:pt idx="328">
                  <c:v>147</c:v>
                </c:pt>
                <c:pt idx="329">
                  <c:v>148</c:v>
                </c:pt>
                <c:pt idx="330">
                  <c:v>149</c:v>
                </c:pt>
                <c:pt idx="331">
                  <c:v>150</c:v>
                </c:pt>
                <c:pt idx="332">
                  <c:v>151</c:v>
                </c:pt>
                <c:pt idx="333">
                  <c:v>152</c:v>
                </c:pt>
                <c:pt idx="334">
                  <c:v>153</c:v>
                </c:pt>
                <c:pt idx="335">
                  <c:v>154</c:v>
                </c:pt>
                <c:pt idx="336">
                  <c:v>155</c:v>
                </c:pt>
                <c:pt idx="337">
                  <c:v>156</c:v>
                </c:pt>
                <c:pt idx="338">
                  <c:v>157</c:v>
                </c:pt>
                <c:pt idx="339">
                  <c:v>158</c:v>
                </c:pt>
                <c:pt idx="340">
                  <c:v>159</c:v>
                </c:pt>
                <c:pt idx="341">
                  <c:v>160</c:v>
                </c:pt>
                <c:pt idx="342">
                  <c:v>161</c:v>
                </c:pt>
                <c:pt idx="343">
                  <c:v>162</c:v>
                </c:pt>
                <c:pt idx="344">
                  <c:v>163</c:v>
                </c:pt>
                <c:pt idx="345">
                  <c:v>164</c:v>
                </c:pt>
                <c:pt idx="346">
                  <c:v>165</c:v>
                </c:pt>
                <c:pt idx="347">
                  <c:v>166</c:v>
                </c:pt>
                <c:pt idx="348">
                  <c:v>167</c:v>
                </c:pt>
                <c:pt idx="349">
                  <c:v>168</c:v>
                </c:pt>
                <c:pt idx="350">
                  <c:v>169</c:v>
                </c:pt>
                <c:pt idx="351">
                  <c:v>170</c:v>
                </c:pt>
                <c:pt idx="352">
                  <c:v>171</c:v>
                </c:pt>
                <c:pt idx="353">
                  <c:v>172</c:v>
                </c:pt>
                <c:pt idx="354">
                  <c:v>173</c:v>
                </c:pt>
                <c:pt idx="355">
                  <c:v>174</c:v>
                </c:pt>
                <c:pt idx="356">
                  <c:v>175</c:v>
                </c:pt>
                <c:pt idx="357">
                  <c:v>176</c:v>
                </c:pt>
                <c:pt idx="358">
                  <c:v>177</c:v>
                </c:pt>
                <c:pt idx="359">
                  <c:v>178</c:v>
                </c:pt>
                <c:pt idx="360">
                  <c:v>179</c:v>
                </c:pt>
                <c:pt idx="361">
                  <c:v>180</c:v>
                </c:pt>
              </c:numCache>
            </c:numRef>
          </c:xVal>
          <c:yVal>
            <c:numRef>
              <c:f>Calculations!$M$2:$M$365</c:f>
              <c:numCache>
                <c:formatCode>General</c:formatCode>
                <c:ptCount val="364"/>
                <c:pt idx="1">
                  <c:v>319.95734368986183</c:v>
                </c:pt>
                <c:pt idx="2">
                  <c:v>319.96171619301231</c:v>
                </c:pt>
                <c:pt idx="3">
                  <c:v>319.97483592655601</c:v>
                </c:pt>
                <c:pt idx="4">
                  <c:v>319.99670956417481</c:v>
                </c:pt>
                <c:pt idx="5">
                  <c:v>320.02734823335419</c:v>
                </c:pt>
                <c:pt idx="6">
                  <c:v>320.0667675224081</c:v>
                </c:pt>
                <c:pt idx="7">
                  <c:v>320.11498749031693</c:v>
                </c:pt>
                <c:pt idx="8">
                  <c:v>320.17203267937788</c:v>
                </c:pt>
                <c:pt idx="9">
                  <c:v>320.23793213067586</c:v>
                </c:pt>
                <c:pt idx="10">
                  <c:v>320.31271940237303</c:v>
                </c:pt>
                <c:pt idx="11">
                  <c:v>320.39643259082658</c:v>
                </c:pt>
                <c:pt idx="12">
                  <c:v>320.4891143545355</c:v>
                </c:pt>
                <c:pt idx="13">
                  <c:v>320.59081194092585</c:v>
                </c:pt>
                <c:pt idx="14">
                  <c:v>320.70157721597917</c:v>
                </c:pt>
                <c:pt idx="15">
                  <c:v>320.82146669671266</c:v>
                </c:pt>
                <c:pt idx="16">
                  <c:v>320.95054158651942</c:v>
                </c:pt>
                <c:pt idx="17">
                  <c:v>321.0888678133793</c:v>
                </c:pt>
                <c:pt idx="18">
                  <c:v>321.23651607094905</c:v>
                </c:pt>
                <c:pt idx="19">
                  <c:v>321.39356186254571</c:v>
                </c:pt>
                <c:pt idx="20">
                  <c:v>321.56008554803503</c:v>
                </c:pt>
                <c:pt idx="21">
                  <c:v>321.73617239363921</c:v>
                </c:pt>
                <c:pt idx="22">
                  <c:v>321.9219126246806</c:v>
                </c:pt>
                <c:pt idx="23">
                  <c:v>322.11740148127797</c:v>
                </c:pt>
                <c:pt idx="24">
                  <c:v>322.32273927701402</c:v>
                </c:pt>
                <c:pt idx="25">
                  <c:v>322.53803146059613</c:v>
                </c:pt>
                <c:pt idx="26">
                  <c:v>322.76338868053165</c:v>
                </c:pt>
                <c:pt idx="27">
                  <c:v>322.99892685284448</c:v>
                </c:pt>
                <c:pt idx="28">
                  <c:v>323.24476723185876</c:v>
                </c:pt>
                <c:pt idx="29">
                  <c:v>323.501036484081</c:v>
                </c:pt>
                <c:pt idx="30">
                  <c:v>323.76786676521255</c:v>
                </c:pt>
                <c:pt idx="31">
                  <c:v>324.04539580032991</c:v>
                </c:pt>
                <c:pt idx="32">
                  <c:v>324.33376696727049</c:v>
                </c:pt>
                <c:pt idx="33">
                  <c:v>324.63312938326897</c:v>
                </c:pt>
                <c:pt idx="34">
                  <c:v>324.94363799489133</c:v>
                </c:pt>
                <c:pt idx="35">
                  <c:v>325.26545367131712</c:v>
                </c:pt>
                <c:pt idx="36">
                  <c:v>325.59874330102906</c:v>
                </c:pt>
                <c:pt idx="37">
                  <c:v>325.94367989197082</c:v>
                </c:pt>
                <c:pt idx="38">
                  <c:v>326.3004426752409</c:v>
                </c:pt>
                <c:pt idx="39">
                  <c:v>326.66921721239822</c:v>
                </c:pt>
                <c:pt idx="40">
                  <c:v>327.05019550645937</c:v>
                </c:pt>
                <c:pt idx="41">
                  <c:v>327.44357611667846</c:v>
                </c:pt>
                <c:pt idx="42">
                  <c:v>327.84956427720249</c:v>
                </c:pt>
                <c:pt idx="43">
                  <c:v>328.26837201971324</c:v>
                </c:pt>
                <c:pt idx="44">
                  <c:v>328.70021830016566</c:v>
                </c:pt>
                <c:pt idx="45">
                  <c:v>329.14532912975125</c:v>
                </c:pt>
                <c:pt idx="46">
                  <c:v>329.60393771022086</c:v>
                </c:pt>
                <c:pt idx="47">
                  <c:v>330.07628457371618</c:v>
                </c:pt>
                <c:pt idx="48">
                  <c:v>330.56261772726879</c:v>
                </c:pt>
                <c:pt idx="49">
                  <c:v>331.06319280214103</c:v>
                </c:pt>
                <c:pt idx="50">
                  <c:v>331.57827320819877</c:v>
                </c:pt>
                <c:pt idx="51">
                  <c:v>332.10813029351601</c:v>
                </c:pt>
                <c:pt idx="52">
                  <c:v>332.65304350943529</c:v>
                </c:pt>
                <c:pt idx="53">
                  <c:v>333.21330058131753</c:v>
                </c:pt>
                <c:pt idx="54">
                  <c:v>333.78919768523917</c:v>
                </c:pt>
                <c:pt idx="55">
                  <c:v>334.38103963091015</c:v>
                </c:pt>
                <c:pt idx="56">
                  <c:v>334.98914005110913</c:v>
                </c:pt>
                <c:pt idx="57">
                  <c:v>335.61382159795215</c:v>
                </c:pt>
                <c:pt idx="58">
                  <c:v>336.25541614633534</c:v>
                </c:pt>
                <c:pt idx="59">
                  <c:v>336.91426500491508</c:v>
                </c:pt>
                <c:pt idx="60">
                  <c:v>337.59071913501418</c:v>
                </c:pt>
                <c:pt idx="61">
                  <c:v>338.28513937786965</c:v>
                </c:pt>
                <c:pt idx="62">
                  <c:v>338.99789669066394</c:v>
                </c:pt>
                <c:pt idx="63">
                  <c:v>339.72937239181101</c:v>
                </c:pt>
                <c:pt idx="64">
                  <c:v>340.47995841599806</c:v>
                </c:pt>
                <c:pt idx="65">
                  <c:v>341.25005757951317</c:v>
                </c:pt>
                <c:pt idx="66">
                  <c:v>342.04008385642402</c:v>
                </c:pt>
                <c:pt idx="67">
                  <c:v>342.85046266620213</c:v>
                </c:pt>
                <c:pt idx="68">
                  <c:v>343.68163117342584</c:v>
                </c:pt>
                <c:pt idx="69">
                  <c:v>344.53403860022314</c:v>
                </c:pt>
                <c:pt idx="70">
                  <c:v>345.4081465521615</c:v>
                </c:pt>
                <c:pt idx="71">
                  <c:v>346.30442935831758</c:v>
                </c:pt>
                <c:pt idx="72">
                  <c:v>347.22337442630703</c:v>
                </c:pt>
                <c:pt idx="73">
                  <c:v>348.16548261308765</c:v>
                </c:pt>
                <c:pt idx="74">
                  <c:v>349.13126861238925</c:v>
                </c:pt>
                <c:pt idx="75">
                  <c:v>350.12126135966469</c:v>
                </c:pt>
                <c:pt idx="76">
                  <c:v>351.13600445549588</c:v>
                </c:pt>
                <c:pt idx="77">
                  <c:v>352.17605660842969</c:v>
                </c:pt>
                <c:pt idx="78">
                  <c:v>353.2419920982573</c:v>
                </c:pt>
                <c:pt idx="79">
                  <c:v>354.33440126079552</c:v>
                </c:pt>
                <c:pt idx="80">
                  <c:v>355.45389099526562</c:v>
                </c:pt>
                <c:pt idx="81">
                  <c:v>356.60108529540605</c:v>
                </c:pt>
                <c:pt idx="82">
                  <c:v>357.77662580549838</c:v>
                </c:pt>
                <c:pt idx="83">
                  <c:v>358.98117240251895</c:v>
                </c:pt>
                <c:pt idx="84">
                  <c:v>360.21540380567188</c:v>
                </c:pt>
                <c:pt idx="85">
                  <c:v>361.48001821459394</c:v>
                </c:pt>
                <c:pt idx="86">
                  <c:v>362.77573397755111</c:v>
                </c:pt>
                <c:pt idx="87">
                  <c:v>364.10329029098489</c:v>
                </c:pt>
                <c:pt idx="88">
                  <c:v>365.46344793179281</c:v>
                </c:pt>
                <c:pt idx="89">
                  <c:v>366.85699002374872</c:v>
                </c:pt>
                <c:pt idx="90">
                  <c:v>368.28472283949469</c:v>
                </c:pt>
                <c:pt idx="91">
                  <c:v>369.74747663954474</c:v>
                </c:pt>
                <c:pt idx="92">
                  <c:v>371.24610654975572</c:v>
                </c:pt>
                <c:pt idx="93">
                  <c:v>372.78149347871386</c:v>
                </c:pt>
                <c:pt idx="94">
                  <c:v>374.35454507648234</c:v>
                </c:pt>
                <c:pt idx="95">
                  <c:v>375.96619673613151</c:v>
                </c:pt>
                <c:pt idx="96">
                  <c:v>377.61741263944276</c:v>
                </c:pt>
                <c:pt idx="97">
                  <c:v>379.3091868481269</c:v>
                </c:pt>
                <c:pt idx="98">
                  <c:v>381.04254444183175</c:v>
                </c:pt>
                <c:pt idx="99">
                  <c:v>382.81854270412703</c:v>
                </c:pt>
                <c:pt idx="100">
                  <c:v>384.63827235753968</c:v>
                </c:pt>
                <c:pt idx="101">
                  <c:v>386.50285884857107</c:v>
                </c:pt>
                <c:pt idx="102">
                  <c:v>388.41346368345296</c:v>
                </c:pt>
                <c:pt idx="103">
                  <c:v>390.37128581517482</c:v>
                </c:pt>
                <c:pt idx="104">
                  <c:v>392.37756308206139</c:v>
                </c:pt>
                <c:pt idx="105">
                  <c:v>394.4335736978486</c:v>
                </c:pt>
                <c:pt idx="106">
                  <c:v>396.54063779282944</c:v>
                </c:pt>
                <c:pt idx="107">
                  <c:v>398.70011900517773</c:v>
                </c:pt>
                <c:pt idx="108">
                  <c:v>400.91342612101238</c:v>
                </c:pt>
                <c:pt idx="109">
                  <c:v>403.18201476111426</c:v>
                </c:pt>
                <c:pt idx="110">
                  <c:v>405.50738911143924</c:v>
                </c:pt>
                <c:pt idx="111">
                  <c:v>407.89110369366404</c:v>
                </c:pt>
                <c:pt idx="112">
                  <c:v>410.33476517093141</c:v>
                </c:pt>
                <c:pt idx="113">
                  <c:v>412.84003418270487</c:v>
                </c:pt>
                <c:pt idx="114">
                  <c:v>415.40862720117161</c:v>
                </c:pt>
                <c:pt idx="115">
                  <c:v>418.04231839989677</c:v>
                </c:pt>
                <c:pt idx="116">
                  <c:v>420.74294152341605</c:v>
                </c:pt>
                <c:pt idx="117">
                  <c:v>423.51239174408505</c:v>
                </c:pt>
                <c:pt idx="118">
                  <c:v>426.35262748974384</c:v>
                </c:pt>
                <c:pt idx="119">
                  <c:v>429.26567222252851</c:v>
                </c:pt>
                <c:pt idx="120">
                  <c:v>432.25361614541345</c:v>
                </c:pt>
                <c:pt idx="121">
                  <c:v>435.31861780868383</c:v>
                </c:pt>
                <c:pt idx="122">
                  <c:v>438.46290558345498</c:v>
                </c:pt>
                <c:pt idx="123">
                  <c:v>441.68877896342912</c:v>
                </c:pt>
                <c:pt idx="124">
                  <c:v>444.99860964920327</c:v>
                </c:pt>
                <c:pt idx="125">
                  <c:v>448.39484236145358</c:v>
                </c:pt>
                <c:pt idx="126">
                  <c:v>451.87999532005369</c:v>
                </c:pt>
                <c:pt idx="127">
                  <c:v>455.45666031544147</c:v>
                </c:pt>
                <c:pt idx="128">
                  <c:v>459.12750228610429</c:v>
                </c:pt>
                <c:pt idx="129">
                  <c:v>462.89525830165991</c:v>
                </c:pt>
                <c:pt idx="130">
                  <c:v>466.76273583436193</c:v>
                </c:pt>
                <c:pt idx="131">
                  <c:v>470.73281018265669</c:v>
                </c:pt>
                <c:pt idx="132">
                  <c:v>474.80842088826722</c:v>
                </c:pt>
                <c:pt idx="133">
                  <c:v>478.99256696279207</c:v>
                </c:pt>
                <c:pt idx="134">
                  <c:v>483.28830071052181</c:v>
                </c:pt>
                <c:pt idx="135">
                  <c:v>487.69871990060858</c:v>
                </c:pt>
                <c:pt idx="136">
                  <c:v>492.2269580033215</c:v>
                </c:pt>
                <c:pt idx="137">
                  <c:v>496.87617216135641</c:v>
                </c:pt>
                <c:pt idx="138">
                  <c:v>501.64952851741299</c:v>
                </c:pt>
                <c:pt idx="139">
                  <c:v>506.55018446297066</c:v>
                </c:pt>
                <c:pt idx="140">
                  <c:v>511.58126730979319</c:v>
                </c:pt>
                <c:pt idx="141">
                  <c:v>516.74584881474323</c:v>
                </c:pt>
                <c:pt idx="142">
                  <c:v>522.04691490960283</c:v>
                </c:pt>
                <c:pt idx="143">
                  <c:v>527.48732990072904</c:v>
                </c:pt>
                <c:pt idx="144">
                  <c:v>533.06979430870888</c:v>
                </c:pt>
                <c:pt idx="145">
                  <c:v>538.79679541651353</c:v>
                </c:pt>
                <c:pt idx="146">
                  <c:v>544.67054948740474</c:v>
                </c:pt>
                <c:pt idx="147">
                  <c:v>550.69293450354758</c:v>
                </c:pt>
                <c:pt idx="148">
                  <c:v>556.86541216669752</c:v>
                </c:pt>
                <c:pt idx="149">
                  <c:v>563.18893779910559</c:v>
                </c:pt>
                <c:pt idx="150">
                  <c:v>569.66385669393378</c:v>
                </c:pt>
                <c:pt idx="151">
                  <c:v>576.28978540092953</c:v>
                </c:pt>
                <c:pt idx="152">
                  <c:v>583.06547640976896</c:v>
                </c:pt>
                <c:pt idx="153">
                  <c:v>589.98866472981831</c:v>
                </c:pt>
                <c:pt idx="154">
                  <c:v>597.05589498621714</c:v>
                </c:pt>
                <c:pt idx="155">
                  <c:v>604.26232788993036</c:v>
                </c:pt>
                <c:pt idx="156">
                  <c:v>611.60152533265966</c:v>
                </c:pt>
                <c:pt idx="157">
                  <c:v>619.06521395299922</c:v>
                </c:pt>
                <c:pt idx="158">
                  <c:v>626.64302787180122</c:v>
                </c:pt>
                <c:pt idx="159">
                  <c:v>634.32223246201056</c:v>
                </c:pt>
                <c:pt idx="160">
                  <c:v>642.08743256285243</c:v>
                </c:pt>
                <c:pt idx="161">
                  <c:v>649.92027052809556</c:v>
                </c:pt>
                <c:pt idx="162">
                  <c:v>657.79912195710403</c:v>
                </c:pt>
                <c:pt idx="163">
                  <c:v>665.69879991197672</c:v>
                </c:pt>
                <c:pt idx="164">
                  <c:v>673.8407550764698</c:v>
                </c:pt>
                <c:pt idx="165">
                  <c:v>683.4463645417361</c:v>
                </c:pt>
                <c:pt idx="166">
                  <c:v>695.99038862343116</c:v>
                </c:pt>
                <c:pt idx="167">
                  <c:v>712.93596735527603</c:v>
                </c:pt>
                <c:pt idx="168">
                  <c:v>735.70605784869213</c:v>
                </c:pt>
                <c:pt idx="169">
                  <c:v>765.64431952052962</c:v>
                </c:pt>
                <c:pt idx="170">
                  <c:v>803.96665651061289</c:v>
                </c:pt>
                <c:pt idx="171">
                  <c:v>851.7054813333126</c:v>
                </c:pt>
                <c:pt idx="172">
                  <c:v>909.64973711377763</c:v>
                </c:pt>
                <c:pt idx="173">
                  <c:v>978.28470954019906</c:v>
                </c:pt>
                <c:pt idx="174">
                  <c:v>1057.7365419784869</c:v>
                </c:pt>
                <c:pt idx="175">
                  <c:v>1147.726980383582</c:v>
                </c:pt>
                <c:pt idx="176">
                  <c:v>1247.5440523516515</c:v>
                </c:pt>
                <c:pt idx="177">
                  <c:v>1356.0339777256445</c:v>
                </c:pt>
                <c:pt idx="178">
                  <c:v>1471.6185168690683</c:v>
                </c:pt>
                <c:pt idx="179">
                  <c:v>1592.340170109597</c:v>
                </c:pt>
                <c:pt idx="180">
                  <c:v>1715.9352403963385</c:v>
                </c:pt>
                <c:pt idx="181">
                  <c:v>1839.931973954248</c:v>
                </c:pt>
                <c:pt idx="182">
                  <c:v>1962.0931510267249</c:v>
                </c:pt>
                <c:pt idx="183">
                  <c:v>2080.2793095849638</c:v>
                </c:pt>
                <c:pt idx="184">
                  <c:v>2192.201119056811</c:v>
                </c:pt>
                <c:pt idx="185">
                  <c:v>2295.8384292666797</c:v>
                </c:pt>
                <c:pt idx="186">
                  <c:v>2389.5374801556736</c:v>
                </c:pt>
                <c:pt idx="187">
                  <c:v>2472.0813259308284</c:v>
                </c:pt>
                <c:pt idx="188">
                  <c:v>2542.7279007548045</c:v>
                </c:pt>
                <c:pt idx="189">
                  <c:v>2601.2135308143211</c:v>
                </c:pt>
                <c:pt idx="190">
                  <c:v>2647.7233318655894</c:v>
                </c:pt>
                <c:pt idx="191">
                  <c:v>2682.833308892195</c:v>
                </c:pt>
                <c:pt idx="192">
                  <c:v>2707.4316221969152</c:v>
                </c:pt>
                <c:pt idx="193">
                  <c:v>2722.6280538572682</c:v>
                </c:pt>
                <c:pt idx="194">
                  <c:v>2729.6610373949557</c:v>
                </c:pt>
                <c:pt idx="195">
                  <c:v>2729.8107481291736</c:v>
                </c:pt>
                <c:pt idx="196">
                  <c:v>2724.3249285857996</c:v>
                </c:pt>
                <c:pt idx="197">
                  <c:v>2714.3617133373505</c:v>
                </c:pt>
                <c:pt idx="198">
                  <c:v>2700.9511464604821</c:v>
                </c:pt>
                <c:pt idx="199">
                  <c:v>2684.9747492068677</c:v>
                </c:pt>
                <c:pt idx="200">
                  <c:v>2667.1606941039354</c:v>
                </c:pt>
                <c:pt idx="201">
                  <c:v>2648.0910343356718</c:v>
                </c:pt>
                <c:pt idx="202">
                  <c:v>2628.2170385726718</c:v>
                </c:pt>
                <c:pt idx="203">
                  <c:v>2607.8788855346293</c:v>
                </c:pt>
                <c:pt idx="204">
                  <c:v>2587.3265978683398</c:v>
                </c:pt>
                <c:pt idx="205">
                  <c:v>2566.7399352651801</c:v>
                </c:pt>
                <c:pt idx="206">
                  <c:v>2546.2458360124901</c:v>
                </c:pt>
                <c:pt idx="207">
                  <c:v>2525.9327576033993</c:v>
                </c:pt>
                <c:pt idx="208">
                  <c:v>2505.8618443644505</c:v>
                </c:pt>
                <c:pt idx="209">
                  <c:v>2486.0752229579766</c:v>
                </c:pt>
                <c:pt idx="210">
                  <c:v>2466.6019159143007</c:v>
                </c:pt>
                <c:pt idx="211">
                  <c:v>2447.461912717175</c:v>
                </c:pt>
                <c:pt idx="212">
                  <c:v>2428.6688973088108</c:v>
                </c:pt>
                <c:pt idx="213">
                  <c:v>2410.2320446343956</c:v>
                </c:pt>
                <c:pt idx="214">
                  <c:v>2392.1571999831704</c:v>
                </c:pt>
                <c:pt idx="215">
                  <c:v>2374.4476637351199</c:v>
                </c:pt>
                <c:pt idx="216">
                  <c:v>2357.104730288986</c:v>
                </c:pt>
                <c:pt idx="217">
                  <c:v>2340.1280755364096</c:v>
                </c:pt>
                <c:pt idx="218">
                  <c:v>2323.516050117777</c:v>
                </c:pt>
                <c:pt idx="219">
                  <c:v>2307.2659119844575</c:v>
                </c:pt>
                <c:pt idx="220">
                  <c:v>2291.3740175139228</c:v>
                </c:pt>
                <c:pt idx="221">
                  <c:v>2275.8359822597231</c:v>
                </c:pt>
                <c:pt idx="222">
                  <c:v>2260.64681794637</c:v>
                </c:pt>
                <c:pt idx="223">
                  <c:v>2245.80104994056</c:v>
                </c:pt>
                <c:pt idx="224">
                  <c:v>2231.2928181718112</c:v>
                </c:pt>
                <c:pt idx="225">
                  <c:v>2217.1159637873411</c:v>
                </c:pt>
                <c:pt idx="226">
                  <c:v>2203.2641034168073</c:v>
                </c:pt>
                <c:pt idx="227">
                  <c:v>2189.7306926477231</c:v>
                </c:pt>
                <c:pt idx="228">
                  <c:v>2176.5090801040715</c:v>
                </c:pt>
                <c:pt idx="229">
                  <c:v>2163.5925533488025</c:v>
                </c:pt>
                <c:pt idx="230">
                  <c:v>2150.9743776822665</c:v>
                </c:pt>
                <c:pt idx="231">
                  <c:v>2138.6478287777231</c:v>
                </c:pt>
                <c:pt idx="232">
                  <c:v>2126.6062199789408</c:v>
                </c:pt>
                <c:pt idx="233">
                  <c:v>2114.8429249819646</c:v>
                </c:pt>
                <c:pt idx="234">
                  <c:v>2103.3513965320758</c:v>
                </c:pt>
                <c:pt idx="235">
                  <c:v>2092.1251816865902</c:v>
                </c:pt>
                <c:pt idx="236">
                  <c:v>2081.1579341233751</c:v>
                </c:pt>
                <c:pt idx="237">
                  <c:v>2070.4434239128568</c:v>
                </c:pt>
                <c:pt idx="238">
                  <c:v>2059.9755451167985</c:v>
                </c:pt>
                <c:pt idx="239">
                  <c:v>2049.7483215294583</c:v>
                </c:pt>
                <c:pt idx="240">
                  <c:v>2039.7559108350622</c:v>
                </c:pt>
                <c:pt idx="241">
                  <c:v>2029.9926074191594</c:v>
                </c:pt>
                <c:pt idx="242">
                  <c:v>2020.4528440396907</c:v>
                </c:pt>
                <c:pt idx="243">
                  <c:v>2011.131192535988</c:v>
                </c:pt>
                <c:pt idx="244">
                  <c:v>2002.0223637298177</c:v>
                </c:pt>
                <c:pt idx="245">
                  <c:v>1993.1212066516648</c:v>
                </c:pt>
                <c:pt idx="246">
                  <c:v>1984.4227072072511</c:v>
                </c:pt>
                <c:pt idx="247">
                  <c:v>1975.9219863834196</c:v>
                </c:pt>
                <c:pt idx="248">
                  <c:v>1967.6142980788018</c:v>
                </c:pt>
                <c:pt idx="249">
                  <c:v>1959.495026632706</c:v>
                </c:pt>
                <c:pt idx="250">
                  <c:v>1951.5596841153233</c:v>
                </c:pt>
                <c:pt idx="251">
                  <c:v>1943.8039074333308</c:v>
                </c:pt>
                <c:pt idx="252">
                  <c:v>1936.223455297174</c:v>
                </c:pt>
                <c:pt idx="253">
                  <c:v>1928.8142050895267</c:v>
                </c:pt>
                <c:pt idx="254">
                  <c:v>1921.5721496685733</c:v>
                </c:pt>
                <c:pt idx="255">
                  <c:v>1914.4933941346533</c:v>
                </c:pt>
                <c:pt idx="256">
                  <c:v>1907.5741525844114</c:v>
                </c:pt>
                <c:pt idx="257">
                  <c:v>1900.810744872776</c:v>
                </c:pt>
                <c:pt idx="258">
                  <c:v>1894.1995933997807</c:v>
                </c:pt>
                <c:pt idx="259">
                  <c:v>1887.7372199363913</c:v>
                </c:pt>
                <c:pt idx="260">
                  <c:v>1881.4202425010299</c:v>
                </c:pt>
                <c:pt idx="261">
                  <c:v>1875.2453722963419</c:v>
                </c:pt>
                <c:pt idx="262">
                  <c:v>1869.2094107139196</c:v>
                </c:pt>
                <c:pt idx="263">
                  <c:v>1863.3092464131096</c:v>
                </c:pt>
                <c:pt idx="264">
                  <c:v>1857.5418524786419</c:v>
                </c:pt>
                <c:pt idx="265">
                  <c:v>1851.9042836606529</c:v>
                </c:pt>
                <c:pt idx="266">
                  <c:v>1846.3936736996789</c:v>
                </c:pt>
                <c:pt idx="267">
                  <c:v>1841.0072327382791</c:v>
                </c:pt>
                <c:pt idx="268">
                  <c:v>1835.7422448202619</c:v>
                </c:pt>
                <c:pt idx="269">
                  <c:v>1830.5960654778114</c:v>
                </c:pt>
                <c:pt idx="270">
                  <c:v>1825.5661194062845</c:v>
                </c:pt>
                <c:pt idx="271">
                  <c:v>1820.6498982260027</c:v>
                </c:pt>
                <c:pt idx="272">
                  <c:v>1815.8449583299493</c:v>
                </c:pt>
                <c:pt idx="273">
                  <c:v>1811.148918815994</c:v>
                </c:pt>
                <c:pt idx="274">
                  <c:v>1806.5594595019638</c:v>
                </c:pt>
                <c:pt idx="275">
                  <c:v>1802.0743190216767</c:v>
                </c:pt>
                <c:pt idx="276">
                  <c:v>1797.6912929998659</c:v>
                </c:pt>
                <c:pt idx="277">
                  <c:v>1793.4082323037815</c:v>
                </c:pt>
                <c:pt idx="278">
                  <c:v>1789.2230413691407</c:v>
                </c:pt>
                <c:pt idx="279">
                  <c:v>1785.1336765979997</c:v>
                </c:pt>
                <c:pt idx="280">
                  <c:v>1781.1381448260895</c:v>
                </c:pt>
                <c:pt idx="281">
                  <c:v>1777.2345018570709</c:v>
                </c:pt>
                <c:pt idx="282">
                  <c:v>1773.4208510611832</c:v>
                </c:pt>
                <c:pt idx="283">
                  <c:v>1769.6953420357288</c:v>
                </c:pt>
                <c:pt idx="284">
                  <c:v>1766.0561693248474</c:v>
                </c:pt>
                <c:pt idx="285">
                  <c:v>1762.5015711960618</c:v>
                </c:pt>
                <c:pt idx="286">
                  <c:v>1759.0298284710916</c:v>
                </c:pt>
                <c:pt idx="287">
                  <c:v>1755.6392634084821</c:v>
                </c:pt>
                <c:pt idx="288">
                  <c:v>1752.3282386356432</c:v>
                </c:pt>
                <c:pt idx="289">
                  <c:v>1749.0951561279287</c:v>
                </c:pt>
                <c:pt idx="290">
                  <c:v>1745.9384562324781</c:v>
                </c:pt>
                <c:pt idx="291">
                  <c:v>1742.8566167345698</c:v>
                </c:pt>
                <c:pt idx="292">
                  <c:v>1739.8481519643394</c:v>
                </c:pt>
                <c:pt idx="293">
                  <c:v>1736.9116119417597</c:v>
                </c:pt>
                <c:pt idx="294">
                  <c:v>1734.0455815578748</c:v>
                </c:pt>
                <c:pt idx="295">
                  <c:v>1731.248679790345</c:v>
                </c:pt>
                <c:pt idx="296">
                  <c:v>1728.5195589514447</c:v>
                </c:pt>
                <c:pt idx="297">
                  <c:v>1725.8569039667323</c:v>
                </c:pt>
                <c:pt idx="298">
                  <c:v>1723.2594316826946</c:v>
                </c:pt>
                <c:pt idx="299">
                  <c:v>1720.7258902017425</c:v>
                </c:pt>
                <c:pt idx="300">
                  <c:v>1718.2550582430233</c:v>
                </c:pt>
                <c:pt idx="301">
                  <c:v>1715.8457445275872</c:v>
                </c:pt>
                <c:pt idx="302">
                  <c:v>1713.4967871865356</c:v>
                </c:pt>
                <c:pt idx="303">
                  <c:v>1711.2070531908339</c:v>
                </c:pt>
                <c:pt idx="304">
                  <c:v>1708.9754378015818</c:v>
                </c:pt>
                <c:pt idx="305">
                  <c:v>1706.800864039574</c:v>
                </c:pt>
                <c:pt idx="306">
                  <c:v>1704.6822821730768</c:v>
                </c:pt>
                <c:pt idx="307">
                  <c:v>1702.6186692228212</c:v>
                </c:pt>
                <c:pt idx="308">
                  <c:v>1700.6090284832528</c:v>
                </c:pt>
                <c:pt idx="309">
                  <c:v>1698.6523890591866</c:v>
                </c:pt>
                <c:pt idx="310">
                  <c:v>1696.7478054170374</c:v>
                </c:pt>
                <c:pt idx="311">
                  <c:v>1694.8943569498858</c:v>
                </c:pt>
                <c:pt idx="312">
                  <c:v>1693.0911475556832</c:v>
                </c:pt>
                <c:pt idx="313">
                  <c:v>1691.337305227961</c:v>
                </c:pt>
                <c:pt idx="314">
                  <c:v>1689.6319816584617</c:v>
                </c:pt>
                <c:pt idx="315">
                  <c:v>1687.9743518511511</c:v>
                </c:pt>
                <c:pt idx="316">
                  <c:v>1686.363613747134</c:v>
                </c:pt>
                <c:pt idx="317">
                  <c:v>1684.7989878600249</c:v>
                </c:pt>
                <c:pt idx="318">
                  <c:v>1683.2797169213761</c:v>
                </c:pt>
                <c:pt idx="319">
                  <c:v>1681.8050655358027</c:v>
                </c:pt>
                <c:pt idx="320">
                  <c:v>1680.3743198454779</c:v>
                </c:pt>
                <c:pt idx="321">
                  <c:v>1678.9867872037114</c:v>
                </c:pt>
                <c:pt idx="322">
                  <c:v>1677.6417958573513</c:v>
                </c:pt>
                <c:pt idx="323">
                  <c:v>1676.3386946377857</c:v>
                </c:pt>
                <c:pt idx="324">
                  <c:v>1675.0768526603285</c:v>
                </c:pt>
                <c:pt idx="325">
                  <c:v>1673.8556590318362</c:v>
                </c:pt>
                <c:pt idx="326">
                  <c:v>1672.6745225663785</c:v>
                </c:pt>
                <c:pt idx="327">
                  <c:v>1671.5328715088463</c:v>
                </c:pt>
                <c:pt idx="328">
                  <c:v>1670.4301532663796</c:v>
                </c:pt>
                <c:pt idx="329">
                  <c:v>1669.3658341475152</c:v>
                </c:pt>
                <c:pt idx="330">
                  <c:v>1668.3393991089836</c:v>
                </c:pt>
                <c:pt idx="331">
                  <c:v>1667.3503515100779</c:v>
                </c:pt>
                <c:pt idx="332">
                  <c:v>1666.3982128745506</c:v>
                </c:pt>
                <c:pt idx="333">
                  <c:v>1665.4825226599937</c:v>
                </c:pt>
                <c:pt idx="334">
                  <c:v>1664.6028380346675</c:v>
                </c:pt>
                <c:pt idx="335">
                  <c:v>1663.7587336617605</c:v>
                </c:pt>
                <c:pt idx="336">
                  <c:v>1662.9498014910596</c:v>
                </c:pt>
                <c:pt idx="337">
                  <c:v>1662.1756505580265</c:v>
                </c:pt>
                <c:pt idx="338">
                  <c:v>1661.435906790276</c:v>
                </c:pt>
                <c:pt idx="339">
                  <c:v>1660.730212821459</c:v>
                </c:pt>
                <c:pt idx="340">
                  <c:v>1660.0582278125532</c:v>
                </c:pt>
                <c:pt idx="341">
                  <c:v>1659.4196272805825</c:v>
                </c:pt>
                <c:pt idx="342">
                  <c:v>1658.8141029347626</c:v>
                </c:pt>
                <c:pt idx="343">
                  <c:v>1658.2413625200986</c:v>
                </c:pt>
                <c:pt idx="344">
                  <c:v>1657.7011296684514</c:v>
                </c:pt>
                <c:pt idx="345">
                  <c:v>1657.1931437570861</c:v>
                </c:pt>
                <c:pt idx="346">
                  <c:v>1656.7171597747233</c:v>
                </c:pt>
                <c:pt idx="347">
                  <c:v>1656.2729481951164</c:v>
                </c:pt>
                <c:pt idx="348">
                  <c:v>1655.8602948581702</c:v>
                </c:pt>
                <c:pt idx="349">
                  <c:v>1655.4790008586233</c:v>
                </c:pt>
                <c:pt idx="350">
                  <c:v>1655.1288824423118</c:v>
                </c:pt>
                <c:pt idx="351">
                  <c:v>1654.8097709100355</c:v>
                </c:pt>
                <c:pt idx="352">
                  <c:v>1654.5215125290426</c:v>
                </c:pt>
                <c:pt idx="353">
                  <c:v>1654.2639684521494</c:v>
                </c:pt>
                <c:pt idx="354">
                  <c:v>1654.0370146445141</c:v>
                </c:pt>
                <c:pt idx="355">
                  <c:v>1653.840541818076</c:v>
                </c:pt>
                <c:pt idx="356">
                  <c:v>1653.6744553736758</c:v>
                </c:pt>
                <c:pt idx="357">
                  <c:v>1653.5386753508681</c:v>
                </c:pt>
                <c:pt idx="358">
                  <c:v>1653.4331363854351</c:v>
                </c:pt>
                <c:pt idx="359">
                  <c:v>1653.3577876746169</c:v>
                </c:pt>
                <c:pt idx="360">
                  <c:v>1653.3125929500566</c:v>
                </c:pt>
                <c:pt idx="361">
                  <c:v>1653.2975304584711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164416"/>
        <c:axId val="127164992"/>
      </c:scatterChart>
      <c:valAx>
        <c:axId val="12716441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164992"/>
        <c:crosses val="autoZero"/>
        <c:crossBetween val="midCat"/>
      </c:valAx>
      <c:valAx>
        <c:axId val="12716499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16441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Calculations!$N$1</c:f>
              <c:strCache>
                <c:ptCount val="1"/>
                <c:pt idx="0">
                  <c:v>Work Done (J)</c:v>
                </c:pt>
              </c:strCache>
            </c:strRef>
          </c:tx>
          <c:xVal>
            <c:numRef>
              <c:f>Calculations!$H$2:$H$365</c:f>
              <c:numCache>
                <c:formatCode>General</c:formatCode>
                <c:ptCount val="364"/>
                <c:pt idx="1">
                  <c:v>-180</c:v>
                </c:pt>
                <c:pt idx="2">
                  <c:v>-179</c:v>
                </c:pt>
                <c:pt idx="3">
                  <c:v>-178</c:v>
                </c:pt>
                <c:pt idx="4">
                  <c:v>-177</c:v>
                </c:pt>
                <c:pt idx="5">
                  <c:v>-176</c:v>
                </c:pt>
                <c:pt idx="6">
                  <c:v>-175</c:v>
                </c:pt>
                <c:pt idx="7">
                  <c:v>-174</c:v>
                </c:pt>
                <c:pt idx="8">
                  <c:v>-173</c:v>
                </c:pt>
                <c:pt idx="9">
                  <c:v>-172</c:v>
                </c:pt>
                <c:pt idx="10">
                  <c:v>-171</c:v>
                </c:pt>
                <c:pt idx="11">
                  <c:v>-170</c:v>
                </c:pt>
                <c:pt idx="12">
                  <c:v>-169</c:v>
                </c:pt>
                <c:pt idx="13">
                  <c:v>-168</c:v>
                </c:pt>
                <c:pt idx="14">
                  <c:v>-167</c:v>
                </c:pt>
                <c:pt idx="15">
                  <c:v>-166</c:v>
                </c:pt>
                <c:pt idx="16">
                  <c:v>-165</c:v>
                </c:pt>
                <c:pt idx="17">
                  <c:v>-164</c:v>
                </c:pt>
                <c:pt idx="18">
                  <c:v>-163</c:v>
                </c:pt>
                <c:pt idx="19">
                  <c:v>-162</c:v>
                </c:pt>
                <c:pt idx="20">
                  <c:v>-161</c:v>
                </c:pt>
                <c:pt idx="21">
                  <c:v>-160</c:v>
                </c:pt>
                <c:pt idx="22">
                  <c:v>-159</c:v>
                </c:pt>
                <c:pt idx="23">
                  <c:v>-158</c:v>
                </c:pt>
                <c:pt idx="24">
                  <c:v>-157</c:v>
                </c:pt>
                <c:pt idx="25">
                  <c:v>-156</c:v>
                </c:pt>
                <c:pt idx="26">
                  <c:v>-155</c:v>
                </c:pt>
                <c:pt idx="27">
                  <c:v>-154</c:v>
                </c:pt>
                <c:pt idx="28">
                  <c:v>-153</c:v>
                </c:pt>
                <c:pt idx="29">
                  <c:v>-152</c:v>
                </c:pt>
                <c:pt idx="30">
                  <c:v>-151</c:v>
                </c:pt>
                <c:pt idx="31">
                  <c:v>-150</c:v>
                </c:pt>
                <c:pt idx="32">
                  <c:v>-149</c:v>
                </c:pt>
                <c:pt idx="33">
                  <c:v>-148</c:v>
                </c:pt>
                <c:pt idx="34">
                  <c:v>-147</c:v>
                </c:pt>
                <c:pt idx="35">
                  <c:v>-146</c:v>
                </c:pt>
                <c:pt idx="36">
                  <c:v>-145</c:v>
                </c:pt>
                <c:pt idx="37">
                  <c:v>-144</c:v>
                </c:pt>
                <c:pt idx="38">
                  <c:v>-143</c:v>
                </c:pt>
                <c:pt idx="39">
                  <c:v>-142</c:v>
                </c:pt>
                <c:pt idx="40">
                  <c:v>-141</c:v>
                </c:pt>
                <c:pt idx="41">
                  <c:v>-140</c:v>
                </c:pt>
                <c:pt idx="42">
                  <c:v>-139</c:v>
                </c:pt>
                <c:pt idx="43">
                  <c:v>-138</c:v>
                </c:pt>
                <c:pt idx="44">
                  <c:v>-137</c:v>
                </c:pt>
                <c:pt idx="45">
                  <c:v>-136</c:v>
                </c:pt>
                <c:pt idx="46">
                  <c:v>-135</c:v>
                </c:pt>
                <c:pt idx="47">
                  <c:v>-134</c:v>
                </c:pt>
                <c:pt idx="48">
                  <c:v>-133</c:v>
                </c:pt>
                <c:pt idx="49">
                  <c:v>-132</c:v>
                </c:pt>
                <c:pt idx="50">
                  <c:v>-131</c:v>
                </c:pt>
                <c:pt idx="51">
                  <c:v>-130</c:v>
                </c:pt>
                <c:pt idx="52">
                  <c:v>-129</c:v>
                </c:pt>
                <c:pt idx="53">
                  <c:v>-128</c:v>
                </c:pt>
                <c:pt idx="54">
                  <c:v>-127</c:v>
                </c:pt>
                <c:pt idx="55">
                  <c:v>-126</c:v>
                </c:pt>
                <c:pt idx="56">
                  <c:v>-125</c:v>
                </c:pt>
                <c:pt idx="57">
                  <c:v>-124</c:v>
                </c:pt>
                <c:pt idx="58">
                  <c:v>-123</c:v>
                </c:pt>
                <c:pt idx="59">
                  <c:v>-122</c:v>
                </c:pt>
                <c:pt idx="60">
                  <c:v>-121</c:v>
                </c:pt>
                <c:pt idx="61">
                  <c:v>-120</c:v>
                </c:pt>
                <c:pt idx="62">
                  <c:v>-119</c:v>
                </c:pt>
                <c:pt idx="63">
                  <c:v>-118</c:v>
                </c:pt>
                <c:pt idx="64">
                  <c:v>-117</c:v>
                </c:pt>
                <c:pt idx="65">
                  <c:v>-116</c:v>
                </c:pt>
                <c:pt idx="66">
                  <c:v>-115</c:v>
                </c:pt>
                <c:pt idx="67">
                  <c:v>-114</c:v>
                </c:pt>
                <c:pt idx="68">
                  <c:v>-113</c:v>
                </c:pt>
                <c:pt idx="69">
                  <c:v>-112</c:v>
                </c:pt>
                <c:pt idx="70">
                  <c:v>-111</c:v>
                </c:pt>
                <c:pt idx="71">
                  <c:v>-110</c:v>
                </c:pt>
                <c:pt idx="72">
                  <c:v>-109</c:v>
                </c:pt>
                <c:pt idx="73">
                  <c:v>-108</c:v>
                </c:pt>
                <c:pt idx="74">
                  <c:v>-107</c:v>
                </c:pt>
                <c:pt idx="75">
                  <c:v>-106</c:v>
                </c:pt>
                <c:pt idx="76">
                  <c:v>-105</c:v>
                </c:pt>
                <c:pt idx="77">
                  <c:v>-104</c:v>
                </c:pt>
                <c:pt idx="78">
                  <c:v>-103</c:v>
                </c:pt>
                <c:pt idx="79">
                  <c:v>-102</c:v>
                </c:pt>
                <c:pt idx="80">
                  <c:v>-101</c:v>
                </c:pt>
                <c:pt idx="81">
                  <c:v>-100</c:v>
                </c:pt>
                <c:pt idx="82">
                  <c:v>-99</c:v>
                </c:pt>
                <c:pt idx="83">
                  <c:v>-98</c:v>
                </c:pt>
                <c:pt idx="84">
                  <c:v>-97</c:v>
                </c:pt>
                <c:pt idx="85">
                  <c:v>-96</c:v>
                </c:pt>
                <c:pt idx="86">
                  <c:v>-95</c:v>
                </c:pt>
                <c:pt idx="87">
                  <c:v>-94</c:v>
                </c:pt>
                <c:pt idx="88">
                  <c:v>-93</c:v>
                </c:pt>
                <c:pt idx="89">
                  <c:v>-92</c:v>
                </c:pt>
                <c:pt idx="90">
                  <c:v>-91</c:v>
                </c:pt>
                <c:pt idx="91">
                  <c:v>-90</c:v>
                </c:pt>
                <c:pt idx="92">
                  <c:v>-89</c:v>
                </c:pt>
                <c:pt idx="93">
                  <c:v>-88</c:v>
                </c:pt>
                <c:pt idx="94">
                  <c:v>-87</c:v>
                </c:pt>
                <c:pt idx="95">
                  <c:v>-86</c:v>
                </c:pt>
                <c:pt idx="96">
                  <c:v>-85</c:v>
                </c:pt>
                <c:pt idx="97">
                  <c:v>-84</c:v>
                </c:pt>
                <c:pt idx="98">
                  <c:v>-83</c:v>
                </c:pt>
                <c:pt idx="99">
                  <c:v>-82</c:v>
                </c:pt>
                <c:pt idx="100">
                  <c:v>-81</c:v>
                </c:pt>
                <c:pt idx="101">
                  <c:v>-80</c:v>
                </c:pt>
                <c:pt idx="102">
                  <c:v>-79</c:v>
                </c:pt>
                <c:pt idx="103">
                  <c:v>-78</c:v>
                </c:pt>
                <c:pt idx="104">
                  <c:v>-77</c:v>
                </c:pt>
                <c:pt idx="105">
                  <c:v>-76</c:v>
                </c:pt>
                <c:pt idx="106">
                  <c:v>-75</c:v>
                </c:pt>
                <c:pt idx="107">
                  <c:v>-74</c:v>
                </c:pt>
                <c:pt idx="108">
                  <c:v>-73</c:v>
                </c:pt>
                <c:pt idx="109">
                  <c:v>-72</c:v>
                </c:pt>
                <c:pt idx="110">
                  <c:v>-71</c:v>
                </c:pt>
                <c:pt idx="111">
                  <c:v>-70</c:v>
                </c:pt>
                <c:pt idx="112">
                  <c:v>-69</c:v>
                </c:pt>
                <c:pt idx="113">
                  <c:v>-68</c:v>
                </c:pt>
                <c:pt idx="114">
                  <c:v>-67</c:v>
                </c:pt>
                <c:pt idx="115">
                  <c:v>-66</c:v>
                </c:pt>
                <c:pt idx="116">
                  <c:v>-65</c:v>
                </c:pt>
                <c:pt idx="117">
                  <c:v>-64</c:v>
                </c:pt>
                <c:pt idx="118">
                  <c:v>-63</c:v>
                </c:pt>
                <c:pt idx="119">
                  <c:v>-62</c:v>
                </c:pt>
                <c:pt idx="120">
                  <c:v>-61</c:v>
                </c:pt>
                <c:pt idx="121">
                  <c:v>-60</c:v>
                </c:pt>
                <c:pt idx="122">
                  <c:v>-59</c:v>
                </c:pt>
                <c:pt idx="123">
                  <c:v>-58</c:v>
                </c:pt>
                <c:pt idx="124">
                  <c:v>-57</c:v>
                </c:pt>
                <c:pt idx="125">
                  <c:v>-56</c:v>
                </c:pt>
                <c:pt idx="126">
                  <c:v>-55</c:v>
                </c:pt>
                <c:pt idx="127">
                  <c:v>-54</c:v>
                </c:pt>
                <c:pt idx="128">
                  <c:v>-53</c:v>
                </c:pt>
                <c:pt idx="129">
                  <c:v>-52</c:v>
                </c:pt>
                <c:pt idx="130">
                  <c:v>-51</c:v>
                </c:pt>
                <c:pt idx="131">
                  <c:v>-50</c:v>
                </c:pt>
                <c:pt idx="132">
                  <c:v>-49</c:v>
                </c:pt>
                <c:pt idx="133">
                  <c:v>-48</c:v>
                </c:pt>
                <c:pt idx="134">
                  <c:v>-47</c:v>
                </c:pt>
                <c:pt idx="135">
                  <c:v>-46</c:v>
                </c:pt>
                <c:pt idx="136">
                  <c:v>-45</c:v>
                </c:pt>
                <c:pt idx="137">
                  <c:v>-44</c:v>
                </c:pt>
                <c:pt idx="138">
                  <c:v>-43</c:v>
                </c:pt>
                <c:pt idx="139">
                  <c:v>-42</c:v>
                </c:pt>
                <c:pt idx="140">
                  <c:v>-41</c:v>
                </c:pt>
                <c:pt idx="141">
                  <c:v>-40</c:v>
                </c:pt>
                <c:pt idx="142">
                  <c:v>-39</c:v>
                </c:pt>
                <c:pt idx="143">
                  <c:v>-38</c:v>
                </c:pt>
                <c:pt idx="144">
                  <c:v>-37</c:v>
                </c:pt>
                <c:pt idx="145">
                  <c:v>-36</c:v>
                </c:pt>
                <c:pt idx="146">
                  <c:v>-35</c:v>
                </c:pt>
                <c:pt idx="147">
                  <c:v>-34</c:v>
                </c:pt>
                <c:pt idx="148">
                  <c:v>-33</c:v>
                </c:pt>
                <c:pt idx="149">
                  <c:v>-32</c:v>
                </c:pt>
                <c:pt idx="150">
                  <c:v>-31</c:v>
                </c:pt>
                <c:pt idx="151">
                  <c:v>-30</c:v>
                </c:pt>
                <c:pt idx="152">
                  <c:v>-29</c:v>
                </c:pt>
                <c:pt idx="153">
                  <c:v>-28</c:v>
                </c:pt>
                <c:pt idx="154">
                  <c:v>-27</c:v>
                </c:pt>
                <c:pt idx="155">
                  <c:v>-26</c:v>
                </c:pt>
                <c:pt idx="156">
                  <c:v>-25</c:v>
                </c:pt>
                <c:pt idx="157">
                  <c:v>-24</c:v>
                </c:pt>
                <c:pt idx="158">
                  <c:v>-23</c:v>
                </c:pt>
                <c:pt idx="159">
                  <c:v>-22</c:v>
                </c:pt>
                <c:pt idx="160">
                  <c:v>-21</c:v>
                </c:pt>
                <c:pt idx="161">
                  <c:v>-20</c:v>
                </c:pt>
                <c:pt idx="162">
                  <c:v>-19</c:v>
                </c:pt>
                <c:pt idx="163">
                  <c:v>-18</c:v>
                </c:pt>
                <c:pt idx="164">
                  <c:v>-17</c:v>
                </c:pt>
                <c:pt idx="165">
                  <c:v>-16</c:v>
                </c:pt>
                <c:pt idx="166">
                  <c:v>-15</c:v>
                </c:pt>
                <c:pt idx="167">
                  <c:v>-14</c:v>
                </c:pt>
                <c:pt idx="168">
                  <c:v>-13</c:v>
                </c:pt>
                <c:pt idx="169">
                  <c:v>-12</c:v>
                </c:pt>
                <c:pt idx="170">
                  <c:v>-11</c:v>
                </c:pt>
                <c:pt idx="171">
                  <c:v>-10</c:v>
                </c:pt>
                <c:pt idx="172">
                  <c:v>-9</c:v>
                </c:pt>
                <c:pt idx="173">
                  <c:v>-8</c:v>
                </c:pt>
                <c:pt idx="174">
                  <c:v>-7</c:v>
                </c:pt>
                <c:pt idx="175">
                  <c:v>-6</c:v>
                </c:pt>
                <c:pt idx="176">
                  <c:v>-5</c:v>
                </c:pt>
                <c:pt idx="177">
                  <c:v>-4</c:v>
                </c:pt>
                <c:pt idx="178">
                  <c:v>-3</c:v>
                </c:pt>
                <c:pt idx="179">
                  <c:v>-2</c:v>
                </c:pt>
                <c:pt idx="180">
                  <c:v>-1</c:v>
                </c:pt>
                <c:pt idx="181">
                  <c:v>0</c:v>
                </c:pt>
                <c:pt idx="182">
                  <c:v>1</c:v>
                </c:pt>
                <c:pt idx="183">
                  <c:v>2</c:v>
                </c:pt>
                <c:pt idx="184">
                  <c:v>3</c:v>
                </c:pt>
                <c:pt idx="185">
                  <c:v>4</c:v>
                </c:pt>
                <c:pt idx="186">
                  <c:v>5</c:v>
                </c:pt>
                <c:pt idx="187">
                  <c:v>6</c:v>
                </c:pt>
                <c:pt idx="188">
                  <c:v>7</c:v>
                </c:pt>
                <c:pt idx="189">
                  <c:v>8</c:v>
                </c:pt>
                <c:pt idx="190">
                  <c:v>9</c:v>
                </c:pt>
                <c:pt idx="191">
                  <c:v>10</c:v>
                </c:pt>
                <c:pt idx="192">
                  <c:v>11</c:v>
                </c:pt>
                <c:pt idx="193">
                  <c:v>12</c:v>
                </c:pt>
                <c:pt idx="194">
                  <c:v>13</c:v>
                </c:pt>
                <c:pt idx="195">
                  <c:v>14</c:v>
                </c:pt>
                <c:pt idx="196">
                  <c:v>15</c:v>
                </c:pt>
                <c:pt idx="197">
                  <c:v>16</c:v>
                </c:pt>
                <c:pt idx="198">
                  <c:v>17</c:v>
                </c:pt>
                <c:pt idx="199">
                  <c:v>18</c:v>
                </c:pt>
                <c:pt idx="200">
                  <c:v>19</c:v>
                </c:pt>
                <c:pt idx="201">
                  <c:v>20</c:v>
                </c:pt>
                <c:pt idx="202">
                  <c:v>21</c:v>
                </c:pt>
                <c:pt idx="203">
                  <c:v>22</c:v>
                </c:pt>
                <c:pt idx="204">
                  <c:v>23</c:v>
                </c:pt>
                <c:pt idx="205">
                  <c:v>24</c:v>
                </c:pt>
                <c:pt idx="206">
                  <c:v>25</c:v>
                </c:pt>
                <c:pt idx="207">
                  <c:v>26</c:v>
                </c:pt>
                <c:pt idx="208">
                  <c:v>27</c:v>
                </c:pt>
                <c:pt idx="209">
                  <c:v>28</c:v>
                </c:pt>
                <c:pt idx="210">
                  <c:v>29</c:v>
                </c:pt>
                <c:pt idx="211">
                  <c:v>30</c:v>
                </c:pt>
                <c:pt idx="212">
                  <c:v>31</c:v>
                </c:pt>
                <c:pt idx="213">
                  <c:v>32</c:v>
                </c:pt>
                <c:pt idx="214">
                  <c:v>33</c:v>
                </c:pt>
                <c:pt idx="215">
                  <c:v>34</c:v>
                </c:pt>
                <c:pt idx="216">
                  <c:v>35</c:v>
                </c:pt>
                <c:pt idx="217">
                  <c:v>36</c:v>
                </c:pt>
                <c:pt idx="218">
                  <c:v>37</c:v>
                </c:pt>
                <c:pt idx="219">
                  <c:v>38</c:v>
                </c:pt>
                <c:pt idx="220">
                  <c:v>39</c:v>
                </c:pt>
                <c:pt idx="221">
                  <c:v>40</c:v>
                </c:pt>
                <c:pt idx="222">
                  <c:v>41</c:v>
                </c:pt>
                <c:pt idx="223">
                  <c:v>42</c:v>
                </c:pt>
                <c:pt idx="224">
                  <c:v>43</c:v>
                </c:pt>
                <c:pt idx="225">
                  <c:v>44</c:v>
                </c:pt>
                <c:pt idx="226">
                  <c:v>45</c:v>
                </c:pt>
                <c:pt idx="227">
                  <c:v>46</c:v>
                </c:pt>
                <c:pt idx="228">
                  <c:v>47</c:v>
                </c:pt>
                <c:pt idx="229">
                  <c:v>48</c:v>
                </c:pt>
                <c:pt idx="230">
                  <c:v>49</c:v>
                </c:pt>
                <c:pt idx="231">
                  <c:v>50</c:v>
                </c:pt>
                <c:pt idx="232">
                  <c:v>51</c:v>
                </c:pt>
                <c:pt idx="233">
                  <c:v>52</c:v>
                </c:pt>
                <c:pt idx="234">
                  <c:v>53</c:v>
                </c:pt>
                <c:pt idx="235">
                  <c:v>54</c:v>
                </c:pt>
                <c:pt idx="236">
                  <c:v>55</c:v>
                </c:pt>
                <c:pt idx="237">
                  <c:v>56</c:v>
                </c:pt>
                <c:pt idx="238">
                  <c:v>57</c:v>
                </c:pt>
                <c:pt idx="239">
                  <c:v>58</c:v>
                </c:pt>
                <c:pt idx="240">
                  <c:v>59</c:v>
                </c:pt>
                <c:pt idx="241">
                  <c:v>60</c:v>
                </c:pt>
                <c:pt idx="242">
                  <c:v>61</c:v>
                </c:pt>
                <c:pt idx="243">
                  <c:v>62</c:v>
                </c:pt>
                <c:pt idx="244">
                  <c:v>63</c:v>
                </c:pt>
                <c:pt idx="245">
                  <c:v>64</c:v>
                </c:pt>
                <c:pt idx="246">
                  <c:v>65</c:v>
                </c:pt>
                <c:pt idx="247">
                  <c:v>66</c:v>
                </c:pt>
                <c:pt idx="248">
                  <c:v>67</c:v>
                </c:pt>
                <c:pt idx="249">
                  <c:v>68</c:v>
                </c:pt>
                <c:pt idx="250">
                  <c:v>69</c:v>
                </c:pt>
                <c:pt idx="251">
                  <c:v>70</c:v>
                </c:pt>
                <c:pt idx="252">
                  <c:v>71</c:v>
                </c:pt>
                <c:pt idx="253">
                  <c:v>72</c:v>
                </c:pt>
                <c:pt idx="254">
                  <c:v>73</c:v>
                </c:pt>
                <c:pt idx="255">
                  <c:v>74</c:v>
                </c:pt>
                <c:pt idx="256">
                  <c:v>75</c:v>
                </c:pt>
                <c:pt idx="257">
                  <c:v>76</c:v>
                </c:pt>
                <c:pt idx="258">
                  <c:v>77</c:v>
                </c:pt>
                <c:pt idx="259">
                  <c:v>78</c:v>
                </c:pt>
                <c:pt idx="260">
                  <c:v>79</c:v>
                </c:pt>
                <c:pt idx="261">
                  <c:v>80</c:v>
                </c:pt>
                <c:pt idx="262">
                  <c:v>81</c:v>
                </c:pt>
                <c:pt idx="263">
                  <c:v>82</c:v>
                </c:pt>
                <c:pt idx="264">
                  <c:v>83</c:v>
                </c:pt>
                <c:pt idx="265">
                  <c:v>84</c:v>
                </c:pt>
                <c:pt idx="266">
                  <c:v>85</c:v>
                </c:pt>
                <c:pt idx="267">
                  <c:v>86</c:v>
                </c:pt>
                <c:pt idx="268">
                  <c:v>87</c:v>
                </c:pt>
                <c:pt idx="269">
                  <c:v>88</c:v>
                </c:pt>
                <c:pt idx="270">
                  <c:v>89</c:v>
                </c:pt>
                <c:pt idx="271">
                  <c:v>90</c:v>
                </c:pt>
                <c:pt idx="272">
                  <c:v>91</c:v>
                </c:pt>
                <c:pt idx="273">
                  <c:v>92</c:v>
                </c:pt>
                <c:pt idx="274">
                  <c:v>93</c:v>
                </c:pt>
                <c:pt idx="275">
                  <c:v>94</c:v>
                </c:pt>
                <c:pt idx="276">
                  <c:v>95</c:v>
                </c:pt>
                <c:pt idx="277">
                  <c:v>96</c:v>
                </c:pt>
                <c:pt idx="278">
                  <c:v>97</c:v>
                </c:pt>
                <c:pt idx="279">
                  <c:v>98</c:v>
                </c:pt>
                <c:pt idx="280">
                  <c:v>99</c:v>
                </c:pt>
                <c:pt idx="281">
                  <c:v>100</c:v>
                </c:pt>
                <c:pt idx="282">
                  <c:v>101</c:v>
                </c:pt>
                <c:pt idx="283">
                  <c:v>102</c:v>
                </c:pt>
                <c:pt idx="284">
                  <c:v>103</c:v>
                </c:pt>
                <c:pt idx="285">
                  <c:v>104</c:v>
                </c:pt>
                <c:pt idx="286">
                  <c:v>105</c:v>
                </c:pt>
                <c:pt idx="287">
                  <c:v>106</c:v>
                </c:pt>
                <c:pt idx="288">
                  <c:v>107</c:v>
                </c:pt>
                <c:pt idx="289">
                  <c:v>108</c:v>
                </c:pt>
                <c:pt idx="290">
                  <c:v>109</c:v>
                </c:pt>
                <c:pt idx="291">
                  <c:v>110</c:v>
                </c:pt>
                <c:pt idx="292">
                  <c:v>111</c:v>
                </c:pt>
                <c:pt idx="293">
                  <c:v>112</c:v>
                </c:pt>
                <c:pt idx="294">
                  <c:v>113</c:v>
                </c:pt>
                <c:pt idx="295">
                  <c:v>114</c:v>
                </c:pt>
                <c:pt idx="296">
                  <c:v>115</c:v>
                </c:pt>
                <c:pt idx="297">
                  <c:v>116</c:v>
                </c:pt>
                <c:pt idx="298">
                  <c:v>117</c:v>
                </c:pt>
                <c:pt idx="299">
                  <c:v>118</c:v>
                </c:pt>
                <c:pt idx="300">
                  <c:v>119</c:v>
                </c:pt>
                <c:pt idx="301">
                  <c:v>120</c:v>
                </c:pt>
                <c:pt idx="302">
                  <c:v>121</c:v>
                </c:pt>
                <c:pt idx="303">
                  <c:v>122</c:v>
                </c:pt>
                <c:pt idx="304">
                  <c:v>123</c:v>
                </c:pt>
                <c:pt idx="305">
                  <c:v>124</c:v>
                </c:pt>
                <c:pt idx="306">
                  <c:v>125</c:v>
                </c:pt>
                <c:pt idx="307">
                  <c:v>126</c:v>
                </c:pt>
                <c:pt idx="308">
                  <c:v>127</c:v>
                </c:pt>
                <c:pt idx="309">
                  <c:v>128</c:v>
                </c:pt>
                <c:pt idx="310">
                  <c:v>129</c:v>
                </c:pt>
                <c:pt idx="311">
                  <c:v>130</c:v>
                </c:pt>
                <c:pt idx="312">
                  <c:v>131</c:v>
                </c:pt>
                <c:pt idx="313">
                  <c:v>132</c:v>
                </c:pt>
                <c:pt idx="314">
                  <c:v>133</c:v>
                </c:pt>
                <c:pt idx="315">
                  <c:v>134</c:v>
                </c:pt>
                <c:pt idx="316">
                  <c:v>135</c:v>
                </c:pt>
                <c:pt idx="317">
                  <c:v>136</c:v>
                </c:pt>
                <c:pt idx="318">
                  <c:v>137</c:v>
                </c:pt>
                <c:pt idx="319">
                  <c:v>138</c:v>
                </c:pt>
                <c:pt idx="320">
                  <c:v>139</c:v>
                </c:pt>
                <c:pt idx="321">
                  <c:v>140</c:v>
                </c:pt>
                <c:pt idx="322">
                  <c:v>141</c:v>
                </c:pt>
                <c:pt idx="323">
                  <c:v>142</c:v>
                </c:pt>
                <c:pt idx="324">
                  <c:v>143</c:v>
                </c:pt>
                <c:pt idx="325">
                  <c:v>144</c:v>
                </c:pt>
                <c:pt idx="326">
                  <c:v>145</c:v>
                </c:pt>
                <c:pt idx="327">
                  <c:v>146</c:v>
                </c:pt>
                <c:pt idx="328">
                  <c:v>147</c:v>
                </c:pt>
                <c:pt idx="329">
                  <c:v>148</c:v>
                </c:pt>
                <c:pt idx="330">
                  <c:v>149</c:v>
                </c:pt>
                <c:pt idx="331">
                  <c:v>150</c:v>
                </c:pt>
                <c:pt idx="332">
                  <c:v>151</c:v>
                </c:pt>
                <c:pt idx="333">
                  <c:v>152</c:v>
                </c:pt>
                <c:pt idx="334">
                  <c:v>153</c:v>
                </c:pt>
                <c:pt idx="335">
                  <c:v>154</c:v>
                </c:pt>
                <c:pt idx="336">
                  <c:v>155</c:v>
                </c:pt>
                <c:pt idx="337">
                  <c:v>156</c:v>
                </c:pt>
                <c:pt idx="338">
                  <c:v>157</c:v>
                </c:pt>
                <c:pt idx="339">
                  <c:v>158</c:v>
                </c:pt>
                <c:pt idx="340">
                  <c:v>159</c:v>
                </c:pt>
                <c:pt idx="341">
                  <c:v>160</c:v>
                </c:pt>
                <c:pt idx="342">
                  <c:v>161</c:v>
                </c:pt>
                <c:pt idx="343">
                  <c:v>162</c:v>
                </c:pt>
                <c:pt idx="344">
                  <c:v>163</c:v>
                </c:pt>
                <c:pt idx="345">
                  <c:v>164</c:v>
                </c:pt>
                <c:pt idx="346">
                  <c:v>165</c:v>
                </c:pt>
                <c:pt idx="347">
                  <c:v>166</c:v>
                </c:pt>
                <c:pt idx="348">
                  <c:v>167</c:v>
                </c:pt>
                <c:pt idx="349">
                  <c:v>168</c:v>
                </c:pt>
                <c:pt idx="350">
                  <c:v>169</c:v>
                </c:pt>
                <c:pt idx="351">
                  <c:v>170</c:v>
                </c:pt>
                <c:pt idx="352">
                  <c:v>171</c:v>
                </c:pt>
                <c:pt idx="353">
                  <c:v>172</c:v>
                </c:pt>
                <c:pt idx="354">
                  <c:v>173</c:v>
                </c:pt>
                <c:pt idx="355">
                  <c:v>174</c:v>
                </c:pt>
                <c:pt idx="356">
                  <c:v>175</c:v>
                </c:pt>
                <c:pt idx="357">
                  <c:v>176</c:v>
                </c:pt>
                <c:pt idx="358">
                  <c:v>177</c:v>
                </c:pt>
                <c:pt idx="359">
                  <c:v>178</c:v>
                </c:pt>
                <c:pt idx="360">
                  <c:v>179</c:v>
                </c:pt>
                <c:pt idx="361">
                  <c:v>180</c:v>
                </c:pt>
              </c:numCache>
            </c:numRef>
          </c:xVal>
          <c:yVal>
            <c:numRef>
              <c:f>Calculations!$N$2:$N$365</c:f>
              <c:numCache>
                <c:formatCode>General</c:formatCode>
                <c:ptCount val="364"/>
                <c:pt idx="1">
                  <c:v>0</c:v>
                </c:pt>
                <c:pt idx="2">
                  <c:v>-2.1872627065519811E-3</c:v>
                </c:pt>
                <c:pt idx="3">
                  <c:v>-6.5632894236327165E-3</c:v>
                </c:pt>
                <c:pt idx="4">
                  <c:v>-1.0943173749045293E-2</c:v>
                </c:pt>
                <c:pt idx="5">
                  <c:v>-1.532914554436378E-2</c:v>
                </c:pt>
                <c:pt idx="6">
                  <c:v>-1.9723439160975742E-2</c:v>
                </c:pt>
                <c:pt idx="7">
                  <c:v>-2.4128294852438312E-2</c:v>
                </c:pt>
                <c:pt idx="8">
                  <c:v>-2.8545960190003671E-2</c:v>
                </c:pt>
                <c:pt idx="9">
                  <c:v>-3.2978691481619339E-2</c:v>
                </c:pt>
                <c:pt idx="10">
                  <c:v>-3.7428755194554054E-2</c:v>
                </c:pt>
                <c:pt idx="11">
                  <c:v>-4.1898429382128163E-2</c:v>
                </c:pt>
                <c:pt idx="12">
                  <c:v>-4.6390005115073921E-2</c:v>
                </c:pt>
                <c:pt idx="13">
                  <c:v>-5.0905787917804035E-2</c:v>
                </c:pt>
                <c:pt idx="14">
                  <c:v>-5.5448099209923218E-2</c:v>
                </c:pt>
                <c:pt idx="15">
                  <c:v>-6.0019277753888975E-2</c:v>
                </c:pt>
                <c:pt idx="16">
                  <c:v>-6.4621681108569959E-2</c:v>
                </c:pt>
                <c:pt idx="17">
                  <c:v>-6.9257687090180486E-2</c:v>
                </c:pt>
                <c:pt idx="18">
                  <c:v>-7.3929695240157023E-2</c:v>
                </c:pt>
                <c:pt idx="19">
                  <c:v>-7.8640128301412884E-2</c:v>
                </c:pt>
                <c:pt idx="20">
                  <c:v>-8.3391433703013745E-2</c:v>
                </c:pt>
                <c:pt idx="21">
                  <c:v>-8.8186085054430915E-2</c:v>
                </c:pt>
                <c:pt idx="22">
                  <c:v>-9.3026583649858122E-2</c:v>
                </c:pt>
                <c:pt idx="23">
                  <c:v>-9.7915459983358849E-2</c:v>
                </c:pt>
                <c:pt idx="24">
                  <c:v>-0.10285527527611214</c:v>
                </c:pt>
                <c:pt idx="25">
                  <c:v>-0.1078486230163084</c:v>
                </c:pt>
                <c:pt idx="26">
                  <c:v>-0.11289813051298918</c:v>
                </c:pt>
                <c:pt idx="27">
                  <c:v>-0.11800646046500829</c:v>
                </c:pt>
                <c:pt idx="28">
                  <c:v>-0.12317631254624048</c:v>
                </c:pt>
                <c:pt idx="29">
                  <c:v>-0.12841042500856575</c:v>
                </c:pt>
                <c:pt idx="30">
                  <c:v>-0.1337115763039996</c:v>
                </c:pt>
                <c:pt idx="31">
                  <c:v>-0.13908258672785659</c:v>
                </c:pt>
                <c:pt idx="32">
                  <c:v>-0.14452632008449443</c:v>
                </c:pt>
                <c:pt idx="33">
                  <c:v>-0.15004568537769267</c:v>
                </c:pt>
                <c:pt idx="34">
                  <c:v>-0.15564363852805516</c:v>
                </c:pt>
                <c:pt idx="35">
                  <c:v>-0.16132318411938171</c:v>
                </c:pt>
                <c:pt idx="36">
                  <c:v>-0.1670873771768667</c:v>
                </c:pt>
                <c:pt idx="37">
                  <c:v>-0.17293932497992803</c:v>
                </c:pt>
                <c:pt idx="38">
                  <c:v>-0.17888218891236965</c:v>
                </c:pt>
                <c:pt idx="39">
                  <c:v>-0.18491918635366936</c:v>
                </c:pt>
                <c:pt idx="40">
                  <c:v>-0.19105359261445212</c:v>
                </c:pt>
                <c:pt idx="41">
                  <c:v>-0.19728874292058771</c:v>
                </c:pt>
                <c:pt idx="42">
                  <c:v>-0.20362803444937044</c:v>
                </c:pt>
                <c:pt idx="43">
                  <c:v>-0.21007492842316708</c:v>
                </c:pt>
                <c:pt idx="44">
                  <c:v>-0.21663295226450621</c:v>
                </c:pt>
                <c:pt idx="45">
                  <c:v>-0.22330570181881798</c:v>
                </c:pt>
                <c:pt idx="46">
                  <c:v>-0.23009684364955485</c:v>
                </c:pt>
                <c:pt idx="47">
                  <c:v>-0.23701011741246841</c:v>
                </c:pt>
                <c:pt idx="48">
                  <c:v>-0.24404933831509981</c:v>
                </c:pt>
                <c:pt idx="49">
                  <c:v>-0.25121839966880272</c:v>
                </c:pt>
                <c:pt idx="50">
                  <c:v>-0.25852127554032311</c:v>
                </c:pt>
                <c:pt idx="51">
                  <c:v>-0.26596202351126313</c:v>
                </c:pt>
                <c:pt idx="52">
                  <c:v>-0.27354478755358214</c:v>
                </c:pt>
                <c:pt idx="53">
                  <c:v>-0.28127380103026878</c:v>
                </c:pt>
                <c:pt idx="54">
                  <c:v>-0.28915338983061595</c:v>
                </c:pt>
                <c:pt idx="55">
                  <c:v>-0.29718797565017041</c:v>
                </c:pt>
                <c:pt idx="56">
                  <c:v>-0.30538207942606943</c:v>
                </c:pt>
                <c:pt idx="57">
                  <c:v>-0.313740324938934</c:v>
                </c:pt>
                <c:pt idx="58">
                  <c:v>-0.32226744259317669</c:v>
                </c:pt>
                <c:pt idx="59">
                  <c:v>-0.33096827338812135</c:v>
                </c:pt>
                <c:pt idx="60">
                  <c:v>-0.33984777309312092</c:v>
                </c:pt>
                <c:pt idx="61">
                  <c:v>-0.34891101664015006</c:v>
                </c:pt>
                <c:pt idx="62">
                  <c:v>-0.35816320274831592</c:v>
                </c:pt>
                <c:pt idx="63">
                  <c:v>-0.36760965879516633</c:v>
                </c:pt>
                <c:pt idx="64">
                  <c:v>-0.37725584595029926</c:v>
                </c:pt>
                <c:pt idx="65">
                  <c:v>-0.38710736458739786</c:v>
                </c:pt>
                <c:pt idx="66">
                  <c:v>-0.39716995999172039</c:v>
                </c:pt>
                <c:pt idx="67">
                  <c:v>-0.40744952837985471</c:v>
                </c:pt>
                <c:pt idx="68">
                  <c:v>-0.41795212325038106</c:v>
                </c:pt>
                <c:pt idx="69">
                  <c:v>-0.42868396208326814</c:v>
                </c:pt>
                <c:pt idx="70">
                  <c:v>-0.43965143340771884</c:v>
                </c:pt>
                <c:pt idx="71">
                  <c:v>-0.45086110425731801</c:v>
                </c:pt>
                <c:pt idx="72">
                  <c:v>-0.46231972803336158</c:v>
                </c:pt>
                <c:pt idx="73">
                  <c:v>-0.47403425279616479</c:v>
                </c:pt>
                <c:pt idx="74">
                  <c:v>-0.48601183000584103</c:v>
                </c:pt>
                <c:pt idx="75">
                  <c:v>-0.49825982373336286</c:v>
                </c:pt>
                <c:pt idx="76">
                  <c:v>-0.51078582036418896</c:v>
                </c:pt>
                <c:pt idx="77">
                  <c:v>-0.52359763881564325</c:v>
                </c:pt>
                <c:pt idx="78">
                  <c:v>-0.53670334129073394</c:v>
                </c:pt>
                <c:pt idx="79">
                  <c:v>-0.5501112445902504</c:v>
                </c:pt>
                <c:pt idx="80">
                  <c:v>-0.5638299320056771</c:v>
                </c:pt>
                <c:pt idx="81">
                  <c:v>-0.57786826581462347</c:v>
                </c:pt>
                <c:pt idx="82">
                  <c:v>-0.59223540040135403</c:v>
                </c:pt>
                <c:pt idx="83">
                  <c:v>-0.6069407960235168</c:v>
                </c:pt>
                <c:pt idx="84">
                  <c:v>-0.62199423324637582</c:v>
                </c:pt>
                <c:pt idx="85">
                  <c:v>-0.6374058280651832</c:v>
                </c:pt>
                <c:pt idx="86">
                  <c:v>-0.65318604773492839</c:v>
                </c:pt>
                <c:pt idx="87">
                  <c:v>-0.66934572732588904</c:v>
                </c:pt>
                <c:pt idx="88">
                  <c:v>-0.68589608702217164</c:v>
                </c:pt>
                <c:pt idx="89">
                  <c:v>-0.70284875017818804</c:v>
                </c:pt>
                <c:pt idx="90">
                  <c:v>-0.7202157621457006</c:v>
                </c:pt>
                <c:pt idx="91">
                  <c:v>-0.73800960988231434</c:v>
                </c:pt>
                <c:pt idx="92">
                  <c:v>-0.75624324234779472</c:v>
                </c:pt>
                <c:pt idx="93">
                  <c:v>-0.77493009169133775</c:v>
                </c:pt>
                <c:pt idx="94">
                  <c:v>-0.79408409522880097</c:v>
                </c:pt>
                <c:pt idx="95">
                  <c:v>-0.81371971820180422</c:v>
                </c:pt>
                <c:pt idx="96">
                  <c:v>-0.83385197730574667</c:v>
                </c:pt>
                <c:pt idx="97">
                  <c:v>-0.85449646496447862</c:v>
                </c:pt>
                <c:pt idx="98">
                  <c:v>-0.87566937432112024</c:v>
                </c:pt>
                <c:pt idx="99">
                  <c:v>-0.89738752490305307</c:v>
                </c:pt>
                <c:pt idx="100">
                  <c:v>-0.91966838890619595</c:v>
                </c:pt>
                <c:pt idx="101">
                  <c:v>-0.94253011802855768</c:v>
                </c:pt>
                <c:pt idx="102">
                  <c:v>-0.96599157076538222</c:v>
                </c:pt>
                <c:pt idx="103">
                  <c:v>-0.99007234005700318</c:v>
                </c:pt>
                <c:pt idx="104">
                  <c:v>-1.0147927811555915</c:v>
                </c:pt>
                <c:pt idx="105">
                  <c:v>-1.0401740395492405</c:v>
                </c:pt>
                <c:pt idx="106">
                  <c:v>-1.0662380787468846</c:v>
                </c:pt>
                <c:pt idx="107">
                  <c:v>-1.0930077076888494</c:v>
                </c:pt>
                <c:pt idx="108">
                  <c:v>-1.1205066075017551</c:v>
                </c:pt>
                <c:pt idx="109">
                  <c:v>-1.1487593572624164</c:v>
                </c:pt>
                <c:pt idx="110">
                  <c:v>-1.177791458373096</c:v>
                </c:pt>
                <c:pt idx="111">
                  <c:v>-1.2076293570766197</c:v>
                </c:pt>
                <c:pt idx="112">
                  <c:v>-1.2383004645560458</c:v>
                </c:pt>
                <c:pt idx="113">
                  <c:v>-1.2698331739619377</c:v>
                </c:pt>
                <c:pt idx="114">
                  <c:v>-1.3022568735982478</c:v>
                </c:pt>
                <c:pt idx="115">
                  <c:v>-1.3356019553593079</c:v>
                </c:pt>
                <c:pt idx="116">
                  <c:v>-1.3698998173572281</c:v>
                </c:pt>
                <c:pt idx="117">
                  <c:v>-1.4051828594969684</c:v>
                </c:pt>
                <c:pt idx="118">
                  <c:v>-1.4414844705423895</c:v>
                </c:pt>
                <c:pt idx="119">
                  <c:v>-1.4788390049751436</c:v>
                </c:pt>
                <c:pt idx="120">
                  <c:v>-1.5172817476614959</c:v>
                </c:pt>
                <c:pt idx="121">
                  <c:v>-1.5568488640119391</c:v>
                </c:pt>
                <c:pt idx="122">
                  <c:v>-1.5975773329372325</c:v>
                </c:pt>
                <c:pt idx="123">
                  <c:v>-1.6395048594584236</c:v>
                </c:pt>
                <c:pt idx="124">
                  <c:v>-1.6826697633183549</c:v>
                </c:pt>
                <c:pt idx="125">
                  <c:v>-1.7271108393450263</c:v>
                </c:pt>
                <c:pt idx="126">
                  <c:v>-1.7728671846341642</c:v>
                </c:pt>
                <c:pt idx="127">
                  <c:v>-1.8199779868235906</c:v>
                </c:pt>
                <c:pt idx="128">
                  <c:v>-1.8684822668222569</c:v>
                </c:pt>
                <c:pt idx="129">
                  <c:v>-1.9184185683053256</c:v>
                </c:pt>
                <c:pt idx="130">
                  <c:v>-1.9698245850808147</c:v>
                </c:pt>
                <c:pt idx="131">
                  <c:v>-2.0227367160544034</c:v>
                </c:pt>
                <c:pt idx="132">
                  <c:v>-2.0771895359358301</c:v>
                </c:pt>
                <c:pt idx="133">
                  <c:v>-2.1332151680387166</c:v>
                </c:pt>
                <c:pt idx="134">
                  <c:v>-2.1908425434782517</c:v>
                </c:pt>
                <c:pt idx="135">
                  <c:v>-2.250096528774133</c:v>
                </c:pt>
                <c:pt idx="136">
                  <c:v>-2.310996901268938</c:v>
                </c:pt>
                <c:pt idx="137">
                  <c:v>-2.3735571488922478</c:v>
                </c:pt>
                <c:pt idx="138">
                  <c:v>-2.437783067596941</c:v>
                </c:pt>
                <c:pt idx="139">
                  <c:v>-2.5036711263001821</c:v>
                </c:pt>
                <c:pt idx="140">
                  <c:v>-2.5712065653732616</c:v>
                </c:pt>
                <c:pt idx="141">
                  <c:v>-2.6403611907149336</c:v>
                </c:pt>
                <c:pt idx="142">
                  <c:v>-2.7110908212667328</c:v>
                </c:pt>
                <c:pt idx="143">
                  <c:v>-2.7833323436501258</c:v>
                </c:pt>
                <c:pt idx="144">
                  <c:v>-2.8570003236053587</c:v>
                </c:pt>
                <c:pt idx="145">
                  <c:v>-2.9319831203917843</c:v>
                </c:pt>
                <c:pt idx="146">
                  <c:v>-3.0081384476867732</c:v>
                </c:pt>
                <c:pt idx="147">
                  <c:v>-3.0852883233678075</c:v>
                </c:pt>
                <c:pt idx="148">
                  <c:v>-3.1632133516421987</c:v>
                </c:pt>
                <c:pt idx="149">
                  <c:v>-3.2416462853307446</c:v>
                </c:pt>
                <c:pt idx="150">
                  <c:v>-3.3202648250614968</c:v>
                </c:pt>
                <c:pt idx="151">
                  <c:v>-3.3986836273440608</c:v>
                </c:pt>
                <c:pt idx="152">
                  <c:v>-3.4764455171528028</c:v>
                </c:pt>
                <c:pt idx="153">
                  <c:v>-3.5530119353191103</c:v>
                </c:pt>
                <c:pt idx="154">
                  <c:v>-3.6277526997924352</c:v>
                </c:pt>
                <c:pt idx="155">
                  <c:v>-3.6999352262907794</c:v>
                </c:pt>
                <c:pt idx="156">
                  <c:v>-3.768713441798992</c:v>
                </c:pt>
                <c:pt idx="157">
                  <c:v>-3.8331167378320159</c:v>
                </c:pt>
                <c:pt idx="158">
                  <c:v>-3.8920394528165123</c:v>
                </c:pt>
                <c:pt idx="159">
                  <c:v>-3.9442315468125133</c:v>
                </c:pt>
                <c:pt idx="160">
                  <c:v>-3.9882913371624502</c:v>
                </c:pt>
                <c:pt idx="161">
                  <c:v>-4.0226613969281777</c:v>
                </c:pt>
                <c:pt idx="162">
                  <c:v>-4.0456289695548993</c:v>
                </c:pt>
                <c:pt idx="163">
                  <c:v>-4.0553325054328653</c:v>
                </c:pt>
                <c:pt idx="164">
                  <c:v>-4.0512820515729056</c:v>
                </c:pt>
                <c:pt idx="165">
                  <c:v>-4.0387076116759895</c:v>
                </c:pt>
                <c:pt idx="166">
                  <c:v>-4.0235733635011952</c:v>
                </c:pt>
                <c:pt idx="167">
                  <c:v>-4.0105886313547137</c:v>
                </c:pt>
                <c:pt idx="168">
                  <c:v>-4.0026533319287259</c:v>
                </c:pt>
                <c:pt idx="169">
                  <c:v>-4.000256889849803</c:v>
                </c:pt>
                <c:pt idx="170">
                  <c:v>-4.0008924681577929</c:v>
                </c:pt>
                <c:pt idx="171">
                  <c:v>-3.9985682495290709</c:v>
                </c:pt>
                <c:pt idx="172">
                  <c:v>-3.9835125765892183</c:v>
                </c:pt>
                <c:pt idx="173">
                  <c:v>-3.942174796629855</c:v>
                </c:pt>
                <c:pt idx="174">
                  <c:v>-3.8576132984776423</c:v>
                </c:pt>
                <c:pt idx="175">
                  <c:v>-3.7103323468260605</c:v>
                </c:pt>
                <c:pt idx="176">
                  <c:v>-3.4795787296177623</c:v>
                </c:pt>
                <c:pt idx="177">
                  <c:v>-3.1450413411764493</c:v>
                </c:pt>
                <c:pt idx="178">
                  <c:v>-2.6888205337237134</c:v>
                </c:pt>
                <c:pt idx="179">
                  <c:v>-2.0974632999693128</c:v>
                </c:pt>
                <c:pt idx="180">
                  <c:v>-1.3638117088570572</c:v>
                </c:pt>
                <c:pt idx="181">
                  <c:v>-0.48840082197735862</c:v>
                </c:pt>
                <c:pt idx="182">
                  <c:v>0.51990825184979195</c:v>
                </c:pt>
                <c:pt idx="183">
                  <c:v>1.6446787363514581</c:v>
                </c:pt>
                <c:pt idx="184">
                  <c:v>2.8624865431650894</c:v>
                </c:pt>
                <c:pt idx="185">
                  <c:v>4.1443083976358421</c:v>
                </c:pt>
                <c:pt idx="186">
                  <c:v>5.457689653574918</c:v>
                </c:pt>
                <c:pt idx="187">
                  <c:v>6.7691747504209179</c:v>
                </c:pt>
                <c:pt idx="188">
                  <c:v>8.046697838598357</c:v>
                </c:pt>
                <c:pt idx="189">
                  <c:v>9.2616569803396942</c:v>
                </c:pt>
                <c:pt idx="190">
                  <c:v>10.390464780464562</c:v>
                </c:pt>
                <c:pt idx="191">
                  <c:v>11.415463938845622</c:v>
                </c:pt>
                <c:pt idx="192">
                  <c:v>12.325197186265184</c:v>
                </c:pt>
                <c:pt idx="193">
                  <c:v>13.114108346239835</c:v>
                </c:pt>
                <c:pt idx="194">
                  <c:v>13.781811672531516</c:v>
                </c:pt>
                <c:pt idx="195">
                  <c:v>14.332094648609493</c:v>
                </c:pt>
                <c:pt idx="196">
                  <c:v>14.771816947651899</c:v>
                </c:pt>
                <c:pt idx="197">
                  <c:v>15.109842461374283</c:v>
                </c:pt>
                <c:pt idx="198">
                  <c:v>15.356102083427574</c:v>
                </c:pt>
                <c:pt idx="199">
                  <c:v>15.520842152209903</c:v>
                </c:pt>
                <c:pt idx="200">
                  <c:v>15.61407502397142</c:v>
                </c:pt>
                <c:pt idx="201">
                  <c:v>15.645219075236785</c:v>
                </c:pt>
                <c:pt idx="202">
                  <c:v>15.622897340806974</c:v>
                </c:pt>
                <c:pt idx="203">
                  <c:v>15.554856273179277</c:v>
                </c:pt>
                <c:pt idx="204">
                  <c:v>15.447966456329775</c:v>
                </c:pt>
                <c:pt idx="205">
                  <c:v>15.308272585779257</c:v>
                </c:pt>
                <c:pt idx="206">
                  <c:v>15.141067850696295</c:v>
                </c:pt>
                <c:pt idx="207">
                  <c:v>14.950975867380661</c:v>
                </c:pt>
                <c:pt idx="208">
                  <c:v>14.74203017194643</c:v>
                </c:pt>
                <c:pt idx="209">
                  <c:v>14.517746391991928</c:v>
                </c:pt>
                <c:pt idx="210">
                  <c:v>14.281185553393438</c:v>
                </c:pt>
                <c:pt idx="211">
                  <c:v>14.035008838653901</c:v>
                </c:pt>
                <c:pt idx="212">
                  <c:v>13.781524923378216</c:v>
                </c:pt>
                <c:pt idx="213">
                  <c:v>13.52273118725561</c:v>
                </c:pt>
                <c:pt idx="214">
                  <c:v>13.260349946562561</c:v>
                </c:pt>
                <c:pt idx="215">
                  <c:v>12.995860598259259</c:v>
                </c:pt>
                <c:pt idx="216">
                  <c:v>12.730528317841999</c:v>
                </c:pt>
                <c:pt idx="217">
                  <c:v>12.465429761594715</c:v>
                </c:pt>
                <c:pt idx="218">
                  <c:v>12.201476096187102</c:v>
                </c:pt>
                <c:pt idx="219">
                  <c:v>11.939433602938669</c:v>
                </c:pt>
                <c:pt idx="220">
                  <c:v>11.679942063597306</c:v>
                </c:pt>
                <c:pt idx="221">
                  <c:v>11.423531114466847</c:v>
                </c:pt>
                <c:pt idx="222">
                  <c:v>11.170634745365147</c:v>
                </c:pt>
                <c:pt idx="223">
                  <c:v>10.921604112847113</c:v>
                </c:pt>
                <c:pt idx="224">
                  <c:v>10.676718830168802</c:v>
                </c:pt>
                <c:pt idx="225">
                  <c:v>10.436196888321438</c:v>
                </c:pt>
                <c:pt idx="226">
                  <c:v>10.200203352977022</c:v>
                </c:pt>
                <c:pt idx="227">
                  <c:v>9.9688579716954244</c:v>
                </c:pt>
                <c:pt idx="228">
                  <c:v>9.7422418147386711</c:v>
                </c:pt>
                <c:pt idx="229">
                  <c:v>9.5204030616688105</c:v>
                </c:pt>
                <c:pt idx="230">
                  <c:v>9.3033620350409905</c:v>
                </c:pt>
                <c:pt idx="231">
                  <c:v>9.0911155720694943</c:v>
                </c:pt>
                <c:pt idx="232">
                  <c:v>8.883640815407631</c:v>
                </c:pt>
                <c:pt idx="233">
                  <c:v>8.6808984951228201</c:v>
                </c:pt>
                <c:pt idx="234">
                  <c:v>8.482835765730222</c:v>
                </c:pt>
                <c:pt idx="235">
                  <c:v>8.289388654631626</c:v>
                </c:pt>
                <c:pt idx="236">
                  <c:v>8.1004841716069595</c:v>
                </c:pt>
                <c:pt idx="237">
                  <c:v>7.916042122953745</c:v>
                </c:pt>
                <c:pt idx="238">
                  <c:v>7.7359766685366269</c:v>
                </c:pt>
                <c:pt idx="239">
                  <c:v>7.5601976552356653</c:v>
                </c:pt>
                <c:pt idx="240">
                  <c:v>7.3886117560917715</c:v>
                </c:pt>
                <c:pt idx="241">
                  <c:v>7.2211234407443534</c:v>
                </c:pt>
                <c:pt idx="242">
                  <c:v>7.05763579949366</c:v>
                </c:pt>
                <c:pt idx="243">
                  <c:v>6.8980512404753576</c:v>
                </c:pt>
                <c:pt idx="244">
                  <c:v>6.7422720769186473</c:v>
                </c:pt>
                <c:pt idx="245">
                  <c:v>6.5902010192824658</c:v>
                </c:pt>
                <c:pt idx="246">
                  <c:v>6.4417415851354054</c:v>
                </c:pt>
                <c:pt idx="247">
                  <c:v>6.296798437988345</c:v>
                </c:pt>
                <c:pt idx="248">
                  <c:v>6.1552776648192564</c:v>
                </c:pt>
                <c:pt idx="249">
                  <c:v>6.0170870007651365</c:v>
                </c:pt>
                <c:pt idx="250">
                  <c:v>5.8821360083482181</c:v>
                </c:pt>
                <c:pt idx="251">
                  <c:v>5.7503362176290302</c:v>
                </c:pt>
                <c:pt idx="252">
                  <c:v>5.6216012328558724</c:v>
                </c:pt>
                <c:pt idx="253">
                  <c:v>5.4958468104365874</c:v>
                </c:pt>
                <c:pt idx="254">
                  <c:v>5.3729909124209403</c:v>
                </c:pt>
                <c:pt idx="255">
                  <c:v>5.2529537391427361</c:v>
                </c:pt>
                <c:pt idx="256">
                  <c:v>5.1356577441709623</c:v>
                </c:pt>
                <c:pt idx="257">
                  <c:v>5.021027634316547</c:v>
                </c:pt>
                <c:pt idx="258">
                  <c:v>4.9089903570662221</c:v>
                </c:pt>
                <c:pt idx="259">
                  <c:v>4.7994750775050674</c:v>
                </c:pt>
                <c:pt idx="260">
                  <c:v>4.692413146510571</c:v>
                </c:pt>
                <c:pt idx="261">
                  <c:v>4.5877380617638632</c:v>
                </c:pt>
                <c:pt idx="262">
                  <c:v>4.4853854229141641</c:v>
                </c:pt>
                <c:pt idx="263">
                  <c:v>4.3852928820514396</c:v>
                </c:pt>
                <c:pt idx="264">
                  <c:v>4.2874000904882781</c:v>
                </c:pt>
                <c:pt idx="265">
                  <c:v>4.1916486427093371</c:v>
                </c:pt>
                <c:pt idx="266">
                  <c:v>4.0979820182327735</c:v>
                </c:pt>
                <c:pt idx="267">
                  <c:v>4.0063455220228352</c:v>
                </c:pt>
                <c:pt idx="268">
                  <c:v>3.9166862240016886</c:v>
                </c:pt>
                <c:pt idx="269">
                  <c:v>3.828952898130991</c:v>
                </c:pt>
                <c:pt idx="270">
                  <c:v>3.7430959614658055</c:v>
                </c:pt>
                <c:pt idx="271">
                  <c:v>3.6590674135239394</c:v>
                </c:pt>
                <c:pt idx="272">
                  <c:v>3.5768207762595181</c:v>
                </c:pt>
                <c:pt idx="273">
                  <c:v>3.4963110348892208</c:v>
                </c:pt>
                <c:pt idx="274">
                  <c:v>3.4174945797731735</c:v>
                </c:pt>
                <c:pt idx="275">
                  <c:v>3.3403291495262755</c:v>
                </c:pt>
                <c:pt idx="276">
                  <c:v>3.2647737754983295</c:v>
                </c:pt>
                <c:pt idx="277">
                  <c:v>3.1907887277374551</c:v>
                </c:pt>
                <c:pt idx="278">
                  <c:v>3.1183354625313222</c:v>
                </c:pt>
                <c:pt idx="279">
                  <c:v>3.0473765715944312</c:v>
                </c:pt>
                <c:pt idx="280">
                  <c:v>2.9778757329563503</c:v>
                </c:pt>
                <c:pt idx="281">
                  <c:v>2.9097976635897176</c:v>
                </c:pt>
                <c:pt idx="282">
                  <c:v>2.8431080738009959</c:v>
                </c:pt>
                <c:pt idx="283">
                  <c:v>2.7777736233959764</c:v>
                </c:pt>
                <c:pt idx="284">
                  <c:v>2.7137618796230951</c:v>
                </c:pt>
                <c:pt idx="285">
                  <c:v>2.651041276885981</c:v>
                </c:pt>
                <c:pt idx="286">
                  <c:v>2.5895810782085706</c:v>
                </c:pt>
                <c:pt idx="287">
                  <c:v>2.5293513384324431</c:v>
                </c:pt>
                <c:pt idx="288">
                  <c:v>2.4703228691142471</c:v>
                </c:pt>
                <c:pt idx="289">
                  <c:v>2.4124672050909819</c:v>
                </c:pt>
                <c:pt idx="290">
                  <c:v>2.355756572672508</c:v>
                </c:pt>
                <c:pt idx="291">
                  <c:v>2.3001638594200609</c:v>
                </c:pt>
                <c:pt idx="292">
                  <c:v>2.245662585461341</c:v>
                </c:pt>
                <c:pt idx="293">
                  <c:v>2.192226876296441</c:v>
                </c:pt>
                <c:pt idx="294">
                  <c:v>2.1398314370398159</c:v>
                </c:pt>
                <c:pt idx="295">
                  <c:v>2.088451528047349</c:v>
                </c:pt>
                <c:pt idx="296">
                  <c:v>2.0380629418709217</c:v>
                </c:pt>
                <c:pt idx="297">
                  <c:v>1.9886419814881637</c:v>
                </c:pt>
                <c:pt idx="298">
                  <c:v>1.940165439746792</c:v>
                </c:pt>
                <c:pt idx="299">
                  <c:v>1.892610579970154</c:v>
                </c:pt>
                <c:pt idx="300">
                  <c:v>1.8459551176637259</c:v>
                </c:pt>
                <c:pt idx="301">
                  <c:v>1.800177203269191</c:v>
                </c:pt>
                <c:pt idx="302">
                  <c:v>1.7552554059063479</c:v>
                </c:pt>
                <c:pt idx="303">
                  <c:v>1.7111686980500018</c:v>
                </c:pt>
                <c:pt idx="304">
                  <c:v>1.6678964410858705</c:v>
                </c:pt>
                <c:pt idx="305">
                  <c:v>1.6254183716921011</c:v>
                </c:pt>
                <c:pt idx="306">
                  <c:v>1.5837145889942938</c:v>
                </c:pt>
                <c:pt idx="307">
                  <c:v>1.5427655424433633</c:v>
                </c:pt>
                <c:pt idx="308">
                  <c:v>1.5025520203661753</c:v>
                </c:pt>
                <c:pt idx="309">
                  <c:v>1.4630551391422788</c:v>
                </c:pt>
                <c:pt idx="310">
                  <c:v>1.4242563329601328</c:v>
                </c:pt>
                <c:pt idx="311">
                  <c:v>1.3861373441089269</c:v>
                </c:pt>
                <c:pt idx="312">
                  <c:v>1.3486802137636305</c:v>
                </c:pt>
                <c:pt idx="313">
                  <c:v>1.3118672732232539</c:v>
                </c:pt>
                <c:pt idx="314">
                  <c:v>1.27568113556362</c:v>
                </c:pt>
                <c:pt idx="315">
                  <c:v>1.2401046876682109</c:v>
                </c:pt>
                <c:pt idx="316">
                  <c:v>1.2051210826030285</c:v>
                </c:pt>
                <c:pt idx="317">
                  <c:v>1.1707137323020993</c:v>
                </c:pt>
                <c:pt idx="318">
                  <c:v>1.1368663005344697</c:v>
                </c:pt>
                <c:pt idx="319">
                  <c:v>1.1035626961219747</c:v>
                </c:pt>
                <c:pt idx="320">
                  <c:v>1.0707870663830148</c:v>
                </c:pt>
                <c:pt idx="321">
                  <c:v>1.0385237907755083</c:v>
                </c:pt>
                <c:pt idx="322">
                  <c:v>1.0067574747180303</c:v>
                </c:pt>
                <c:pt idx="323">
                  <c:v>0.97547294356402414</c:v>
                </c:pt>
                <c:pt idx="324">
                  <c:v>0.94465523671386142</c:v>
                </c:pt>
                <c:pt idx="325">
                  <c:v>0.91428960184163721</c:v>
                </c:pt>
                <c:pt idx="326">
                  <c:v>0.88436148922449886</c:v>
                </c:pt>
                <c:pt idx="327">
                  <c:v>0.8548565461548141</c:v>
                </c:pt>
                <c:pt idx="328">
                  <c:v>0.82576061142491808</c:v>
                </c:pt>
                <c:pt idx="329">
                  <c:v>0.79705970986889252</c:v>
                </c:pt>
                <c:pt idx="330">
                  <c:v>0.76874004695255782</c:v>
                </c:pt>
                <c:pt idx="331">
                  <c:v>0.74078800339886464</c:v>
                </c:pt>
                <c:pt idx="332">
                  <c:v>0.71319012984116614</c:v>
                </c:pt>
                <c:pt idx="333">
                  <c:v>0.68593314149611351</c:v>
                </c:pt>
                <c:pt idx="334">
                  <c:v>0.6590039128474201</c:v>
                </c:pt>
                <c:pt idx="335">
                  <c:v>0.63238947233619502</c:v>
                </c:pt>
                <c:pt idx="336">
                  <c:v>0.60607699705109352</c:v>
                </c:pt>
                <c:pt idx="337">
                  <c:v>0.5800538074130589</c:v>
                </c:pt>
                <c:pt idx="338">
                  <c:v>0.55430736185186202</c:v>
                </c:pt>
                <c:pt idx="339">
                  <c:v>0.52882525146974591</c:v>
                </c:pt>
                <c:pt idx="340">
                  <c:v>0.50359519468997338</c:v>
                </c:pt>
                <c:pt idx="341">
                  <c:v>0.47860503188714265</c:v>
                </c:pt>
                <c:pt idx="342">
                  <c:v>0.45384271999804288</c:v>
                </c:pt>
                <c:pt idx="343">
                  <c:v>0.42929632711145493</c:v>
                </c:pt>
                <c:pt idx="344">
                  <c:v>0.4049540270345684</c:v>
                </c:pt>
                <c:pt idx="345">
                  <c:v>0.380804093837396</c:v>
                </c:pt>
                <c:pt idx="346">
                  <c:v>0.35683489637277493</c:v>
                </c:pt>
                <c:pt idx="347">
                  <c:v>0.33303489277201886</c:v>
                </c:pt>
                <c:pt idx="348">
                  <c:v>0.30939262491763442</c:v>
                </c:pt>
                <c:pt idx="349">
                  <c:v>0.28589671289097485</c:v>
                </c:pt>
                <c:pt idx="350">
                  <c:v>0.26253584939834845</c:v>
                </c:pt>
                <c:pt idx="351">
                  <c:v>0.23929879417184696</c:v>
                </c:pt>
                <c:pt idx="352">
                  <c:v>0.21617436835071244</c:v>
                </c:pt>
                <c:pt idx="353">
                  <c:v>0.19315144883913615</c:v>
                </c:pt>
                <c:pt idx="354">
                  <c:v>0.1702189626452312</c:v>
                </c:pt>
                <c:pt idx="355">
                  <c:v>0.14736588119988822</c:v>
                </c:pt>
                <c:pt idx="356">
                  <c:v>0.12458121465710917</c:v>
                </c:pt>
                <c:pt idx="357">
                  <c:v>0.10185400617765117</c:v>
                </c:pt>
                <c:pt idx="358">
                  <c:v>7.9173326196485455E-2</c:v>
                </c:pt>
                <c:pt idx="359">
                  <c:v>5.6528266674768353E-2</c:v>
                </c:pt>
                <c:pt idx="360">
                  <c:v>3.3907935338670939E-2</c:v>
                </c:pt>
                <c:pt idx="361">
                  <c:v>1.1301449906577674E-2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27166720"/>
        <c:axId val="127167296"/>
      </c:scatterChart>
      <c:valAx>
        <c:axId val="1271667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127167296"/>
        <c:crosses val="autoZero"/>
        <c:crossBetween val="midCat"/>
      </c:valAx>
      <c:valAx>
        <c:axId val="1271672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2716672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07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/>
  <sheetViews>
    <sheetView zoomScale="107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>
  <sheetPr/>
  <sheetViews>
    <sheetView zoomScale="107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>
  <sheetPr/>
  <sheetViews>
    <sheetView zoomScale="107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19</xdr:row>
      <xdr:rowOff>19049</xdr:rowOff>
    </xdr:from>
    <xdr:to>
      <xdr:col>17</xdr:col>
      <xdr:colOff>552450</xdr:colOff>
      <xdr:row>30</xdr:row>
      <xdr:rowOff>0</xdr:rowOff>
    </xdr:to>
    <xdr:graphicFrame macro="">
      <xdr:nvGraphicFramePr>
        <xdr:cNvPr id="14" name="Chart 1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581025</xdr:colOff>
      <xdr:row>19</xdr:row>
      <xdr:rowOff>19050</xdr:rowOff>
    </xdr:from>
    <xdr:to>
      <xdr:col>22</xdr:col>
      <xdr:colOff>600075</xdr:colOff>
      <xdr:row>29</xdr:row>
      <xdr:rowOff>171450</xdr:rowOff>
    </xdr:to>
    <xdr:graphicFrame macro="">
      <xdr:nvGraphicFramePr>
        <xdr:cNvPr id="16" name="Chart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13</xdr:col>
      <xdr:colOff>52387</xdr:colOff>
      <xdr:row>1</xdr:row>
      <xdr:rowOff>161924</xdr:rowOff>
    </xdr:from>
    <xdr:to>
      <xdr:col>23</xdr:col>
      <xdr:colOff>9525</xdr:colOff>
      <xdr:row>19</xdr:row>
      <xdr:rowOff>47625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93551" cy="606217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293551" cy="606217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3551" cy="606217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3551" cy="6062173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365"/>
  <sheetViews>
    <sheetView tabSelected="1" topLeftCell="A5" zoomScaleNormal="100" workbookViewId="0">
      <selection activeCell="C30" sqref="C30"/>
    </sheetView>
  </sheetViews>
  <sheetFormatPr defaultRowHeight="15" x14ac:dyDescent="0.25"/>
  <cols>
    <col min="2" max="2" width="14.42578125" bestFit="1" customWidth="1"/>
    <col min="3" max="3" width="12.5703125" bestFit="1" customWidth="1"/>
    <col min="4" max="4" width="8.42578125" customWidth="1"/>
    <col min="5" max="5" width="12" hidden="1" customWidth="1"/>
    <col min="6" max="6" width="9.140625" hidden="1" customWidth="1"/>
    <col min="8" max="8" width="11.5703125" style="22" bestFit="1" customWidth="1"/>
    <col min="9" max="9" width="12.140625" bestFit="1" customWidth="1"/>
    <col min="10" max="10" width="13.5703125" style="22" bestFit="1" customWidth="1"/>
    <col min="11" max="11" width="9.140625" style="30"/>
    <col min="12" max="12" width="16.5703125" style="22" bestFit="1" customWidth="1"/>
    <col min="13" max="13" width="15.7109375" bestFit="1" customWidth="1"/>
    <col min="14" max="14" width="13.5703125" bestFit="1" customWidth="1"/>
    <col min="15" max="15" width="12.7109375" style="22" hidden="1" customWidth="1"/>
    <col min="16" max="16" width="12" style="22" bestFit="1" customWidth="1"/>
    <col min="17" max="17" width="9.140625" style="22"/>
  </cols>
  <sheetData>
    <row r="1" spans="2:17" x14ac:dyDescent="0.25">
      <c r="C1" s="24" t="s">
        <v>30</v>
      </c>
      <c r="H1" s="23" t="s">
        <v>33</v>
      </c>
      <c r="I1" s="33" t="s">
        <v>35</v>
      </c>
      <c r="J1" s="23" t="s">
        <v>36</v>
      </c>
      <c r="K1" s="34" t="s">
        <v>37</v>
      </c>
      <c r="L1" s="23" t="s">
        <v>46</v>
      </c>
      <c r="M1" s="33" t="s">
        <v>38</v>
      </c>
      <c r="N1" s="33" t="s">
        <v>39</v>
      </c>
      <c r="O1" s="23" t="s">
        <v>42</v>
      </c>
      <c r="P1" s="23" t="s">
        <v>42</v>
      </c>
      <c r="Q1" s="23" t="s">
        <v>45</v>
      </c>
    </row>
    <row r="2" spans="2:17" ht="15.75" thickBot="1" x14ac:dyDescent="0.3"/>
    <row r="3" spans="2:17" x14ac:dyDescent="0.25">
      <c r="B3" s="1" t="s">
        <v>23</v>
      </c>
      <c r="C3" s="39">
        <f>I3/I183</f>
        <v>17.99639305863785</v>
      </c>
      <c r="D3" s="10"/>
      <c r="E3" s="26" t="s">
        <v>34</v>
      </c>
      <c r="F3" s="15"/>
      <c r="G3" s="9"/>
      <c r="H3" s="22">
        <v>-180</v>
      </c>
      <c r="I3">
        <f>(E$6+((PI()*(E$4^2))/4)*(E$8+(0.5*E$5)-((0.5*E$5)*COS(RADIANS(H3))+((E$8^2)-((0.5*E$5)^2)*(SIN(RADIANS(H3))*(SIN(RADIANS(H3)))))^0.5)))*1000000</f>
        <v>480.14376680445781</v>
      </c>
      <c r="J3" s="31">
        <f>C23</f>
        <v>1</v>
      </c>
      <c r="K3" s="30">
        <f>Q3*C$21*C$25*C$22</f>
        <v>0</v>
      </c>
      <c r="L3" s="31">
        <f>J3</f>
        <v>1</v>
      </c>
      <c r="M3">
        <f>((L3*100000)*(I3/1000000))/((C$19+C$21)*C$33)</f>
        <v>319.95734368986183</v>
      </c>
      <c r="N3">
        <v>0</v>
      </c>
      <c r="O3" s="22">
        <f>1-EXP(-C$12*((H3-(C$14+C$15))/C$16)^(C$13+1))</f>
        <v>-2.1754739710025116E+219</v>
      </c>
      <c r="P3" s="22">
        <f>IF(O3&lt;0,0,O3)</f>
        <v>0</v>
      </c>
      <c r="Q3" s="22">
        <f>P4-P3</f>
        <v>0</v>
      </c>
    </row>
    <row r="4" spans="2:17" x14ac:dyDescent="0.25">
      <c r="B4" s="2" t="s">
        <v>24</v>
      </c>
      <c r="C4" s="38">
        <v>81</v>
      </c>
      <c r="D4" s="11" t="s">
        <v>27</v>
      </c>
      <c r="E4" s="27">
        <f>C4/1000</f>
        <v>8.1000000000000003E-2</v>
      </c>
      <c r="F4" s="17" t="s">
        <v>29</v>
      </c>
      <c r="G4" s="9"/>
      <c r="H4" s="22">
        <v>-179</v>
      </c>
      <c r="I4">
        <f>(E$6+((PI()*(E$4^2))/4)*(E$8+(0.5*E$5)-((0.5*E$5)*COS(RADIANS(H4))+((E$8^2)-((0.5*E$5)^2)*(SIN(RADIANS(H4))*(SIN(RADIANS(H4)))))^0.5)))*1000000</f>
        <v>480.12189547261744</v>
      </c>
      <c r="J4" s="22">
        <f>J3*(I3/I4)^C$10</f>
        <v>1.0000592202229079</v>
      </c>
      <c r="K4" s="30">
        <f>Q4*C$21*C$25*C$22</f>
        <v>0</v>
      </c>
      <c r="L4" s="22">
        <f>(L3*(I3/I4)^C$10)+(1/100000)*(K4*(C$31-1)/(I4/1000000))</f>
        <v>1.0000592202229079</v>
      </c>
      <c r="M4">
        <f>((L4*100000)*(I4/1000000))/((C$19+C$21)*C$33)</f>
        <v>319.96171619301231</v>
      </c>
      <c r="N4">
        <f>(L4*100000)*((I4-I3)/1000000)</f>
        <v>-2.1872627065519811E-3</v>
      </c>
      <c r="O4" s="22">
        <f>1-EXP(-C$12*((H4-(C$14+C$15))/C$16)^(C$13+1))</f>
        <v>-2.1153485194650455E+215</v>
      </c>
      <c r="P4" s="22">
        <f t="shared" ref="P4:P67" si="0">IF(O4&lt;0,0,O4)</f>
        <v>0</v>
      </c>
      <c r="Q4" s="22">
        <f t="shared" ref="Q4:Q67" si="1">P5-P4</f>
        <v>0</v>
      </c>
    </row>
    <row r="5" spans="2:17" x14ac:dyDescent="0.25">
      <c r="B5" s="2" t="s">
        <v>25</v>
      </c>
      <c r="C5" s="38">
        <v>88</v>
      </c>
      <c r="D5" s="11" t="s">
        <v>27</v>
      </c>
      <c r="E5" s="27">
        <f>C5/1000</f>
        <v>8.7999999999999995E-2</v>
      </c>
      <c r="F5" s="4" t="s">
        <v>29</v>
      </c>
      <c r="G5" s="9"/>
      <c r="H5" s="22">
        <v>-178</v>
      </c>
      <c r="I5">
        <f>(E$6+((PI()*(E$4^2))/4)*(E$8+(0.5*E$5)-((0.5*E$5)*COS(RADIANS(H5))+((E$8^2)-((0.5*E$5)^2)*(SIN(RADIANS(H5))*(SIN(RADIANS(H5)))))^0.5)))*1000000</f>
        <v>480.05627812491593</v>
      </c>
      <c r="J5" s="22">
        <f>J4*(I4/I5)^C$10</f>
        <v>1.000236927205491</v>
      </c>
      <c r="K5" s="30">
        <f>Q5*C$21*C$25*C$22</f>
        <v>0</v>
      </c>
      <c r="L5" s="22">
        <f>(L4*(I4/I5)^C$10)+(1/100000)*(K5*(C$31-1)/(I5/1000000))</f>
        <v>1.000236927205491</v>
      </c>
      <c r="M5">
        <f>((L5*100000)*(I5/1000000))/((C$19+C$21)*C$33)</f>
        <v>319.97483592655601</v>
      </c>
      <c r="N5">
        <f>(L5*100000)*((I5-I4)/1000000)</f>
        <v>-6.5632894236327165E-3</v>
      </c>
      <c r="O5" s="22">
        <f>1-EXP(-C$12*((H5-(C$14+C$15))/C$16)^(C$13+1))</f>
        <v>-2.3037664678497042E+211</v>
      </c>
      <c r="P5" s="22">
        <f t="shared" si="0"/>
        <v>0</v>
      </c>
      <c r="Q5" s="22">
        <f t="shared" si="1"/>
        <v>0</v>
      </c>
    </row>
    <row r="6" spans="2:17" x14ac:dyDescent="0.25">
      <c r="B6" s="2" t="s">
        <v>51</v>
      </c>
      <c r="C6" s="38">
        <v>26.68</v>
      </c>
      <c r="D6" s="11" t="s">
        <v>28</v>
      </c>
      <c r="E6" s="28">
        <f>C6/1000000</f>
        <v>2.6679999999999999E-5</v>
      </c>
      <c r="F6" s="25" t="s">
        <v>4</v>
      </c>
      <c r="G6" s="9"/>
      <c r="H6" s="22">
        <v>-177</v>
      </c>
      <c r="I6">
        <f>(E$6+((PI()*(E$4^2))/4)*(E$8+(0.5*E$5)-((0.5*E$5)*COS(RADIANS(H6))+((E$8^2)-((0.5*E$5)^2)*(SIN(RADIANS(H6))*(SIN(RADIANS(H6)))))^0.5)))*1000000</f>
        <v>479.94690471188676</v>
      </c>
      <c r="J6" s="22">
        <f>J5*(I5/I6)^C$10</f>
        <v>1.0005332599547052</v>
      </c>
      <c r="K6" s="30">
        <f>Q6*C$21*C$25*C$22</f>
        <v>0</v>
      </c>
      <c r="L6" s="22">
        <f>(L5*(I5/I6)^C$10)+(1/100000)*(K6*(C$31-1)/(I6/1000000))</f>
        <v>1.0005332599547052</v>
      </c>
      <c r="M6">
        <f>((L6*100000)*(I6/1000000))/((C$19+C$21)*C$33)</f>
        <v>319.99670956417481</v>
      </c>
      <c r="N6">
        <f>(L6*100000)*((I6-I5)/1000000)</f>
        <v>-1.0943173749045293E-2</v>
      </c>
      <c r="O6" s="22">
        <f>1-EXP(-C$12*((H6-(C$14+C$15))/C$16)^(C$13+1))</f>
        <v>-2.8081453122390108E+207</v>
      </c>
      <c r="P6" s="22">
        <f t="shared" si="0"/>
        <v>0</v>
      </c>
      <c r="Q6" s="22">
        <f t="shared" si="1"/>
        <v>0</v>
      </c>
    </row>
    <row r="7" spans="2:17" x14ac:dyDescent="0.25">
      <c r="B7" s="2" t="s">
        <v>31</v>
      </c>
      <c r="C7" s="38">
        <v>6</v>
      </c>
      <c r="D7" s="11"/>
      <c r="E7" s="28"/>
      <c r="F7" s="25"/>
      <c r="G7" s="9"/>
      <c r="H7" s="22">
        <v>-176</v>
      </c>
      <c r="I7">
        <f>(E$6+((PI()*(E$4^2))/4)*(E$8+(0.5*E$5)-((0.5*E$5)*COS(RADIANS(H7))+((E$8^2)-((0.5*E$5)^2)*(SIN(RADIANS(H7))*(SIN(RADIANS(H7)))))^0.5)))*1000000</f>
        <v>479.79375850801637</v>
      </c>
      <c r="J7" s="22">
        <f>J6*(I6/I7)^C$10</f>
        <v>1.0009484503668702</v>
      </c>
      <c r="K7" s="30">
        <f>Q7*C$21*C$25*C$22</f>
        <v>0</v>
      </c>
      <c r="L7" s="22">
        <f>(L6*(I6/I7)^C$10)+(1/100000)*(K7*(C$31-1)/(I7/1000000))</f>
        <v>1.0009484503668702</v>
      </c>
      <c r="M7">
        <f>((L7*100000)*(I7/1000000))/((C$19+C$21)*C$33)</f>
        <v>320.02734823335419</v>
      </c>
      <c r="N7">
        <f>(L7*100000)*((I7-I6)/1000000)</f>
        <v>-1.532914554436378E-2</v>
      </c>
      <c r="O7" s="22">
        <f>1-EXP(-C$12*((H7-(C$14+C$15))/C$16)^(C$13+1))</f>
        <v>-3.8284362994096754E+203</v>
      </c>
      <c r="P7" s="22">
        <f t="shared" si="0"/>
        <v>0</v>
      </c>
      <c r="Q7" s="22">
        <f t="shared" si="1"/>
        <v>0</v>
      </c>
    </row>
    <row r="8" spans="2:17" x14ac:dyDescent="0.25">
      <c r="B8" s="2" t="s">
        <v>40</v>
      </c>
      <c r="C8" s="43">
        <v>120</v>
      </c>
      <c r="D8" s="11" t="s">
        <v>27</v>
      </c>
      <c r="E8" s="28">
        <f>C8/1000</f>
        <v>0.12</v>
      </c>
      <c r="F8" s="25" t="s">
        <v>29</v>
      </c>
      <c r="G8" s="9"/>
      <c r="H8" s="22">
        <v>-175</v>
      </c>
      <c r="I8">
        <f>(E$6+((PI()*(E$4^2))/4)*(E$8+(0.5*E$5)-((0.5*E$5)*COS(RADIANS(H8))+((E$8^2)-((0.5*E$5)^2)*(SIN(RADIANS(H8))*(SIN(RADIANS(H8)))))^0.5)))*1000000</f>
        <v>479.59681614717829</v>
      </c>
      <c r="J8" s="22">
        <f>J7*(I7/I8)^C$10</f>
        <v>1.0014828235552542</v>
      </c>
      <c r="K8" s="30">
        <f>Q8*C$21*C$25*C$22</f>
        <v>0</v>
      </c>
      <c r="L8" s="22">
        <f>(L7*(I7/I8)^C$10)+(1/100000)*(K8*(C$31-1)/(I8/1000000))</f>
        <v>1.0014828235552542</v>
      </c>
      <c r="M8">
        <f>((L8*100000)*(I8/1000000))/((C$19+C$21)*C$33)</f>
        <v>320.0667675224081</v>
      </c>
      <c r="N8">
        <f>(L8*100000)*((I8-I7)/1000000)</f>
        <v>-1.9723439160975742E-2</v>
      </c>
      <c r="O8" s="22">
        <f>1-EXP(-C$12*((H8-(C$14+C$15))/C$16)^(C$13+1))</f>
        <v>-5.8336466131703475E+199</v>
      </c>
      <c r="P8" s="22">
        <f t="shared" si="0"/>
        <v>0</v>
      </c>
      <c r="Q8" s="22">
        <f t="shared" si="1"/>
        <v>0</v>
      </c>
    </row>
    <row r="9" spans="2:17" ht="15.75" thickBot="1" x14ac:dyDescent="0.3">
      <c r="B9" s="2" t="s">
        <v>26</v>
      </c>
      <c r="C9" s="14">
        <f>(((PI()*(0.5*E4)^2)*E5))*1000000*C7</f>
        <v>2720.7826008267475</v>
      </c>
      <c r="D9" s="11" t="s">
        <v>28</v>
      </c>
      <c r="E9" s="29">
        <f>C9/1000000</f>
        <v>2.7207826008267474E-3</v>
      </c>
      <c r="F9" s="19" t="s">
        <v>4</v>
      </c>
      <c r="G9" s="9"/>
      <c r="H9" s="22">
        <v>-174</v>
      </c>
      <c r="I9">
        <f>(E$6+((PI()*(E$4^2))/4)*(E$8+(0.5*E$5)-((0.5*E$5)*COS(RADIANS(H9))+((E$8^2)-((0.5*E$5)^2)*(SIN(RADIANS(H9))*(SIN(RADIANS(H9)))))^0.5)))*1000000</f>
        <v>479.356047672324</v>
      </c>
      <c r="J9" s="22">
        <f>J8*(I8/I9)^C$10</f>
        <v>1.0021367983096727</v>
      </c>
      <c r="K9" s="30">
        <f>Q9*C$21*C$25*C$22</f>
        <v>0</v>
      </c>
      <c r="L9" s="22">
        <f>(L8*(I8/I9)^C$10)+(1/100000)*(K9*(C$31-1)/(I9/1000000))</f>
        <v>1.0021367983096727</v>
      </c>
      <c r="M9">
        <f>((L9*100000)*(I9/1000000))/((C$19+C$21)*C$33)</f>
        <v>320.11498749031693</v>
      </c>
      <c r="N9">
        <f>(L9*100000)*((I9-I8)/1000000)</f>
        <v>-2.4128294852438312E-2</v>
      </c>
      <c r="O9" s="22">
        <f>1-EXP(-C$12*((H9-(C$14+C$15))/C$16)^(C$13+1))</f>
        <v>-9.9282287131534591E+195</v>
      </c>
      <c r="P9" s="22">
        <f t="shared" si="0"/>
        <v>0</v>
      </c>
      <c r="Q9" s="22">
        <f t="shared" si="1"/>
        <v>0</v>
      </c>
    </row>
    <row r="10" spans="2:17" x14ac:dyDescent="0.25">
      <c r="B10" s="1" t="s">
        <v>52</v>
      </c>
      <c r="C10" s="45">
        <v>1.3</v>
      </c>
      <c r="D10" s="10"/>
      <c r="E10" s="20"/>
      <c r="F10" s="21"/>
      <c r="G10" s="9"/>
      <c r="H10" s="22">
        <v>-173</v>
      </c>
      <c r="I10">
        <f>(E$6+((PI()*(E$4^2))/4)*(E$8+(0.5*E$5)-((0.5*E$5)*COS(RADIANS(H10))+((E$8^2)-((0.5*E$5)^2)*(SIN(RADIANS(H10))*(SIN(RADIANS(H10)))))^0.5)))*1000000</f>
        <v>479.07141659950975</v>
      </c>
      <c r="J10" s="22">
        <f>J9*(I9/I10)^C$10</f>
        <v>1.002910887689088</v>
      </c>
      <c r="K10" s="30">
        <f>Q10*C$21*C$25*C$22</f>
        <v>0</v>
      </c>
      <c r="L10" s="22">
        <f>(L9*(I9/I10)^C$10)+(1/100000)*(K10*(C$31-1)/(I10/1000000))</f>
        <v>1.002910887689088</v>
      </c>
      <c r="M10">
        <f>((L10*100000)*(I10/1000000))/((C$19+C$21)*C$33)</f>
        <v>320.17203267937788</v>
      </c>
      <c r="N10">
        <f>(L10*100000)*((I10-I9)/1000000)</f>
        <v>-2.8545960190003671E-2</v>
      </c>
      <c r="O10" s="22">
        <f>1-EXP(-C$12*((H10-(C$14+C$15))/C$16)^(C$13+1))</f>
        <v>-1.8858733101415112E+192</v>
      </c>
      <c r="P10" s="22">
        <f t="shared" si="0"/>
        <v>0</v>
      </c>
      <c r="Q10" s="22">
        <f t="shared" si="1"/>
        <v>0</v>
      </c>
    </row>
    <row r="11" spans="2:17" x14ac:dyDescent="0.25">
      <c r="B11" s="2" t="s">
        <v>53</v>
      </c>
      <c r="C11" s="44">
        <v>1.2</v>
      </c>
      <c r="D11" s="11"/>
      <c r="E11" s="16"/>
      <c r="F11" s="17"/>
      <c r="G11" s="9"/>
      <c r="H11" s="22">
        <v>-172</v>
      </c>
      <c r="I11">
        <f>(E$6+((PI()*(E$4^2))/4)*(E$8+(0.5*E$5)-((0.5*E$5)*COS(RADIANS(H11))+((E$8^2)-((0.5*E$5)^2)*(SIN(RADIANS(H11))*(SIN(RADIANS(H11)))))^0.5)))*1000000</f>
        <v>478.74287999636152</v>
      </c>
      <c r="J11" s="22">
        <f>J10*(I10/I11)^C$10</f>
        <v>1.0038056997484894</v>
      </c>
      <c r="K11" s="30">
        <f>Q11*C$21*C$25*C$22</f>
        <v>0</v>
      </c>
      <c r="L11" s="22">
        <f>(L10*(I10/I11)^C$10)+(1/100000)*(K11*(C$31-1)/(I11/1000000))</f>
        <v>1.0038056997484894</v>
      </c>
      <c r="M11">
        <f>((L11*100000)*(I11/1000000))/((C$19+C$21)*C$33)</f>
        <v>320.23793213067586</v>
      </c>
      <c r="N11">
        <f>(L11*100000)*((I11-I10)/1000000)</f>
        <v>-3.2978691481619339E-2</v>
      </c>
      <c r="O11" s="22">
        <f>1-EXP(-C$12*((H11-(C$14+C$15))/C$16)^(C$13+1))</f>
        <v>-3.9953833951362016E+188</v>
      </c>
      <c r="P11" s="22">
        <f t="shared" si="0"/>
        <v>0</v>
      </c>
      <c r="Q11" s="22">
        <f t="shared" si="1"/>
        <v>0</v>
      </c>
    </row>
    <row r="12" spans="2:17" x14ac:dyDescent="0.25">
      <c r="B12" s="35" t="s">
        <v>0</v>
      </c>
      <c r="C12" s="36">
        <v>5</v>
      </c>
      <c r="D12" s="37"/>
      <c r="E12" s="16"/>
      <c r="F12" s="17"/>
      <c r="G12" s="9"/>
      <c r="H12" s="22">
        <v>-171</v>
      </c>
      <c r="I12">
        <f>(E$6+((PI()*(E$4^2))/4)*(E$8+(0.5*E$5)-((0.5*E$5)*COS(RADIANS(H12))+((E$8^2)-((0.5*E$5)^2)*(SIN(RADIANS(H12))*(SIN(RADIANS(H12)))))^0.5)))*1000000</f>
        <v>478.37038857510441</v>
      </c>
      <c r="J12" s="22">
        <f>J11*(I11/I12)^C$10</f>
        <v>1.0048219384016135</v>
      </c>
      <c r="K12" s="30">
        <f>Q12*C$21*C$25*C$22</f>
        <v>0</v>
      </c>
      <c r="L12" s="22">
        <f>(L11*(I11/I12)^C$10)+(1/100000)*(K12*(C$31-1)/(I12/1000000))</f>
        <v>1.0048219384016135</v>
      </c>
      <c r="M12">
        <f>((L12*100000)*(I12/1000000))/((C$19+C$21)*C$33)</f>
        <v>320.31271940237303</v>
      </c>
      <c r="N12">
        <f>(L12*100000)*((I12-I11)/1000000)</f>
        <v>-3.7428755194554054E-2</v>
      </c>
      <c r="O12" s="22">
        <f>1-EXP(-C$12*((H12-(C$14+C$15))/C$16)^(C$13+1))</f>
        <v>-9.4342141941718381E+184</v>
      </c>
      <c r="P12" s="22">
        <f t="shared" si="0"/>
        <v>0</v>
      </c>
      <c r="Q12" s="22">
        <f t="shared" si="1"/>
        <v>0</v>
      </c>
    </row>
    <row r="13" spans="2:17" x14ac:dyDescent="0.25">
      <c r="B13" s="35" t="s">
        <v>1</v>
      </c>
      <c r="C13" s="36">
        <v>2</v>
      </c>
      <c r="D13" s="37"/>
      <c r="E13" s="16"/>
      <c r="F13" s="17"/>
      <c r="G13" s="9"/>
      <c r="H13" s="22">
        <v>-170</v>
      </c>
      <c r="I13">
        <f>(E$6+((PI()*(E$4^2))/4)*(E$8+(0.5*E$5)-((0.5*E$5)*COS(RADIANS(H13))+((E$8^2)-((0.5*E$5)^2)*(SIN(RADIANS(H13))*(SIN(RADIANS(H13)))))^0.5)))*1000000</f>
        <v>477.95388680030317</v>
      </c>
      <c r="J13" s="22">
        <f>J12*(I12/I13)^C$10</f>
        <v>1.005960404421371</v>
      </c>
      <c r="K13" s="30">
        <f>Q13*C$21*C$25*C$22</f>
        <v>0</v>
      </c>
      <c r="L13" s="22">
        <f>(L12*(I12/I13)^C$10)+(1/100000)*(K13*(C$31-1)/(I13/1000000))</f>
        <v>1.005960404421371</v>
      </c>
      <c r="M13">
        <f>((L13*100000)*(I13/1000000))/((C$19+C$21)*C$33)</f>
        <v>320.39643259082658</v>
      </c>
      <c r="N13">
        <f>(L13*100000)*((I13-I12)/1000000)</f>
        <v>-4.1898429382128163E-2</v>
      </c>
      <c r="O13" s="22">
        <f>1-EXP(-C$12*((H13-(C$14+C$15))/C$16)^(C$13+1))</f>
        <v>-2.4811353153699734E+181</v>
      </c>
      <c r="P13" s="22">
        <f t="shared" si="0"/>
        <v>0</v>
      </c>
      <c r="Q13" s="22">
        <f t="shared" si="1"/>
        <v>0</v>
      </c>
    </row>
    <row r="14" spans="2:17" x14ac:dyDescent="0.25">
      <c r="B14" s="35" t="s">
        <v>43</v>
      </c>
      <c r="C14" s="36">
        <v>-25</v>
      </c>
      <c r="D14" s="37"/>
      <c r="E14" s="16"/>
      <c r="F14" s="17"/>
      <c r="G14" s="9"/>
      <c r="H14" s="22">
        <v>-169</v>
      </c>
      <c r="I14">
        <f>(E$6+((PI()*(E$4^2))/4)*(E$8+(0.5*E$5)-((0.5*E$5)*COS(RADIANS(H14))+((E$8^2)-((0.5*E$5)^2)*(SIN(RADIANS(H14))*(SIN(RADIANS(H14)))))^0.5)))*1000000</f>
        <v>477.49331301148021</v>
      </c>
      <c r="J14" s="22">
        <f>J13*(I13/I14)^C$10</f>
        <v>1.0072219965801446</v>
      </c>
      <c r="K14" s="30">
        <f>Q14*C$21*C$25*C$22</f>
        <v>0</v>
      </c>
      <c r="L14" s="22">
        <f>(L13*(I13/I14)^C$10)+(1/100000)*(K14*(C$31-1)/(I14/1000000))</f>
        <v>1.0072219965801446</v>
      </c>
      <c r="M14">
        <f>((L14*100000)*(I14/1000000))/((C$19+C$21)*C$33)</f>
        <v>320.4891143545355</v>
      </c>
      <c r="N14">
        <f>(L14*100000)*((I14-I13)/1000000)</f>
        <v>-4.6390005115073921E-2</v>
      </c>
      <c r="O14" s="22">
        <f>1-EXP(-C$12*((H14-(C$14+C$15))/C$16)^(C$13+1))</f>
        <v>-7.262543306890782E+177</v>
      </c>
      <c r="P14" s="22">
        <f t="shared" si="0"/>
        <v>0</v>
      </c>
      <c r="Q14" s="22">
        <f t="shared" si="1"/>
        <v>0</v>
      </c>
    </row>
    <row r="15" spans="2:17" x14ac:dyDescent="0.25">
      <c r="B15" s="35" t="s">
        <v>44</v>
      </c>
      <c r="C15" s="36">
        <v>8</v>
      </c>
      <c r="D15" s="37"/>
      <c r="E15" s="16"/>
      <c r="F15" s="17"/>
      <c r="G15" s="9"/>
      <c r="H15" s="22">
        <v>-168</v>
      </c>
      <c r="I15">
        <f>(E$6+((PI()*(E$4^2))/4)*(E$8+(0.5*E$5)-((0.5*E$5)*COS(RADIANS(H15))+((E$8^2)-((0.5*E$5)^2)*(SIN(RADIANS(H15))*(SIN(RADIANS(H15)))))^0.5)))*1000000</f>
        <v>476.98859956079878</v>
      </c>
      <c r="J15" s="22">
        <f>J14*(I14/I15)^C$10</f>
        <v>1.0086077129324349</v>
      </c>
      <c r="K15" s="30">
        <f>Q15*C$21*C$25*C$22</f>
        <v>0</v>
      </c>
      <c r="L15" s="22">
        <f>(L14*(I14/I15)^C$10)+(1/100000)*(K15*(C$31-1)/(I15/1000000))</f>
        <v>1.0086077129324349</v>
      </c>
      <c r="M15">
        <f>((L15*100000)*(I15/1000000))/((C$19+C$21)*C$33)</f>
        <v>320.59081194092585</v>
      </c>
      <c r="N15">
        <f>(L15*100000)*((I15-I14)/1000000)</f>
        <v>-5.0905787917804035E-2</v>
      </c>
      <c r="O15" s="22">
        <f>1-EXP(-C$12*((H15-(C$14+C$15))/C$16)^(C$13+1))</f>
        <v>-2.364376897031633E+174</v>
      </c>
      <c r="P15" s="22">
        <f t="shared" si="0"/>
        <v>0</v>
      </c>
      <c r="Q15" s="22">
        <f t="shared" si="1"/>
        <v>0</v>
      </c>
    </row>
    <row r="16" spans="2:17" x14ac:dyDescent="0.25">
      <c r="B16" s="35" t="s">
        <v>2</v>
      </c>
      <c r="C16" s="36">
        <v>35</v>
      </c>
      <c r="D16" s="37" t="s">
        <v>3</v>
      </c>
      <c r="E16" s="16"/>
      <c r="F16" s="17"/>
      <c r="G16" s="9"/>
      <c r="H16" s="22">
        <v>-167</v>
      </c>
      <c r="I16">
        <f>(E$6+((PI()*(E$4^2))/4)*(E$8+(0.5*E$5)-((0.5*E$5)*COS(RADIANS(H16))+((E$8^2)-((0.5*E$5)^2)*(SIN(RADIANS(H16))*(SIN(RADIANS(H16)))))^0.5)))*1000000</f>
        <v>476.43967296601886</v>
      </c>
      <c r="J16" s="22">
        <f>J15*(I15/I16)^C$10</f>
        <v>1.0101186522426466</v>
      </c>
      <c r="K16" s="30">
        <f>Q16*C$21*C$25*C$22</f>
        <v>0</v>
      </c>
      <c r="L16" s="22">
        <f>(L15*(I15/I16)^C$10)+(1/100000)*(K16*(C$31-1)/(I16/1000000))</f>
        <v>1.0101186522426466</v>
      </c>
      <c r="M16">
        <f>((L16*100000)*(I16/1000000))/((C$19+C$21)*C$33)</f>
        <v>320.70157721597917</v>
      </c>
      <c r="N16">
        <f>(L16*100000)*((I16-I15)/1000000)</f>
        <v>-5.5448099209923218E-2</v>
      </c>
      <c r="O16" s="22">
        <f>1-EXP(-C$12*((H16-(C$14+C$15))/C$16)^(C$13+1))</f>
        <v>-8.5552063026492478E+170</v>
      </c>
      <c r="P16" s="22">
        <f t="shared" si="0"/>
        <v>0</v>
      </c>
      <c r="Q16" s="22">
        <f t="shared" si="1"/>
        <v>0</v>
      </c>
    </row>
    <row r="17" spans="2:17" x14ac:dyDescent="0.25">
      <c r="B17" s="2" t="s">
        <v>32</v>
      </c>
      <c r="C17" s="5">
        <f>E9/C7</f>
        <v>4.5346376680445791E-4</v>
      </c>
      <c r="D17" s="12" t="s">
        <v>4</v>
      </c>
      <c r="E17" s="16"/>
      <c r="F17" s="17"/>
      <c r="G17" s="9"/>
      <c r="H17" s="22">
        <v>-166</v>
      </c>
      <c r="I17">
        <f>(E$6+((PI()*(E$4^2))/4)*(E$8+(0.5*E$5)-((0.5*E$5)*COS(RADIANS(H17))+((E$8^2)-((0.5*E$5)^2)*(SIN(RADIANS(H17))*(SIN(RADIANS(H17)))))^0.5)))*1000000</f>
        <v>475.84645407894754</v>
      </c>
      <c r="J17" s="22">
        <f>J16*(I16/I17)^C$10</f>
        <v>1.0117560155611418</v>
      </c>
      <c r="K17" s="30">
        <f>Q17*C$21*C$25*C$22</f>
        <v>0</v>
      </c>
      <c r="L17" s="22">
        <f>(L16*(I16/I17)^C$10)+(1/100000)*(K17*(C$31-1)/(I17/1000000))</f>
        <v>1.0117560155611418</v>
      </c>
      <c r="M17">
        <f>((L17*100000)*(I17/1000000))/((C$19+C$21)*C$33)</f>
        <v>320.82146669671266</v>
      </c>
      <c r="N17">
        <f>(L17*100000)*((I17-I16)/1000000)</f>
        <v>-6.0019277753888975E-2</v>
      </c>
      <c r="O17" s="22">
        <f>1-EXP(-C$12*((H17-(C$14+C$15))/C$16)^(C$13+1))</f>
        <v>-3.4381608793164854E+167</v>
      </c>
      <c r="P17" s="22">
        <f t="shared" si="0"/>
        <v>0</v>
      </c>
      <c r="Q17" s="22">
        <f t="shared" si="1"/>
        <v>0</v>
      </c>
    </row>
    <row r="18" spans="2:17" x14ac:dyDescent="0.25">
      <c r="B18" s="2" t="s">
        <v>5</v>
      </c>
      <c r="C18" s="46">
        <v>1.2</v>
      </c>
      <c r="D18" s="12" t="s">
        <v>6</v>
      </c>
      <c r="E18" s="16"/>
      <c r="F18" s="17"/>
      <c r="G18" s="9"/>
      <c r="H18" s="22">
        <v>-165</v>
      </c>
      <c r="I18">
        <f>(E$6+((PI()*(E$4^2))/4)*(E$8+(0.5*E$5)-((0.5*E$5)*COS(RADIANS(H18))+((E$8^2)-((0.5*E$5)^2)*(SIN(RADIANS(H18))*(SIN(RADIANS(H18)))))^0.5)))*1000000</f>
        <v>475.20885826962939</v>
      </c>
      <c r="J18" s="22">
        <f>J17*(I17/I18)^C$10</f>
        <v>1.0135211079520146</v>
      </c>
      <c r="K18" s="30">
        <f>Q18*C$21*C$25*C$22</f>
        <v>0</v>
      </c>
      <c r="L18" s="22">
        <f>(L17*(I17/I18)^C$10)+(1/100000)*(K18*(C$31-1)/(I18/1000000))</f>
        <v>1.0135211079520146</v>
      </c>
      <c r="M18">
        <f>((L18*100000)*(I18/1000000))/((C$19+C$21)*C$33)</f>
        <v>320.95054158651942</v>
      </c>
      <c r="N18">
        <f>(L18*100000)*((I18-I17)/1000000)</f>
        <v>-6.4621681108569959E-2</v>
      </c>
      <c r="O18" s="22">
        <f>1-EXP(-C$12*((H18-(C$14+C$15))/C$16)^(C$13+1))</f>
        <v>-1.5335570992620513E+164</v>
      </c>
      <c r="P18" s="22">
        <f t="shared" si="0"/>
        <v>0</v>
      </c>
      <c r="Q18" s="22">
        <f t="shared" si="1"/>
        <v>0</v>
      </c>
    </row>
    <row r="19" spans="2:17" x14ac:dyDescent="0.25">
      <c r="B19" s="2" t="s">
        <v>7</v>
      </c>
      <c r="C19" s="40">
        <f>C26*C18*C17</f>
        <v>4.8974086814881457E-4</v>
      </c>
      <c r="D19" s="12" t="s">
        <v>8</v>
      </c>
      <c r="E19" s="16"/>
      <c r="F19" s="17"/>
      <c r="G19" s="9"/>
      <c r="H19" s="22">
        <v>-164</v>
      </c>
      <c r="I19">
        <f>(E$6+((PI()*(E$4^2))/4)*(E$8+(0.5*E$5)-((0.5*E$5)*COS(RADIANS(H19))+((E$8^2)-((0.5*E$5)^2)*(SIN(RADIANS(H19))*(SIN(RADIANS(H19)))))^0.5)))*1000000</f>
        <v>474.52679562652901</v>
      </c>
      <c r="J19" s="22">
        <f>J18*(I18/I19)^C$10</f>
        <v>1.0154153403764077</v>
      </c>
      <c r="K19" s="30">
        <f>Q19*C$21*C$25*C$22</f>
        <v>0</v>
      </c>
      <c r="L19" s="22">
        <f>(L18*(I18/I19)^C$10)+(1/100000)*(K19*(C$31-1)/(I19/1000000))</f>
        <v>1.0154153403764077</v>
      </c>
      <c r="M19">
        <f>((L19*100000)*(I19/1000000))/((C$19+C$21)*C$33)</f>
        <v>321.0888678133793</v>
      </c>
      <c r="N19">
        <f>(L19*100000)*((I19-I18)/1000000)</f>
        <v>-6.9257687090180486E-2</v>
      </c>
      <c r="O19" s="22">
        <f>1-EXP(-C$12*((H19-(C$14+C$15))/C$16)^(C$13+1))</f>
        <v>-7.5866120456151643E+160</v>
      </c>
      <c r="P19" s="22">
        <f t="shared" si="0"/>
        <v>0</v>
      </c>
      <c r="Q19" s="22">
        <f t="shared" si="1"/>
        <v>0</v>
      </c>
    </row>
    <row r="20" spans="2:17" x14ac:dyDescent="0.25">
      <c r="B20" s="2" t="s">
        <v>9</v>
      </c>
      <c r="C20" s="14">
        <v>14.7</v>
      </c>
      <c r="D20" s="11"/>
      <c r="E20" s="16"/>
      <c r="F20" s="17"/>
      <c r="G20" s="9"/>
      <c r="H20" s="22">
        <v>-163</v>
      </c>
      <c r="I20">
        <f>(E$6+((PI()*(E$4^2))/4)*(E$8+(0.5*E$5)-((0.5*E$5)*COS(RADIANS(H20))+((E$8^2)-((0.5*E$5)^2)*(SIN(RADIANS(H20))*(SIN(RADIANS(H20)))))^0.5)))*1000000</f>
        <v>473.800171172982</v>
      </c>
      <c r="J20" s="22">
        <f>J19*(I19/I20)^C$10</f>
        <v>1.0174402317355355</v>
      </c>
      <c r="K20" s="30">
        <f>Q20*C$21*C$25*C$22</f>
        <v>0</v>
      </c>
      <c r="L20" s="22">
        <f>(L19*(I19/I20)^C$10)+(1/100000)*(K20*(C$31-1)/(I20/1000000))</f>
        <v>1.0174402317355355</v>
      </c>
      <c r="M20">
        <f>((L20*100000)*(I20/1000000))/((C$19+C$21)*C$33)</f>
        <v>321.23651607094905</v>
      </c>
      <c r="N20">
        <f>(L20*100000)*((I20-I19)/1000000)</f>
        <v>-7.3929695240157023E-2</v>
      </c>
      <c r="O20" s="22">
        <f>1-EXP(-C$12*((H20-(C$14+C$15))/C$16)^(C$13+1))</f>
        <v>-4.1597390888823017E+157</v>
      </c>
      <c r="P20" s="22">
        <f t="shared" si="0"/>
        <v>0</v>
      </c>
      <c r="Q20" s="22">
        <f t="shared" si="1"/>
        <v>0</v>
      </c>
    </row>
    <row r="21" spans="2:17" x14ac:dyDescent="0.25">
      <c r="B21" s="2" t="s">
        <v>10</v>
      </c>
      <c r="C21" s="40">
        <f>C19/C20</f>
        <v>3.3315705316245887E-5</v>
      </c>
      <c r="D21" s="12" t="s">
        <v>8</v>
      </c>
      <c r="E21" s="16"/>
      <c r="F21" s="17"/>
      <c r="G21" s="9"/>
      <c r="H21" s="22">
        <v>-162</v>
      </c>
      <c r="I21">
        <f>(E$6+((PI()*(E$4^2))/4)*(E$8+(0.5*E$5)-((0.5*E$5)*COS(RADIANS(H21))+((E$8^2)-((0.5*E$5)^2)*(SIN(RADIANS(H21))*(SIN(RADIANS(H21)))))^0.5)))*1000000</f>
        <v>473.028885100195</v>
      </c>
      <c r="J21" s="22">
        <f>J20*(I20/I21)^C$10</f>
        <v>1.0195974110779729</v>
      </c>
      <c r="K21" s="30">
        <f>Q21*C$21*C$25*C$22</f>
        <v>0</v>
      </c>
      <c r="L21" s="22">
        <f>(L20*(I20/I21)^C$10)+(1/100000)*(K21*(C$31-1)/(I21/1000000))</f>
        <v>1.0195974110779729</v>
      </c>
      <c r="M21">
        <f>((L21*100000)*(I21/1000000))/((C$19+C$21)*C$33)</f>
        <v>321.39356186254571</v>
      </c>
      <c r="N21">
        <f>(L21*100000)*((I21-I20)/1000000)</f>
        <v>-7.8640128301412884E-2</v>
      </c>
      <c r="O21" s="22">
        <f>1-EXP(-C$12*((H21-(C$14+C$15))/C$16)^(C$13+1))</f>
        <v>-2.5261010321604555E+154</v>
      </c>
      <c r="P21" s="22">
        <f t="shared" si="0"/>
        <v>0</v>
      </c>
      <c r="Q21" s="22">
        <f t="shared" si="1"/>
        <v>0</v>
      </c>
    </row>
    <row r="22" spans="2:17" x14ac:dyDescent="0.25">
      <c r="B22" s="35" t="s">
        <v>11</v>
      </c>
      <c r="C22" s="41">
        <v>43000000</v>
      </c>
      <c r="D22" s="12" t="s">
        <v>12</v>
      </c>
      <c r="E22" s="16"/>
      <c r="F22" s="17"/>
      <c r="G22" s="9"/>
      <c r="H22" s="22">
        <v>-161</v>
      </c>
      <c r="I22">
        <f>(E$6+((PI()*(E$4^2))/4)*(E$8+(0.5*E$5)-((0.5*E$5)*COS(RADIANS(H22))+((E$8^2)-((0.5*E$5)^2)*(SIN(RADIANS(H22))*(SIN(RADIANS(H22)))))^0.5)))*1000000</f>
        <v>472.21283301709263</v>
      </c>
      <c r="J22" s="22">
        <f>J21*(I21/I22)^C$10</f>
        <v>1.0218886199761512</v>
      </c>
      <c r="K22" s="30">
        <f>Q22*C$21*C$25*C$22</f>
        <v>0</v>
      </c>
      <c r="L22" s="22">
        <f>(L21*(I21/I22)^C$10)+(1/100000)*(K22*(C$31-1)/(I22/1000000))</f>
        <v>1.0218886199761512</v>
      </c>
      <c r="M22">
        <f>((L22*100000)*(I22/1000000))/((C$19+C$21)*C$33)</f>
        <v>321.56008554803503</v>
      </c>
      <c r="N22">
        <f>(L22*100000)*((I22-I21)/1000000)</f>
        <v>-8.3391433703013745E-2</v>
      </c>
      <c r="O22" s="22">
        <f>1-EXP(-C$12*((H22-(C$14+C$15))/C$16)^(C$13+1))</f>
        <v>-1.69784434268004E+151</v>
      </c>
      <c r="P22" s="22">
        <f t="shared" si="0"/>
        <v>0</v>
      </c>
      <c r="Q22" s="22">
        <f t="shared" si="1"/>
        <v>0</v>
      </c>
    </row>
    <row r="23" spans="2:17" x14ac:dyDescent="0.25">
      <c r="B23" s="2" t="s">
        <v>47</v>
      </c>
      <c r="C23" s="47">
        <v>1</v>
      </c>
      <c r="D23" s="12" t="s">
        <v>41</v>
      </c>
      <c r="E23" s="16"/>
      <c r="F23" s="17"/>
      <c r="G23" s="9"/>
      <c r="H23" s="22">
        <v>-160</v>
      </c>
      <c r="I23">
        <f>(E$6+((PI()*(E$4^2))/4)*(E$8+(0.5*E$5)-((0.5*E$5)*COS(RADIANS(H23))+((E$8^2)-((0.5*E$5)^2)*(SIN(RADIANS(H23))*(SIN(RADIANS(H23)))))^0.5)))*1000000</f>
        <v>471.35190621731425</v>
      </c>
      <c r="J23" s="22">
        <f>J22*(I22/I23)^C$10</f>
        <v>1.0243157150774198</v>
      </c>
      <c r="K23" s="30">
        <f>Q23*C$21*C$25*C$22</f>
        <v>0</v>
      </c>
      <c r="L23" s="22">
        <f>(L22*(I22/I23)^C$10)+(1/100000)*(K23*(C$31-1)/(I23/1000000))</f>
        <v>1.0243157150774198</v>
      </c>
      <c r="M23">
        <f>((L23*100000)*(I23/1000000))/((C$19+C$21)*C$33)</f>
        <v>321.73617239363921</v>
      </c>
      <c r="N23">
        <f>(L23*100000)*((I23-I22)/1000000)</f>
        <v>-8.8186085054430915E-2</v>
      </c>
      <c r="O23" s="22">
        <f>1-EXP(-C$12*((H23-(C$14+C$15))/C$16)^(C$13+1))</f>
        <v>-1.2621288047378985E+148</v>
      </c>
      <c r="P23" s="22">
        <f t="shared" si="0"/>
        <v>0</v>
      </c>
      <c r="Q23" s="22">
        <f t="shared" si="1"/>
        <v>0</v>
      </c>
    </row>
    <row r="24" spans="2:17" x14ac:dyDescent="0.25">
      <c r="B24" s="2" t="s">
        <v>48</v>
      </c>
      <c r="C24" s="46">
        <v>300</v>
      </c>
      <c r="D24" s="12" t="s">
        <v>13</v>
      </c>
      <c r="E24" s="16"/>
      <c r="F24" s="17"/>
      <c r="G24" s="9"/>
      <c r="H24" s="22">
        <v>-159</v>
      </c>
      <c r="I24">
        <f>(E$6+((PI()*(E$4^2))/4)*(E$8+(0.5*E$5)-((0.5*E$5)*COS(RADIANS(H24))+((E$8^2)-((0.5*E$5)^2)*(SIN(RADIANS(H24))*(SIN(RADIANS(H24)))))^0.5)))*1000000</f>
        <v>470.44599196367295</v>
      </c>
      <c r="J24" s="22">
        <f>J23*(I23/I24)^C$10</f>
        <v>1.0268806708354588</v>
      </c>
      <c r="K24" s="30">
        <f>Q24*C$21*C$25*C$22</f>
        <v>0</v>
      </c>
      <c r="L24" s="22">
        <f>(L23*(I23/I24)^C$10)+(1/100000)*(K24*(C$31-1)/(I24/1000000))</f>
        <v>1.0268806708354588</v>
      </c>
      <c r="M24">
        <f>((L24*100000)*(I24/1000000))/((C$19+C$21)*C$33)</f>
        <v>321.9219126246806</v>
      </c>
      <c r="N24">
        <f>(L24*100000)*((I24-I23)/1000000)</f>
        <v>-9.3026583649858122E-2</v>
      </c>
      <c r="O24" s="22">
        <f>1-EXP(-C$12*((H24-(C$14+C$15))/C$16)^(C$13+1))</f>
        <v>-1.0369653781085608E+145</v>
      </c>
      <c r="P24" s="22">
        <f t="shared" si="0"/>
        <v>0</v>
      </c>
      <c r="Q24" s="22">
        <f t="shared" si="1"/>
        <v>0</v>
      </c>
    </row>
    <row r="25" spans="2:17" x14ac:dyDescent="0.25">
      <c r="B25" s="2" t="s">
        <v>49</v>
      </c>
      <c r="C25" s="3">
        <v>0.9</v>
      </c>
      <c r="D25" s="11"/>
      <c r="E25" s="16"/>
      <c r="F25" s="17"/>
      <c r="G25" s="9"/>
      <c r="H25" s="22">
        <v>-158</v>
      </c>
      <c r="I25">
        <f>(E$6+((PI()*(E$4^2))/4)*(E$8+(0.5*E$5)-((0.5*E$5)*COS(RADIANS(H25))+((E$8^2)-((0.5*E$5)^2)*(SIN(RADIANS(H25))*(SIN(RADIANS(H25)))))^0.5)))*1000000</f>
        <v>469.49497379039565</v>
      </c>
      <c r="J25" s="22">
        <f>J24*(I24/I25)^C$10</f>
        <v>1.0295855824282754</v>
      </c>
      <c r="K25" s="30">
        <f>Q25*C$21*C$25*C$22</f>
        <v>0</v>
      </c>
      <c r="L25" s="22">
        <f>(L24*(I24/I25)^C$10)+(1/100000)*(K25*(C$31-1)/(I25/1000000))</f>
        <v>1.0295855824282754</v>
      </c>
      <c r="M25">
        <f>((L25*100000)*(I25/1000000))/((C$19+C$21)*C$33)</f>
        <v>322.11740148127797</v>
      </c>
      <c r="N25">
        <f>(L25*100000)*((I25-I24)/1000000)</f>
        <v>-9.7915459983358849E-2</v>
      </c>
      <c r="O25" s="22">
        <f>1-EXP(-C$12*((H25-(C$14+C$15))/C$16)^(C$13+1))</f>
        <v>-9.409698897027708E+141</v>
      </c>
      <c r="P25" s="22">
        <f t="shared" si="0"/>
        <v>0</v>
      </c>
      <c r="Q25" s="22">
        <f t="shared" si="1"/>
        <v>0</v>
      </c>
    </row>
    <row r="26" spans="2:17" x14ac:dyDescent="0.25">
      <c r="B26" s="2" t="s">
        <v>50</v>
      </c>
      <c r="C26" s="3">
        <v>0.9</v>
      </c>
      <c r="D26" s="11"/>
      <c r="E26" s="16"/>
      <c r="F26" s="17"/>
      <c r="G26" s="9"/>
      <c r="H26" s="22">
        <v>-157</v>
      </c>
      <c r="I26">
        <f>(E$6+((PI()*(E$4^2))/4)*(E$8+(0.5*E$5)-((0.5*E$5)*COS(RADIANS(H26))+((E$8^2)-((0.5*E$5)^2)*(SIN(RADIANS(H26))*(SIN(RADIANS(H26)))))^0.5)))*1000000</f>
        <v>468.49873182346198</v>
      </c>
      <c r="J26" s="22">
        <f>J25*(I25/I26)^C$10</f>
        <v>1.0324326688694956</v>
      </c>
      <c r="K26" s="30">
        <f>Q26*C$21*C$25*C$22</f>
        <v>0</v>
      </c>
      <c r="L26" s="22">
        <f>(L25*(I25/I26)^C$10)+(1/100000)*(K26*(C$31-1)/(I26/1000000))</f>
        <v>1.0324326688694956</v>
      </c>
      <c r="M26">
        <f>((L26*100000)*(I26/1000000))/((C$19+C$21)*C$33)</f>
        <v>322.32273927701402</v>
      </c>
      <c r="N26">
        <f>(L26*100000)*((I26-I25)/1000000)</f>
        <v>-0.10285527527611214</v>
      </c>
      <c r="O26" s="22">
        <f>1-EXP(-C$12*((H26-(C$14+C$15))/C$16)^(C$13+1))</f>
        <v>-9.4239768161635849E+138</v>
      </c>
      <c r="P26" s="22">
        <f t="shared" si="0"/>
        <v>0</v>
      </c>
      <c r="Q26" s="22">
        <f t="shared" si="1"/>
        <v>0</v>
      </c>
    </row>
    <row r="27" spans="2:17" x14ac:dyDescent="0.25">
      <c r="B27" s="6" t="s">
        <v>14</v>
      </c>
      <c r="C27" s="42">
        <f>SUM(N:N)</f>
        <v>706.22342028205821</v>
      </c>
      <c r="D27" s="11" t="s">
        <v>15</v>
      </c>
      <c r="E27" s="16"/>
      <c r="F27" s="17"/>
      <c r="G27" s="9"/>
      <c r="H27" s="22">
        <v>-156</v>
      </c>
      <c r="I27">
        <f>(E$6+((PI()*(E$4^2))/4)*(E$8+(0.5*E$5)-((0.5*E$5)*COS(RADIANS(H27))+((E$8^2)-((0.5*E$5)^2)*(SIN(RADIANS(H27))*(SIN(RADIANS(H27)))))^0.5)))*1000000</f>
        <v>467.45714311936479</v>
      </c>
      <c r="J27" s="22">
        <f>J26*(I26/I27)^C$10</f>
        <v>1.035424276320154</v>
      </c>
      <c r="K27" s="30">
        <f>Q27*C$21*C$25*C$22</f>
        <v>0</v>
      </c>
      <c r="L27" s="22">
        <f>(L26*(I26/I27)^C$10)+(1/100000)*(K27*(C$31-1)/(I27/1000000))</f>
        <v>1.035424276320154</v>
      </c>
      <c r="M27">
        <f>((L27*100000)*(I27/1000000))/((C$19+C$21)*C$33)</f>
        <v>322.53803146059613</v>
      </c>
      <c r="N27">
        <f>(L27*100000)*((I27-I26)/1000000)</f>
        <v>-0.1078486230163084</v>
      </c>
      <c r="O27" s="22">
        <f>1-EXP(-C$12*((H27-(C$14+C$15))/C$16)^(C$13+1))</f>
        <v>-1.0409642732797451E+136</v>
      </c>
      <c r="P27" s="22">
        <f t="shared" si="0"/>
        <v>0</v>
      </c>
      <c r="Q27" s="22">
        <f t="shared" si="1"/>
        <v>0</v>
      </c>
    </row>
    <row r="28" spans="2:17" x14ac:dyDescent="0.25">
      <c r="B28" s="6" t="s">
        <v>16</v>
      </c>
      <c r="C28" s="42">
        <f>(0.5*C7)*(C27*((C30/60)))/1000</f>
        <v>105.93351304230875</v>
      </c>
      <c r="D28" s="11" t="s">
        <v>17</v>
      </c>
      <c r="E28" s="16"/>
      <c r="F28" s="17"/>
      <c r="G28" s="9"/>
      <c r="H28" s="22">
        <v>-155</v>
      </c>
      <c r="I28">
        <f>(E$6+((PI()*(E$4^2))/4)*(E$8+(0.5*E$5)-((0.5*E$5)*COS(RADIANS(H28))+((E$8^2)-((0.5*E$5)^2)*(SIN(RADIANS(H28))*(SIN(RADIANS(H28)))))^0.5)))*1000000</f>
        <v>466.37008202261046</v>
      </c>
      <c r="J28" s="22">
        <f>J27*(I27/I28)^C$10</f>
        <v>1.0385628816087051</v>
      </c>
      <c r="K28" s="30">
        <f>Q28*C$21*C$25*C$22</f>
        <v>0</v>
      </c>
      <c r="L28" s="22">
        <f>(L27*(I27/I28)^C$10)+(1/100000)*(K28*(C$31-1)/(I28/1000000))</f>
        <v>1.0385628816087051</v>
      </c>
      <c r="M28">
        <f>((L28*100000)*(I28/1000000))/((C$19+C$21)*C$33)</f>
        <v>322.76338868053165</v>
      </c>
      <c r="N28">
        <f>(L28*100000)*((I28-I27)/1000000)</f>
        <v>-0.11289813051298918</v>
      </c>
      <c r="O28" s="22">
        <f>1-EXP(-C$12*((H28-(C$14+C$15))/C$16)^(C$13+1))</f>
        <v>-1.2672919997389594E+133</v>
      </c>
      <c r="P28" s="22">
        <f t="shared" si="0"/>
        <v>0</v>
      </c>
      <c r="Q28" s="22">
        <f t="shared" si="1"/>
        <v>0</v>
      </c>
    </row>
    <row r="29" spans="2:17" x14ac:dyDescent="0.25">
      <c r="B29" s="6" t="s">
        <v>18</v>
      </c>
      <c r="C29" s="42">
        <f>C28/0.74</f>
        <v>143.15339600311992</v>
      </c>
      <c r="D29" s="11" t="s">
        <v>18</v>
      </c>
      <c r="E29" s="16"/>
      <c r="F29" s="17"/>
      <c r="G29" s="9"/>
      <c r="H29" s="22">
        <v>-154</v>
      </c>
      <c r="I29">
        <f>(E$6+((PI()*(E$4^2))/4)*(E$8+(0.5*E$5)-((0.5*E$5)*COS(RADIANS(H29))+((E$8^2)-((0.5*E$5)^2)*(SIN(RADIANS(H29))*(SIN(RADIANS(H29)))))^0.5)))*1000000</f>
        <v>465.23742054227273</v>
      </c>
      <c r="J29" s="22">
        <f>J28*(I28/I29)^C$10</f>
        <v>1.0418510959675413</v>
      </c>
      <c r="K29" s="30">
        <f>Q29*C$21*C$25*C$22</f>
        <v>0</v>
      </c>
      <c r="L29" s="22">
        <f>(L28*(I28/I29)^C$10)+(1/100000)*(K29*(C$31-1)/(I29/1000000))</f>
        <v>1.0418510959675413</v>
      </c>
      <c r="M29">
        <f>((L29*100000)*(I29/1000000))/((C$19+C$21)*C$33)</f>
        <v>322.99892685284448</v>
      </c>
      <c r="N29">
        <f>(L29*100000)*((I29-I28)/1000000)</f>
        <v>-0.11800646046500829</v>
      </c>
      <c r="O29" s="22">
        <f>1-EXP(-C$12*((H29-(C$14+C$15))/C$16)^(C$13+1))</f>
        <v>-1.6992330085787651E+130</v>
      </c>
      <c r="P29" s="22">
        <f t="shared" si="0"/>
        <v>0</v>
      </c>
      <c r="Q29" s="22">
        <f>P30-P29</f>
        <v>0</v>
      </c>
    </row>
    <row r="30" spans="2:17" x14ac:dyDescent="0.25">
      <c r="B30" s="6" t="s">
        <v>19</v>
      </c>
      <c r="C30" s="48">
        <v>3000</v>
      </c>
      <c r="D30" s="11"/>
      <c r="E30" s="16"/>
      <c r="F30" s="17"/>
      <c r="G30" s="9"/>
      <c r="H30" s="22">
        <v>-153</v>
      </c>
      <c r="I30">
        <f>(E$6+((PI()*(E$4^2))/4)*(E$8+(0.5*E$5)-((0.5*E$5)*COS(RADIANS(H30))+((E$8^2)-((0.5*E$5)^2)*(SIN(RADIANS(H30))*(SIN(RADIANS(H30)))))^0.5)))*1000000</f>
        <v>464.05902874790701</v>
      </c>
      <c r="J30" s="22">
        <f>J29*(I29/I30)^C$10</f>
        <v>1.0452916689948688</v>
      </c>
      <c r="K30" s="30">
        <f>Q30*C$21*C$25*C$22</f>
        <v>0</v>
      </c>
      <c r="L30" s="22">
        <f>(L29*(I29/I30)^C$10)+(1/100000)*(K30*(C$31-1)/(I30/1000000))</f>
        <v>1.0452916689948688</v>
      </c>
      <c r="M30">
        <f>((L30*100000)*(I30/1000000))/((C$19+C$21)*C$33)</f>
        <v>323.24476723185876</v>
      </c>
      <c r="N30">
        <f>(L30*100000)*((I30-I29)/1000000)</f>
        <v>-0.12317631254624048</v>
      </c>
      <c r="O30" s="22">
        <f>1-EXP(-C$12*((H30-(C$14+C$15))/C$16)^(C$13+1))</f>
        <v>-2.5076139255025761E+127</v>
      </c>
      <c r="P30" s="22">
        <f t="shared" si="0"/>
        <v>0</v>
      </c>
      <c r="Q30" s="22">
        <f t="shared" si="1"/>
        <v>0</v>
      </c>
    </row>
    <row r="31" spans="2:17" x14ac:dyDescent="0.25">
      <c r="B31" s="6" t="s">
        <v>20</v>
      </c>
      <c r="C31" s="3">
        <v>1.25</v>
      </c>
      <c r="D31" s="11"/>
      <c r="E31" s="16"/>
      <c r="F31" s="17"/>
      <c r="G31" s="9"/>
      <c r="H31" s="22">
        <v>-152</v>
      </c>
      <c r="I31">
        <f>(E$6+((PI()*(E$4^2))/4)*(E$8+(0.5*E$5)-((0.5*E$5)*COS(RADIANS(H31))+((E$8^2)-((0.5*E$5)^2)*(SIN(RADIANS(H31))*(SIN(RADIANS(H31)))))^0.5)))*1000000</f>
        <v>462.83477518512041</v>
      </c>
      <c r="J31" s="22">
        <f>J30*(I30/I31)^C$10</f>
        <v>1.0488874928514214</v>
      </c>
      <c r="K31" s="30">
        <f>Q31*C$21*C$25*C$22</f>
        <v>0</v>
      </c>
      <c r="L31" s="22">
        <f>(L30*(I30/I31)^C$10)+(1/100000)*(K31*(C$31-1)/(I31/1000000))</f>
        <v>1.0488874928514214</v>
      </c>
      <c r="M31">
        <f>((L31*100000)*(I31/1000000))/((C$19+C$21)*C$33)</f>
        <v>323.501036484081</v>
      </c>
      <c r="N31">
        <f>(L31*100000)*((I31-I30)/1000000)</f>
        <v>-0.12841042500856575</v>
      </c>
      <c r="O31" s="22">
        <f>1-EXP(-C$12*((H31-(C$14+C$15))/C$16)^(C$13+1))</f>
        <v>-4.0700151404798323E+124</v>
      </c>
      <c r="P31" s="22">
        <f t="shared" si="0"/>
        <v>0</v>
      </c>
      <c r="Q31" s="22">
        <f t="shared" si="1"/>
        <v>0</v>
      </c>
    </row>
    <row r="32" spans="2:17" x14ac:dyDescent="0.25">
      <c r="B32" s="6" t="s">
        <v>21</v>
      </c>
      <c r="C32" s="32">
        <f>SUM(K:K)</f>
        <v>1289.3177957387152</v>
      </c>
      <c r="D32" s="11" t="s">
        <v>15</v>
      </c>
      <c r="E32" s="16"/>
      <c r="F32" s="17"/>
      <c r="G32" s="9"/>
      <c r="H32" s="22">
        <v>-151</v>
      </c>
      <c r="I32">
        <f>(E$6+((PI()*(E$4^2))/4)*(E$8+(0.5*E$5)-((0.5*E$5)*COS(RADIANS(H32))+((E$8^2)-((0.5*E$5)^2)*(SIN(RADIANS(H32))*(SIN(RADIANS(H32)))))^0.5)))*1000000</f>
        <v>461.56452731107987</v>
      </c>
      <c r="J32" s="22">
        <f>J31*(I31/I32)^C$10</f>
        <v>1.0526416067021316</v>
      </c>
      <c r="K32" s="30">
        <f>Q32*C$21*C$25*C$22</f>
        <v>0</v>
      </c>
      <c r="L32" s="22">
        <f>(L31*(I31/I32)^C$10)+(1/100000)*(K32*(C$31-1)/(I32/1000000))</f>
        <v>1.0526416067021316</v>
      </c>
      <c r="M32">
        <f>((L32*100000)*(I32/1000000))/((C$19+C$21)*C$33)</f>
        <v>323.76786676521255</v>
      </c>
      <c r="N32">
        <f>(L32*100000)*((I32-I31)/1000000)</f>
        <v>-0.1337115763039996</v>
      </c>
      <c r="O32" s="22">
        <f>1-EXP(-C$12*((H32-(C$14+C$15))/C$16)^(C$13+1))</f>
        <v>-7.260309121234173E+121</v>
      </c>
      <c r="P32" s="22">
        <f t="shared" si="0"/>
        <v>0</v>
      </c>
      <c r="Q32" s="22">
        <f t="shared" si="1"/>
        <v>0</v>
      </c>
    </row>
    <row r="33" spans="2:17" ht="15.75" thickBot="1" x14ac:dyDescent="0.3">
      <c r="B33" s="7" t="s">
        <v>22</v>
      </c>
      <c r="C33" s="8">
        <v>286.89999999999998</v>
      </c>
      <c r="D33" s="13" t="s">
        <v>12</v>
      </c>
      <c r="E33" s="18"/>
      <c r="F33" s="19"/>
      <c r="G33" s="9"/>
      <c r="H33" s="22">
        <v>-150</v>
      </c>
      <c r="I33">
        <f>(E$6+((PI()*(E$4^2))/4)*(E$8+(0.5*E$5)-((0.5*E$5)*COS(RADIANS(H33))+((E$8^2)-((0.5*E$5)^2)*(SIN(RADIANS(H33))*(SIN(RADIANS(H33)))))^0.5)))*1000000</f>
        <v>460.24815195022126</v>
      </c>
      <c r="J33" s="22">
        <f>J32*(I32/I33)^C$10</f>
        <v>1.0565572014135773</v>
      </c>
      <c r="K33" s="30">
        <f>Q33*C$21*C$25*C$22</f>
        <v>0</v>
      </c>
      <c r="L33" s="22">
        <f>(L32*(I32/I33)^C$10)+(1/100000)*(K33*(C$31-1)/(I33/1000000))</f>
        <v>1.0565572014135773</v>
      </c>
      <c r="M33">
        <f>((L33*100000)*(I33/1000000))/((C$19+C$21)*C$33)</f>
        <v>324.04539580032991</v>
      </c>
      <c r="N33">
        <f>(L33*100000)*((I33-I32)/1000000)</f>
        <v>-0.13908258672785659</v>
      </c>
      <c r="O33" s="22">
        <f>1-EXP(-C$12*((H33-(C$14+C$15))/C$16)^(C$13+1))</f>
        <v>-1.4224403226686085E+119</v>
      </c>
      <c r="P33" s="22">
        <f t="shared" si="0"/>
        <v>0</v>
      </c>
      <c r="Q33" s="22">
        <f t="shared" si="1"/>
        <v>0</v>
      </c>
    </row>
    <row r="34" spans="2:17" x14ac:dyDescent="0.25">
      <c r="H34" s="22">
        <v>-149</v>
      </c>
      <c r="I34">
        <f>(E$6+((PI()*(E$4^2))/4)*(E$8+(0.5*E$5)-((0.5*E$5)*COS(RADIANS(H34))+((E$8^2)-((0.5*E$5)^2)*(SIN(RADIANS(H34))*(SIN(RADIANS(H34)))))^0.5)))*1000000</f>
        <v>458.88551577040374</v>
      </c>
      <c r="J34" s="22">
        <f>J33*(I33/I34)^C$10</f>
        <v>1.0606376245187441</v>
      </c>
      <c r="K34" s="30">
        <f>Q34*C$21*C$25*C$22</f>
        <v>0</v>
      </c>
      <c r="L34" s="22">
        <f>(L33*(I33/I34)^C$10)+(1/100000)*(K34*(C$31-1)/(I34/1000000))</f>
        <v>1.0606376245187441</v>
      </c>
      <c r="M34">
        <f>((L34*100000)*(I34/1000000))/((C$19+C$21)*C$33)</f>
        <v>324.33376696727049</v>
      </c>
      <c r="N34">
        <f>(L34*100000)*((I34-I33)/1000000)</f>
        <v>-0.14452632008449443</v>
      </c>
      <c r="O34" s="22">
        <f>1-EXP(-C$12*((H34-(C$14+C$15))/C$16)^(C$13+1))</f>
        <v>-3.0586442991149249E+116</v>
      </c>
      <c r="P34" s="22">
        <f t="shared" si="0"/>
        <v>0</v>
      </c>
      <c r="Q34" s="22">
        <f t="shared" si="1"/>
        <v>0</v>
      </c>
    </row>
    <row r="35" spans="2:17" x14ac:dyDescent="0.25">
      <c r="H35" s="22">
        <v>-148</v>
      </c>
      <c r="I35">
        <f>(E$6+((PI()*(E$4^2))/4)*(E$8+(0.5*E$5)-((0.5*E$5)*COS(RADIANS(H35))+((E$8^2)-((0.5*E$5)^2)*(SIN(RADIANS(H35))*(SIN(RADIANS(H35)))))^0.5)))*1000000</f>
        <v>457.47648577972848</v>
      </c>
      <c r="J35" s="22">
        <f>J34*(I34/I35)^C$10</f>
        <v>1.0648863854614241</v>
      </c>
      <c r="K35" s="30">
        <f>Q35*C$21*C$25*C$22</f>
        <v>0</v>
      </c>
      <c r="L35" s="22">
        <f>(L34*(I34/I35)^C$10)+(1/100000)*(K35*(C$31-1)/(I35/1000000))</f>
        <v>1.0648863854614241</v>
      </c>
      <c r="M35">
        <f>((L35*100000)*(I35/1000000))/((C$19+C$21)*C$33)</f>
        <v>324.63312938326897</v>
      </c>
      <c r="N35">
        <f>(L35*100000)*((I35-I34)/1000000)</f>
        <v>-0.15004568537769267</v>
      </c>
      <c r="O35" s="22">
        <f>1-EXP(-C$12*((H35-(C$14+C$15))/C$16)^(C$13+1))</f>
        <v>-7.2133331428506904E+113</v>
      </c>
      <c r="P35" s="22">
        <f t="shared" si="0"/>
        <v>0</v>
      </c>
      <c r="Q35" s="22">
        <f t="shared" si="1"/>
        <v>0</v>
      </c>
    </row>
    <row r="36" spans="2:17" x14ac:dyDescent="0.25">
      <c r="H36" s="22">
        <v>-147</v>
      </c>
      <c r="I36">
        <f>(E$6+((PI()*(E$4^2))/4)*(E$8+(0.5*E$5)-((0.5*E$5)*COS(RADIANS(H36))+((E$8^2)-((0.5*E$5)^2)*(SIN(RADIANS(H36))*(SIN(RADIANS(H36)))))^0.5)))*1000000</f>
        <v>456.0209298442096</v>
      </c>
      <c r="J36" s="22">
        <f>J35*(I35/I36)^C$10</f>
        <v>1.0693071611333964</v>
      </c>
      <c r="K36" s="30">
        <f>Q36*C$21*C$25*C$22</f>
        <v>0</v>
      </c>
      <c r="L36" s="22">
        <f>(L35*(I35/I36)^C$10)+(1/100000)*(K36*(C$31-1)/(I36/1000000))</f>
        <v>1.0693071611333964</v>
      </c>
      <c r="M36">
        <f>((L36*100000)*(I36/1000000))/((C$19+C$21)*C$33)</f>
        <v>324.94363799489133</v>
      </c>
      <c r="N36">
        <f>(L36*100000)*((I36-I35)/1000000)</f>
        <v>-0.15564363852805516</v>
      </c>
      <c r="O36" s="22">
        <f>1-EXP(-C$12*((H36-(C$14+C$15))/C$16)^(C$13+1))</f>
        <v>-1.8644520707858906E+111</v>
      </c>
      <c r="P36" s="22">
        <f t="shared" si="0"/>
        <v>0</v>
      </c>
      <c r="Q36" s="22">
        <f t="shared" si="1"/>
        <v>0</v>
      </c>
    </row>
    <row r="37" spans="2:17" x14ac:dyDescent="0.25">
      <c r="H37" s="22">
        <v>-146</v>
      </c>
      <c r="I37">
        <f>(E$6+((PI()*(E$4^2))/4)*(E$8+(0.5*E$5)-((0.5*E$5)*COS(RADIANS(H37))+((E$8^2)-((0.5*E$5)^2)*(SIN(RADIANS(H37))*(SIN(RADIANS(H37)))))^0.5)))*1000000</f>
        <v>454.51871722645706</v>
      </c>
      <c r="J37" s="22">
        <f>J36*(I36/I37)^C$10</f>
        <v>1.0739038017184042</v>
      </c>
      <c r="K37" s="30">
        <f>Q37*C$21*C$25*C$22</f>
        <v>0</v>
      </c>
      <c r="L37" s="22">
        <f>(L36*(I36/I37)^C$10)+(1/100000)*(K37*(C$31-1)/(I37/1000000))</f>
        <v>1.0739038017184042</v>
      </c>
      <c r="M37">
        <f>((L37*100000)*(I37/1000000))/((C$19+C$21)*C$33)</f>
        <v>325.26545367131712</v>
      </c>
      <c r="N37">
        <f>(L37*100000)*((I37-I36)/1000000)</f>
        <v>-0.16132318411938171</v>
      </c>
      <c r="O37" s="22">
        <f>1-EXP(-C$12*((H37-(C$14+C$15))/C$16)^(C$13+1))</f>
        <v>-5.2780171183932276E+108</v>
      </c>
      <c r="P37" s="22">
        <f t="shared" si="0"/>
        <v>0</v>
      </c>
      <c r="Q37" s="22">
        <f t="shared" si="1"/>
        <v>0</v>
      </c>
    </row>
    <row r="38" spans="2:17" x14ac:dyDescent="0.25">
      <c r="H38" s="22">
        <v>-145</v>
      </c>
      <c r="I38">
        <f>(E$6+((PI()*(E$4^2))/4)*(E$8+(0.5*E$5)-((0.5*E$5)*COS(RADIANS(H38))+((E$8^2)-((0.5*E$5)^2)*(SIN(RADIANS(H38))*(SIN(RADIANS(H38)))))^0.5)))*1000000</f>
        <v>452.96971914549101</v>
      </c>
      <c r="J38" s="22">
        <f>J37*(I37/I38)^C$10</f>
        <v>1.0786803368578834</v>
      </c>
      <c r="K38" s="30">
        <f>Q38*C$21*C$25*C$22</f>
        <v>0</v>
      </c>
      <c r="L38" s="22">
        <f>(L37*(I37/I38)^C$10)+(1/100000)*(K38*(C$31-1)/(I38/1000000))</f>
        <v>1.0786803368578834</v>
      </c>
      <c r="M38">
        <f>((L38*100000)*(I38/1000000))/((C$19+C$21)*C$33)</f>
        <v>325.59874330102906</v>
      </c>
      <c r="N38">
        <f>(L38*100000)*((I38-I37)/1000000)</f>
        <v>-0.1670873771768667</v>
      </c>
      <c r="O38" s="22">
        <f>1-EXP(-C$12*((H38-(C$14+C$15))/C$16)^(C$13+1))</f>
        <v>-1.6352750989286991E+106</v>
      </c>
      <c r="P38" s="22">
        <f t="shared" si="0"/>
        <v>0</v>
      </c>
      <c r="Q38" s="22">
        <f t="shared" si="1"/>
        <v>0</v>
      </c>
    </row>
    <row r="39" spans="2:17" x14ac:dyDescent="0.25">
      <c r="H39" s="22">
        <v>-144</v>
      </c>
      <c r="I39">
        <f>(E$6+((PI()*(E$4^2))/4)*(E$8+(0.5*E$5)-((0.5*E$5)*COS(RADIANS(H39))+((E$8^2)-((0.5*E$5)^2)*(SIN(RADIANS(H39))*(SIN(RADIANS(H39)))))^0.5)))*1000000</f>
        <v>451.37380935776679</v>
      </c>
      <c r="J39" s="22">
        <f>J38*(I38/I39)^C$10</f>
        <v>1.0836409821543886</v>
      </c>
      <c r="K39" s="30">
        <f>Q39*C$21*C$25*C$22</f>
        <v>0</v>
      </c>
      <c r="L39" s="22">
        <f>(L38*(I38/I39)^C$10)+(1/100000)*(K39*(C$31-1)/(I39/1000000))</f>
        <v>1.0836409821543886</v>
      </c>
      <c r="M39">
        <f>((L39*100000)*(I39/1000000))/((C$19+C$21)*C$33)</f>
        <v>325.94367989197082</v>
      </c>
      <c r="N39">
        <f>(L39*100000)*((I39-I38)/1000000)</f>
        <v>-0.17293932497992803</v>
      </c>
      <c r="O39" s="22">
        <f>1-EXP(-C$12*((H39-(C$14+C$15))/C$16)^(C$13+1))</f>
        <v>-5.5412460078119506E+103</v>
      </c>
      <c r="P39" s="22">
        <f t="shared" si="0"/>
        <v>0</v>
      </c>
      <c r="Q39" s="22">
        <f t="shared" si="1"/>
        <v>0</v>
      </c>
    </row>
    <row r="40" spans="2:17" x14ac:dyDescent="0.25">
      <c r="H40" s="22">
        <v>-143</v>
      </c>
      <c r="I40">
        <f>(E$6+((PI()*(E$4^2))/4)*(E$8+(0.5*E$5)-((0.5*E$5)*COS(RADIANS(H40))+((E$8^2)-((0.5*E$5)^2)*(SIN(RADIANS(H40))*(SIN(RADIANS(H40)))))^0.5)))*1000000</f>
        <v>449.73086475944666</v>
      </c>
      <c r="J40" s="22">
        <f>J39*(I39/I40)^C$10</f>
        <v>1.0887901460297109</v>
      </c>
      <c r="K40" s="30">
        <f>Q40*C$21*C$25*C$22</f>
        <v>0</v>
      </c>
      <c r="L40" s="22">
        <f>(L39*(I39/I40)^C$10)+(1/100000)*(K40*(C$31-1)/(I40/1000000))</f>
        <v>1.0887901460297109</v>
      </c>
      <c r="M40">
        <f>((L40*100000)*(I40/1000000))/((C$19+C$21)*C$33)</f>
        <v>326.3004426752409</v>
      </c>
      <c r="N40">
        <f>(L40*100000)*((I40-I39)/1000000)</f>
        <v>-0.17888218891236965</v>
      </c>
      <c r="O40" s="22">
        <f>1-EXP(-C$12*((H40-(C$14+C$15))/C$16)^(C$13+1))</f>
        <v>-2.0521860843979816E+101</v>
      </c>
      <c r="P40" s="22">
        <f t="shared" si="0"/>
        <v>0</v>
      </c>
      <c r="Q40" s="22">
        <f t="shared" si="1"/>
        <v>0</v>
      </c>
    </row>
    <row r="41" spans="2:17" x14ac:dyDescent="0.25">
      <c r="H41" s="22">
        <v>-142</v>
      </c>
      <c r="I41">
        <f>(E$6+((PI()*(E$4^2))/4)*(E$8+(0.5*E$5)-((0.5*E$5)*COS(RADIANS(H41))+((E$8^2)-((0.5*E$5)^2)*(SIN(RADIANS(H41))*(SIN(RADIANS(H41)))))^0.5)))*1000000</f>
        <v>448.04076600990072</v>
      </c>
      <c r="J41" s="22">
        <f>J40*(I40/I41)^C$10</f>
        <v>1.0941324369558267</v>
      </c>
      <c r="K41" s="30">
        <f>Q41*C$21*C$25*C$22</f>
        <v>0</v>
      </c>
      <c r="L41" s="22">
        <f>(L40*(I40/I41)^C$10)+(1/100000)*(K41*(C$31-1)/(I41/1000000))</f>
        <v>1.0941324369558267</v>
      </c>
      <c r="M41">
        <f>((L41*100000)*(I41/1000000))/((C$19+C$21)*C$33)</f>
        <v>326.66921721239822</v>
      </c>
      <c r="N41">
        <f>(L41*100000)*((I41-I40)/1000000)</f>
        <v>-0.18491918635366936</v>
      </c>
      <c r="O41" s="22">
        <f>1-EXP(-C$12*((H41-(C$14+C$15))/C$16)^(C$13+1))</f>
        <v>-8.3007028079558995E+98</v>
      </c>
      <c r="P41" s="22">
        <f t="shared" si="0"/>
        <v>0</v>
      </c>
      <c r="Q41" s="22">
        <f t="shared" si="1"/>
        <v>0</v>
      </c>
    </row>
    <row r="42" spans="2:17" x14ac:dyDescent="0.25">
      <c r="H42" s="22">
        <v>-141</v>
      </c>
      <c r="I42">
        <f>(E$6+((PI()*(E$4^2))/4)*(E$8+(0.5*E$5)-((0.5*E$5)*COS(RADIANS(H42))+((E$8^2)-((0.5*E$5)^2)*(SIN(RADIANS(H42))*(SIN(RADIANS(H42)))))^0.5)))*1000000</f>
        <v>446.30339817636929</v>
      </c>
      <c r="J42" s="22">
        <f>J41*(I41/I42)^C$10</f>
        <v>1.0996726710780047</v>
      </c>
      <c r="K42" s="30">
        <f>Q42*C$21*C$25*C$22</f>
        <v>0</v>
      </c>
      <c r="L42" s="22">
        <f>(L41*(I41/I42)^C$10)+(1/100000)*(K42*(C$31-1)/(I42/1000000))</f>
        <v>1.0996726710780047</v>
      </c>
      <c r="M42">
        <f>((L42*100000)*(I42/1000000))/((C$19+C$21)*C$33)</f>
        <v>327.05019550645937</v>
      </c>
      <c r="N42">
        <f>(L42*100000)*((I42-I41)/1000000)</f>
        <v>-0.19105359261445212</v>
      </c>
      <c r="O42" s="22">
        <f>1-EXP(-C$12*((H42-(C$14+C$15))/C$16)^(C$13+1))</f>
        <v>-3.6643582951404843E+96</v>
      </c>
      <c r="P42" s="22">
        <f t="shared" si="0"/>
        <v>0</v>
      </c>
      <c r="Q42" s="22">
        <f t="shared" si="1"/>
        <v>0</v>
      </c>
    </row>
    <row r="43" spans="2:17" x14ac:dyDescent="0.25">
      <c r="H43" s="22">
        <v>-140</v>
      </c>
      <c r="I43">
        <f>(E$6+((PI()*(E$4^2))/4)*(E$8+(0.5*E$5)-((0.5*E$5)*COS(RADIANS(H43))+((E$8^2)-((0.5*E$5)^2)*(SIN(RADIANS(H43))*(SIN(RADIANS(H43)))))^0.5)))*1000000</f>
        <v>444.51865139965531</v>
      </c>
      <c r="J43" s="22">
        <f>J42*(I42/I43)^C$10</f>
        <v>1.1054158802507004</v>
      </c>
      <c r="K43" s="30">
        <f>Q43*C$21*C$25*C$22</f>
        <v>0</v>
      </c>
      <c r="L43" s="22">
        <f>(L42*(I42/I43)^C$10)+(1/100000)*(K43*(C$31-1)/(I43/1000000))</f>
        <v>1.1054158802507004</v>
      </c>
      <c r="M43">
        <f>((L43*100000)*(I43/1000000))/((C$19+C$21)*C$33)</f>
        <v>327.44357611667846</v>
      </c>
      <c r="N43">
        <f>(L43*100000)*((I43-I42)/1000000)</f>
        <v>-0.19728874292058771</v>
      </c>
      <c r="O43" s="22">
        <f>1-EXP(-C$12*((H43-(C$14+C$15))/C$16)^(C$13+1))</f>
        <v>-1.7642578520496344E+94</v>
      </c>
      <c r="P43" s="22">
        <f t="shared" si="0"/>
        <v>0</v>
      </c>
      <c r="Q43" s="22">
        <f t="shared" si="1"/>
        <v>0</v>
      </c>
    </row>
    <row r="44" spans="2:17" x14ac:dyDescent="0.25">
      <c r="H44" s="22">
        <v>-139</v>
      </c>
      <c r="I44">
        <f>(E$6+((PI()*(E$4^2))/4)*(E$8+(0.5*E$5)-((0.5*E$5)*COS(RADIANS(H44))+((E$8^2)-((0.5*E$5)^2)*(SIN(RADIANS(H44))*(SIN(RADIANS(H44)))))^0.5)))*1000000</f>
        <v>442.68642158065853</v>
      </c>
      <c r="J44" s="22">
        <f>J43*(I43/I44)^C$10</f>
        <v>1.111367320508216</v>
      </c>
      <c r="K44" s="30">
        <f>Q44*C$21*C$25*C$22</f>
        <v>0</v>
      </c>
      <c r="L44" s="22">
        <f>(L43*(I43/I44)^C$10)+(1/100000)*(K44*(C$31-1)/(I44/1000000))</f>
        <v>1.111367320508216</v>
      </c>
      <c r="M44">
        <f>((L44*100000)*(I44/1000000))/((C$19+C$21)*C$33)</f>
        <v>327.84956427720249</v>
      </c>
      <c r="N44">
        <f>(L44*100000)*((I44-I43)/1000000)</f>
        <v>-0.20362803444937044</v>
      </c>
      <c r="O44" s="22">
        <f>1-EXP(-C$12*((H44-(C$14+C$15))/C$16)^(C$13+1))</f>
        <v>-9.2577056316421281E+91</v>
      </c>
      <c r="P44" s="22">
        <f t="shared" si="0"/>
        <v>0</v>
      </c>
      <c r="Q44" s="22">
        <f t="shared" si="1"/>
        <v>0</v>
      </c>
    </row>
    <row r="45" spans="2:17" x14ac:dyDescent="0.25">
      <c r="H45" s="22">
        <v>-138</v>
      </c>
      <c r="I45">
        <f>(E$6+((PI()*(E$4^2))/4)*(E$8+(0.5*E$5)-((0.5*E$5)*COS(RADIANS(H45))+((E$8^2)-((0.5*E$5)^2)*(SIN(RADIANS(H45))*(SIN(RADIANS(H45)))))^0.5)))*1000000</f>
        <v>440.80661108748711</v>
      </c>
      <c r="J45" s="22">
        <f>J44*(I44/I45)^C$10</f>
        <v>1.1175324809936062</v>
      </c>
      <c r="K45" s="30">
        <f>Q45*C$21*C$25*C$22</f>
        <v>0</v>
      </c>
      <c r="L45" s="22">
        <f>(L44*(I44/I45)^C$10)+(1/100000)*(K45*(C$31-1)/(I45/1000000))</f>
        <v>1.1175324809936062</v>
      </c>
      <c r="M45">
        <f>((L45*100000)*(I45/1000000))/((C$19+C$21)*C$33)</f>
        <v>328.26837201971324</v>
      </c>
      <c r="N45">
        <f>(L45*100000)*((I45-I44)/1000000)</f>
        <v>-0.21007492842316708</v>
      </c>
      <c r="O45" s="22">
        <f>1-EXP(-C$12*((H45-(C$14+C$15))/C$16)^(C$13+1))</f>
        <v>-5.2907589741475934E+89</v>
      </c>
      <c r="P45" s="22">
        <f t="shared" si="0"/>
        <v>0</v>
      </c>
      <c r="Q45" s="22">
        <f t="shared" si="1"/>
        <v>0</v>
      </c>
    </row>
    <row r="46" spans="2:17" x14ac:dyDescent="0.25">
      <c r="H46" s="22">
        <v>-137</v>
      </c>
      <c r="I46">
        <f>(E$6+((PI()*(E$4^2))/4)*(E$8+(0.5*E$5)-((0.5*E$5)*COS(RADIANS(H46))+((E$8^2)-((0.5*E$5)^2)*(SIN(RADIANS(H46))*(SIN(RADIANS(H46)))))^0.5)))*1000000</f>
        <v>438.87912948281837</v>
      </c>
      <c r="J46" s="22">
        <f>J45*(I45/I46)^C$10</f>
        <v>1.1239170933708438</v>
      </c>
      <c r="K46" s="30">
        <f>Q46*C$21*C$25*C$22</f>
        <v>0</v>
      </c>
      <c r="L46" s="22">
        <f>(L45*(I45/I46)^C$10)+(1/100000)*(K46*(C$31-1)/(I46/1000000))</f>
        <v>1.1239170933708438</v>
      </c>
      <c r="M46">
        <f>((L46*100000)*(I46/1000000))/((C$19+C$21)*C$33)</f>
        <v>328.70021830016566</v>
      </c>
      <c r="N46">
        <f>(L46*100000)*((I46-I45)/1000000)</f>
        <v>-0.21663295226450621</v>
      </c>
      <c r="O46" s="22">
        <f>1-EXP(-C$12*((H46-(C$14+C$15))/C$16)^(C$13+1))</f>
        <v>-3.2908039444477416E+87</v>
      </c>
      <c r="P46" s="22">
        <f t="shared" si="0"/>
        <v>0</v>
      </c>
      <c r="Q46" s="22">
        <f t="shared" si="1"/>
        <v>0</v>
      </c>
    </row>
    <row r="47" spans="2:17" x14ac:dyDescent="0.25">
      <c r="H47" s="22">
        <v>-136</v>
      </c>
      <c r="I47">
        <f>(E$6+((PI()*(E$4^2))/4)*(E$8+(0.5*E$5)-((0.5*E$5)*COS(RADIANS(H47))+((E$8^2)-((0.5*E$5)^2)*(SIN(RADIANS(H47))*(SIN(RADIANS(H47)))))^0.5)))*1000000</f>
        <v>436.90389427109449</v>
      </c>
      <c r="J47" s="22">
        <f>J46*(I46/I47)^C$10</f>
        <v>1.1305271417469729</v>
      </c>
      <c r="K47" s="30">
        <f>Q47*C$21*C$25*C$22</f>
        <v>0</v>
      </c>
      <c r="L47" s="22">
        <f>(L46*(I46/I47)^C$10)+(1/100000)*(K47*(C$31-1)/(I47/1000000))</f>
        <v>1.1305271417469729</v>
      </c>
      <c r="M47">
        <f>((L47*100000)*(I47/1000000))/((C$19+C$21)*C$33)</f>
        <v>329.14532912975125</v>
      </c>
      <c r="N47">
        <f>(L47*100000)*((I47-I46)/1000000)</f>
        <v>-0.22330570181881798</v>
      </c>
      <c r="O47" s="22">
        <f>1-EXP(-C$12*((H47-(C$14+C$15))/C$16)^(C$13+1))</f>
        <v>-2.2261354398652302E+85</v>
      </c>
      <c r="P47" s="22">
        <f t="shared" si="0"/>
        <v>0</v>
      </c>
      <c r="Q47" s="22">
        <f t="shared" si="1"/>
        <v>0</v>
      </c>
    </row>
    <row r="48" spans="2:17" x14ac:dyDescent="0.25">
      <c r="H48" s="22">
        <v>-135</v>
      </c>
      <c r="I48">
        <f>(E$6+((PI()*(E$4^2))/4)*(E$8+(0.5*E$5)-((0.5*E$5)*COS(RADIANS(H48))+((E$8^2)-((0.5*E$5)^2)*(SIN(RADIANS(H48))*(SIN(RADIANS(H48)))))^0.5)))*1000000</f>
        <v>434.88083166506607</v>
      </c>
      <c r="J48" s="22">
        <f>J47*(I47/I48)^C$10</f>
        <v>1.1373688731327509</v>
      </c>
      <c r="K48" s="30">
        <f>Q48*C$21*C$25*C$22</f>
        <v>0</v>
      </c>
      <c r="L48" s="22">
        <f>(L47*(I47/I48)^C$10)+(1/100000)*(K48*(C$31-1)/(I48/1000000))</f>
        <v>1.1373688731327509</v>
      </c>
      <c r="M48">
        <f>((L48*100000)*(I48/1000000))/((C$19+C$21)*C$33)</f>
        <v>329.60393771022086</v>
      </c>
      <c r="N48">
        <f>(L48*100000)*((I48-I47)/1000000)</f>
        <v>-0.23009684364955485</v>
      </c>
      <c r="O48" s="22">
        <f>1-EXP(-C$12*((H48-(C$14+C$15))/C$16)^(C$13+1))</f>
        <v>-1.6366764033166074E+83</v>
      </c>
      <c r="P48" s="22">
        <f t="shared" si="0"/>
        <v>0</v>
      </c>
      <c r="Q48" s="22">
        <f t="shared" si="1"/>
        <v>0</v>
      </c>
    </row>
    <row r="49" spans="8:17" x14ac:dyDescent="0.25">
      <c r="H49" s="22">
        <v>-134</v>
      </c>
      <c r="I49">
        <f>(E$6+((PI()*(E$4^2))/4)*(E$8+(0.5*E$5)-((0.5*E$5)*COS(RADIANS(H49))+((E$8^2)-((0.5*E$5)^2)*(SIN(RADIANS(H49))*(SIN(RADIANS(H49)))))^0.5)))*1000000</f>
        <v>432.80987737110456</v>
      </c>
      <c r="J49" s="22">
        <f>J48*(I48/I49)^C$10</f>
        <v>1.1444488084722251</v>
      </c>
      <c r="K49" s="30">
        <f>Q49*C$21*C$25*C$22</f>
        <v>0</v>
      </c>
      <c r="L49" s="22">
        <f>(L48*(I48/I49)^C$10)+(1/100000)*(K49*(C$31-1)/(I49/1000000))</f>
        <v>1.1444488084722251</v>
      </c>
      <c r="M49">
        <f>((L49*100000)*(I49/1000000))/((C$19+C$21)*C$33)</f>
        <v>330.07628457371618</v>
      </c>
      <c r="N49">
        <f>(L49*100000)*((I49-I48)/1000000)</f>
        <v>-0.23701011741246841</v>
      </c>
      <c r="O49" s="22">
        <f>1-EXP(-C$12*((H49-(C$14+C$15))/C$16)^(C$13+1))</f>
        <v>-1.3068683550131246E+81</v>
      </c>
      <c r="P49" s="22">
        <f t="shared" si="0"/>
        <v>0</v>
      </c>
      <c r="Q49" s="22">
        <f t="shared" si="1"/>
        <v>0</v>
      </c>
    </row>
    <row r="50" spans="8:17" x14ac:dyDescent="0.25">
      <c r="H50" s="22">
        <v>-133</v>
      </c>
      <c r="I50">
        <f>(E$6+((PI()*(E$4^2))/4)*(E$8+(0.5*E$5)-((0.5*E$5)*COS(RADIANS(H50))+((E$8^2)-((0.5*E$5)^2)*(SIN(RADIANS(H50))*(SIN(RADIANS(H50)))))^0.5)))*1000000</f>
        <v>430.69097739261889</v>
      </c>
      <c r="J50" s="22">
        <f>J49*(I49/I50)^C$10</f>
        <v>1.1517737542737441</v>
      </c>
      <c r="K50" s="30">
        <f>Q50*C$21*C$25*C$22</f>
        <v>0</v>
      </c>
      <c r="L50" s="22">
        <f>(L49*(I49/I50)^C$10)+(1/100000)*(K50*(C$31-1)/(I50/1000000))</f>
        <v>1.1517737542737441</v>
      </c>
      <c r="M50">
        <f>((L50*100000)*(I50/1000000))/((C$19+C$21)*C$33)</f>
        <v>330.56261772726879</v>
      </c>
      <c r="N50">
        <f>(L50*100000)*((I50-I49)/1000000)</f>
        <v>-0.24404933831509981</v>
      </c>
      <c r="O50" s="22">
        <f>1-EXP(-C$12*((H50-(C$14+C$15))/C$16)^(C$13+1))</f>
        <v>-1.1325431736964496E+79</v>
      </c>
      <c r="P50" s="22">
        <f t="shared" si="0"/>
        <v>0</v>
      </c>
      <c r="Q50" s="22">
        <f t="shared" si="1"/>
        <v>0</v>
      </c>
    </row>
    <row r="51" spans="8:17" x14ac:dyDescent="0.25">
      <c r="H51" s="22">
        <v>-132</v>
      </c>
      <c r="I51">
        <f>(E$6+((PI()*(E$4^2))/4)*(E$8+(0.5*E$5)-((0.5*E$5)*COS(RADIANS(H51))+((E$8^2)-((0.5*E$5)^2)*(SIN(RADIANS(H51))*(SIN(RADIANS(H51)))))^0.5)))*1000000</f>
        <v>428.52408885081519</v>
      </c>
      <c r="J51" s="22">
        <f>J50*(I50/I51)^C$10</f>
        <v>1.1593508148771257</v>
      </c>
      <c r="K51" s="30">
        <f>Q51*C$21*C$25*C$22</f>
        <v>0</v>
      </c>
      <c r="L51" s="22">
        <f>(L50*(I50/I51)^C$10)+(1/100000)*(K51*(C$31-1)/(I51/1000000))</f>
        <v>1.1593508148771257</v>
      </c>
      <c r="M51">
        <f>((L51*100000)*(I51/1000000))/((C$19+C$21)*C$33)</f>
        <v>331.06319280214103</v>
      </c>
      <c r="N51">
        <f>(L51*100000)*((I51-I50)/1000000)</f>
        <v>-0.25121839966880272</v>
      </c>
      <c r="O51" s="22">
        <f>1-EXP(-C$12*((H51-(C$14+C$15))/C$16)^(C$13+1))</f>
        <v>-1.0644560041581351E+77</v>
      </c>
      <c r="P51" s="22">
        <f t="shared" si="0"/>
        <v>0</v>
      </c>
      <c r="Q51" s="22">
        <f t="shared" si="1"/>
        <v>0</v>
      </c>
    </row>
    <row r="52" spans="8:17" x14ac:dyDescent="0.25">
      <c r="H52" s="22">
        <v>-131</v>
      </c>
      <c r="I52">
        <f>(E$6+((PI()*(E$4^2))/4)*(E$8+(0.5*E$5)-((0.5*E$5)*COS(RADIANS(H52))+((E$8^2)-((0.5*E$5)^2)*(SIN(RADIANS(H52))*(SIN(RADIANS(H52)))))^0.5)))*1000000</f>
        <v>426.30918082194523</v>
      </c>
      <c r="J52" s="22">
        <f>J51*(I51/I52)^C$10</f>
        <v>1.1671874053940756</v>
      </c>
      <c r="K52" s="30">
        <f>Q52*C$21*C$25*C$22</f>
        <v>0</v>
      </c>
      <c r="L52" s="22">
        <f>(L51*(I51/I52)^C$10)+(1/100000)*(K52*(C$31-1)/(I52/1000000))</f>
        <v>1.1671874053940756</v>
      </c>
      <c r="M52">
        <f>((L52*100000)*(I52/1000000))/((C$19+C$21)*C$33)</f>
        <v>331.57827320819877</v>
      </c>
      <c r="N52">
        <f>(L52*100000)*((I52-I51)/1000000)</f>
        <v>-0.25852127554032311</v>
      </c>
      <c r="O52" s="22">
        <f>1-EXP(-C$12*((H52-(C$14+C$15))/C$16)^(C$13+1))</f>
        <v>-1.0842933896691071E+75</v>
      </c>
      <c r="P52" s="22">
        <f t="shared" si="0"/>
        <v>0</v>
      </c>
      <c r="Q52" s="22">
        <f t="shared" si="1"/>
        <v>0</v>
      </c>
    </row>
    <row r="53" spans="8:17" x14ac:dyDescent="0.25">
      <c r="H53" s="22">
        <v>-130</v>
      </c>
      <c r="I53">
        <f>(E$6+((PI()*(E$4^2))/4)*(E$8+(0.5*E$5)-((0.5*E$5)*COS(RADIANS(H53))+((E$8^2)-((0.5*E$5)^2)*(SIN(RADIANS(H53))*(SIN(RADIANS(H53)))))^0.5)))*1000000</f>
        <v>424.04623519008555</v>
      </c>
      <c r="J53" s="22">
        <f>J52*(I52/I53)^C$10</f>
        <v>1.1752912653614953</v>
      </c>
      <c r="K53" s="30">
        <f>Q53*C$21*C$25*C$22</f>
        <v>0</v>
      </c>
      <c r="L53" s="22">
        <f>(L52*(I52/I53)^C$10)+(1/100000)*(K53*(C$31-1)/(I53/1000000))</f>
        <v>1.1752912653614953</v>
      </c>
      <c r="M53">
        <f>((L53*100000)*(I53/1000000))/((C$19+C$21)*C$33)</f>
        <v>332.10813029351601</v>
      </c>
      <c r="N53">
        <f>(L53*100000)*((I53-I52)/1000000)</f>
        <v>-0.26596202351126313</v>
      </c>
      <c r="O53" s="22">
        <f>1-EXP(-C$12*((H53-(C$14+C$15))/C$16)^(C$13+1))</f>
        <v>-1.1962120409176655E+73</v>
      </c>
      <c r="P53" s="22">
        <f t="shared" si="0"/>
        <v>0</v>
      </c>
      <c r="Q53" s="22">
        <f t="shared" si="1"/>
        <v>0</v>
      </c>
    </row>
    <row r="54" spans="8:17" x14ac:dyDescent="0.25">
      <c r="H54" s="22">
        <v>-129</v>
      </c>
      <c r="I54">
        <f>(E$6+((PI()*(E$4^2))/4)*(E$8+(0.5*E$5)-((0.5*E$5)*COS(RADIANS(H54))+((E$8^2)-((0.5*E$5)^2)*(SIN(RADIANS(H54))*(SIN(RADIANS(H54)))))^0.5)))*1000000</f>
        <v>421.7352475143889</v>
      </c>
      <c r="J54" s="22">
        <f>J53*(I53/I54)^C$10</f>
        <v>1.1836704731500636</v>
      </c>
      <c r="K54" s="30">
        <f>Q54*C$21*C$25*C$22</f>
        <v>0</v>
      </c>
      <c r="L54" s="22">
        <f>(L53*(I53/I54)^C$10)+(1/100000)*(K54*(C$31-1)/(I54/1000000))</f>
        <v>1.1836704731500636</v>
      </c>
      <c r="M54">
        <f>((L54*100000)*(I54/1000000))/((C$19+C$21)*C$33)</f>
        <v>332.65304350943529</v>
      </c>
      <c r="N54">
        <f>(L54*100000)*((I54-I53)/1000000)</f>
        <v>-0.27354478755358214</v>
      </c>
      <c r="O54" s="22">
        <f>1-EXP(-C$12*((H54-(C$14+C$15))/C$16)^(C$13+1))</f>
        <v>-1.4282621098979434E+71</v>
      </c>
      <c r="P54" s="22">
        <f t="shared" si="0"/>
        <v>0</v>
      </c>
      <c r="Q54" s="22">
        <f t="shared" si="1"/>
        <v>0</v>
      </c>
    </row>
    <row r="55" spans="8:17" x14ac:dyDescent="0.25">
      <c r="H55" s="22">
        <v>-128</v>
      </c>
      <c r="I55">
        <f>(E$6+((PI()*(E$4^2))/4)*(E$8+(0.5*E$5)-((0.5*E$5)*COS(RADIANS(H55))+((E$8^2)-((0.5*E$5)^2)*(SIN(RADIANS(H55))*(SIN(RADIANS(H55)))))^0.5)))*1000000</f>
        <v>419.37622790964292</v>
      </c>
      <c r="J55" s="22">
        <f>J54*(I54/I55)^C$10</f>
        <v>1.1923334611734027</v>
      </c>
      <c r="K55" s="30">
        <f>Q55*C$21*C$25*C$22</f>
        <v>0</v>
      </c>
      <c r="L55" s="22">
        <f>(L54*(I54/I55)^C$10)+(1/100000)*(K55*(C$31-1)/(I55/1000000))</f>
        <v>1.1923334611734027</v>
      </c>
      <c r="M55">
        <f>((L55*100000)*(I55/1000000))/((C$19+C$21)*C$33)</f>
        <v>333.21330058131753</v>
      </c>
      <c r="N55">
        <f>(L55*100000)*((I55-I54)/1000000)</f>
        <v>-0.28127380103026878</v>
      </c>
      <c r="O55" s="22">
        <f>1-EXP(-C$12*((H55-(C$14+C$15))/C$16)^(C$13+1))</f>
        <v>-1.8443450171945182E+69</v>
      </c>
      <c r="P55" s="22">
        <f t="shared" si="0"/>
        <v>0</v>
      </c>
      <c r="Q55" s="22">
        <f t="shared" si="1"/>
        <v>0</v>
      </c>
    </row>
    <row r="56" spans="8:17" x14ac:dyDescent="0.25">
      <c r="H56" s="22">
        <v>-127</v>
      </c>
      <c r="I56">
        <f>(E$6+((PI()*(E$4^2))/4)*(E$8+(0.5*E$5)-((0.5*E$5)*COS(RADIANS(H56))+((E$8^2)-((0.5*E$5)^2)*(SIN(RADIANS(H56))*(SIN(RADIANS(H56)))))^0.5)))*1000000</f>
        <v>416.96920193886439</v>
      </c>
      <c r="J56" s="22">
        <f>J55*(I55/I56)^C$10</f>
        <v>1.2012890319463048</v>
      </c>
      <c r="K56" s="30">
        <f>Q56*C$21*C$25*C$22</f>
        <v>0</v>
      </c>
      <c r="L56" s="22">
        <f>(L55*(I55/I56)^C$10)+(1/100000)*(K56*(C$31-1)/(I56/1000000))</f>
        <v>1.2012890319463048</v>
      </c>
      <c r="M56">
        <f>((L56*100000)*(I56/1000000))/((C$19+C$21)*C$33)</f>
        <v>333.78919768523917</v>
      </c>
      <c r="N56">
        <f>(L56*100000)*((I56-I55)/1000000)</f>
        <v>-0.28915338983061595</v>
      </c>
      <c r="O56" s="22">
        <f>1-EXP(-C$12*((H56-(C$14+C$15))/C$16)^(C$13+1))</f>
        <v>-2.5739911257725649E+67</v>
      </c>
      <c r="P56" s="22">
        <f t="shared" si="0"/>
        <v>0</v>
      </c>
      <c r="Q56" s="22">
        <f t="shared" si="1"/>
        <v>0</v>
      </c>
    </row>
    <row r="57" spans="8:17" x14ac:dyDescent="0.25">
      <c r="H57" s="22">
        <v>-126</v>
      </c>
      <c r="I57">
        <f>(E$6+((PI()*(E$4^2))/4)*(E$8+(0.5*E$5)-((0.5*E$5)*COS(RADIANS(H57))+((E$8^2)-((0.5*E$5)^2)*(SIN(RADIANS(H57))*(SIN(RADIANS(H57)))))^0.5)))*1000000</f>
        <v>414.5142115165487</v>
      </c>
      <c r="J57" s="22">
        <f>J56*(I56/I57)^C$10</f>
        <v>1.2105463750438812</v>
      </c>
      <c r="K57" s="30">
        <f>Q57*C$21*C$25*C$22</f>
        <v>0</v>
      </c>
      <c r="L57" s="22">
        <f>(L56*(I56/I57)^C$10)+(1/100000)*(K57*(C$31-1)/(I57/1000000))</f>
        <v>1.2105463750438812</v>
      </c>
      <c r="M57">
        <f>((L57*100000)*(I57/1000000))/((C$19+C$21)*C$33)</f>
        <v>334.38103963091015</v>
      </c>
      <c r="N57">
        <f>(L57*100000)*((I57-I56)/1000000)</f>
        <v>-0.29718797565017041</v>
      </c>
      <c r="O57" s="22">
        <f>1-EXP(-C$12*((H57-(C$14+C$15))/C$16)^(C$13+1))</f>
        <v>-3.8797047013936589E+65</v>
      </c>
      <c r="P57" s="22">
        <f t="shared" si="0"/>
        <v>0</v>
      </c>
      <c r="Q57" s="22">
        <f t="shared" si="1"/>
        <v>0</v>
      </c>
    </row>
    <row r="58" spans="8:17" x14ac:dyDescent="0.25">
      <c r="H58" s="22">
        <v>-125</v>
      </c>
      <c r="I58">
        <f>(E$6+((PI()*(E$4^2))/4)*(E$8+(0.5*E$5)-((0.5*E$5)*COS(RADIANS(H58))+((E$8^2)-((0.5*E$5)^2)*(SIN(RADIANS(H58))*(SIN(RADIANS(H58)))))^0.5)))*1000000</f>
        <v>412.01131582108422</v>
      </c>
      <c r="J58" s="22">
        <f>J57*(I57/I58)^C$10</f>
        <v>1.2201150850171494</v>
      </c>
      <c r="K58" s="30">
        <f>Q58*C$21*C$25*C$22</f>
        <v>0</v>
      </c>
      <c r="L58" s="22">
        <f>(L57*(I57/I58)^C$10)+(1/100000)*(K58*(C$31-1)/(I58/1000000))</f>
        <v>1.2201150850171494</v>
      </c>
      <c r="M58">
        <f>((L58*100000)*(I58/1000000))/((C$19+C$21)*C$33)</f>
        <v>334.98914005110913</v>
      </c>
      <c r="N58">
        <f>(L58*100000)*((I58-I57)/1000000)</f>
        <v>-0.30538207942606943</v>
      </c>
      <c r="O58" s="22">
        <f>1-EXP(-C$12*((H58-(C$14+C$15))/C$16)^(C$13+1))</f>
        <v>-6.311217753112337E+63</v>
      </c>
      <c r="P58" s="22">
        <f t="shared" si="0"/>
        <v>0</v>
      </c>
      <c r="Q58" s="22">
        <f t="shared" si="1"/>
        <v>0</v>
      </c>
    </row>
    <row r="59" spans="8:17" x14ac:dyDescent="0.25">
      <c r="H59" s="22">
        <v>-124</v>
      </c>
      <c r="I59">
        <f>(E$6+((PI()*(E$4^2))/4)*(E$8+(0.5*E$5)-((0.5*E$5)*COS(RADIANS(H59))+((E$8^2)-((0.5*E$5)^2)*(SIN(RADIANS(H59))*(SIN(RADIANS(H59)))))^0.5)))*1000000</f>
        <v>409.46059221473189</v>
      </c>
      <c r="J59" s="22">
        <f>J58*(I58/I59)^C$10</f>
        <v>1.2300051803244911</v>
      </c>
      <c r="K59" s="30">
        <f>Q59*C$21*C$25*C$22</f>
        <v>0</v>
      </c>
      <c r="L59" s="22">
        <f>(L58*(I58/I59)^C$10)+(1/100000)*(K59*(C$31-1)/(I59/1000000))</f>
        <v>1.2300051803244911</v>
      </c>
      <c r="M59">
        <f>((L59*100000)*(I59/1000000))/((C$19+C$21)*C$33)</f>
        <v>335.61382159795215</v>
      </c>
      <c r="N59">
        <f>(L59*100000)*((I59-I58)/1000000)</f>
        <v>-0.313740324938934</v>
      </c>
      <c r="O59" s="22">
        <f>1-EXP(-C$12*((H59-(C$14+C$15))/C$16)^(C$13+1))</f>
        <v>-1.1072524414339303E+62</v>
      </c>
      <c r="P59" s="22">
        <f t="shared" si="0"/>
        <v>0</v>
      </c>
      <c r="Q59" s="22">
        <f t="shared" si="1"/>
        <v>0</v>
      </c>
    </row>
    <row r="60" spans="8:17" x14ac:dyDescent="0.25">
      <c r="H60" s="22">
        <v>-123</v>
      </c>
      <c r="I60">
        <f>(E$6+((PI()*(E$4^2))/4)*(E$8+(0.5*E$5)-((0.5*E$5)*COS(RADIANS(H60))+((E$8^2)-((0.5*E$5)^2)*(SIN(RADIANS(H60))*(SIN(RADIANS(H60)))))^0.5)))*1000000</f>
        <v>406.86213716946077</v>
      </c>
      <c r="J60" s="22">
        <f>J59*(I59/I60)^C$10</f>
        <v>1.240227123342637</v>
      </c>
      <c r="K60" s="30">
        <f>Q60*C$21*C$25*C$22</f>
        <v>0</v>
      </c>
      <c r="L60" s="22">
        <f>(L59*(I59/I60)^C$10)+(1/100000)*(K60*(C$31-1)/(I60/1000000))</f>
        <v>1.240227123342637</v>
      </c>
      <c r="M60">
        <f>((L60*100000)*(I60/1000000))/((C$19+C$21)*C$33)</f>
        <v>336.25541614633534</v>
      </c>
      <c r="N60">
        <f>(L60*100000)*((I60-I59)/1000000)</f>
        <v>-0.32226744259317669</v>
      </c>
      <c r="O60" s="22">
        <f>1-EXP(-C$12*((H60-(C$14+C$15))/C$16)^(C$13+1))</f>
        <v>-2.093607363664036E+60</v>
      </c>
      <c r="P60" s="22">
        <f t="shared" si="0"/>
        <v>0</v>
      </c>
      <c r="Q60" s="22">
        <f t="shared" si="1"/>
        <v>0</v>
      </c>
    </row>
    <row r="61" spans="8:17" x14ac:dyDescent="0.25">
      <c r="H61" s="22">
        <v>-122</v>
      </c>
      <c r="I61">
        <f>(E$6+((PI()*(E$4^2))/4)*(E$8+(0.5*E$5)-((0.5*E$5)*COS(RADIANS(H61))+((E$8^2)-((0.5*E$5)^2)*(SIN(RADIANS(H61))*(SIN(RADIANS(H61)))))^0.5)))*1000000</f>
        <v>404.21606719682251</v>
      </c>
      <c r="J61" s="22">
        <f>J60*(I60/I61)^C$10</f>
        <v>1.2507918415253778</v>
      </c>
      <c r="K61" s="30">
        <f>Q61*C$21*C$25*C$22</f>
        <v>0</v>
      </c>
      <c r="L61" s="22">
        <f>(L60*(I60/I61)^C$10)+(1/100000)*(K61*(C$31-1)/(I61/1000000))</f>
        <v>1.2507918415253778</v>
      </c>
      <c r="M61">
        <f>((L61*100000)*(I61/1000000))/((C$19+C$21)*C$33)</f>
        <v>336.91426500491508</v>
      </c>
      <c r="N61">
        <f>(L61*100000)*((I61-I60)/1000000)</f>
        <v>-0.33096827338812135</v>
      </c>
      <c r="O61" s="22">
        <f>1-EXP(-C$12*((H61-(C$14+C$15))/C$16)^(C$13+1))</f>
        <v>-4.2633899483147209E+58</v>
      </c>
      <c r="P61" s="22">
        <f t="shared" si="0"/>
        <v>0</v>
      </c>
      <c r="Q61" s="22">
        <f t="shared" si="1"/>
        <v>0</v>
      </c>
    </row>
    <row r="62" spans="8:17" x14ac:dyDescent="0.25">
      <c r="H62" s="22">
        <v>-121</v>
      </c>
      <c r="I62">
        <f>(E$6+((PI()*(E$4^2))/4)*(E$8+(0.5*E$5)-((0.5*E$5)*COS(RADIANS(H62))+((E$8^2)-((0.5*E$5)^2)*(SIN(RADIANS(H62))*(SIN(RADIANS(H62)))))^0.5)))*1000000</f>
        <v>401.52251977993996</v>
      </c>
      <c r="J62" s="22">
        <f>J61*(I61/I62)^C$10</f>
        <v>1.2617107497830971</v>
      </c>
      <c r="K62" s="30">
        <f>Q62*C$21*C$25*C$22</f>
        <v>0</v>
      </c>
      <c r="L62" s="22">
        <f>(L61*(I61/I62)^C$10)+(1/100000)*(K62*(C$31-1)/(I62/1000000))</f>
        <v>1.2617107497830971</v>
      </c>
      <c r="M62">
        <f>((L62*100000)*(I62/1000000))/((C$19+C$21)*C$33)</f>
        <v>337.59071913501418</v>
      </c>
      <c r="N62">
        <f>(L62*100000)*((I62-I61)/1000000)</f>
        <v>-0.33984777309312092</v>
      </c>
      <c r="O62" s="22">
        <f>1-EXP(-C$12*((H62-(C$14+C$15))/C$16)^(C$13+1))</f>
        <v>-9.343771868151209E+56</v>
      </c>
      <c r="P62" s="22">
        <f t="shared" si="0"/>
        <v>0</v>
      </c>
      <c r="Q62" s="22">
        <f t="shared" si="1"/>
        <v>0</v>
      </c>
    </row>
    <row r="63" spans="8:17" x14ac:dyDescent="0.25">
      <c r="H63" s="22">
        <v>-120</v>
      </c>
      <c r="I63">
        <f>(E$6+((PI()*(E$4^2))/4)*(E$8+(0.5*E$5)-((0.5*E$5)*COS(RADIANS(H63))+((E$8^2)-((0.5*E$5)^2)*(SIN(RADIANS(H63))*(SIN(RADIANS(H63)))))^0.5)))*1000000</f>
        <v>398.781654305583</v>
      </c>
      <c r="J63" s="22">
        <f>J62*(I62/I63)^C$10</f>
        <v>1.2729957741614804</v>
      </c>
      <c r="K63" s="30">
        <f>Q63*C$21*C$25*C$22</f>
        <v>0</v>
      </c>
      <c r="L63" s="22">
        <f>(L62*(I62/I63)^C$10)+(1/100000)*(K63*(C$31-1)/(I63/1000000))</f>
        <v>1.2729957741614804</v>
      </c>
      <c r="M63">
        <f>((L63*100000)*(I63/1000000))/((C$19+C$21)*C$33)</f>
        <v>338.28513937786965</v>
      </c>
      <c r="N63">
        <f>(L63*100000)*((I63-I62)/1000000)</f>
        <v>-0.34891101664015006</v>
      </c>
      <c r="O63" s="22">
        <f>1-EXP(-C$12*((H63-(C$14+C$15))/C$16)^(C$13+1))</f>
        <v>-2.2023831012684091E+55</v>
      </c>
      <c r="P63" s="22">
        <f t="shared" si="0"/>
        <v>0</v>
      </c>
      <c r="Q63" s="22">
        <f t="shared" si="1"/>
        <v>0</v>
      </c>
    </row>
    <row r="64" spans="8:17" x14ac:dyDescent="0.25">
      <c r="H64" s="22">
        <v>-119</v>
      </c>
      <c r="I64">
        <f>(E$6+((PI()*(E$4^2))/4)*(E$8+(0.5*E$5)-((0.5*E$5)*COS(RADIANS(H64))+((E$8^2)-((0.5*E$5)^2)*(SIN(RADIANS(H64))*(SIN(RADIANS(H64)))))^0.5)))*1000000</f>
        <v>395.99365299420322</v>
      </c>
      <c r="J64" s="22">
        <f>J63*(I63/I64)^C$10</f>
        <v>1.2846593769034502</v>
      </c>
      <c r="K64" s="30">
        <f>Q64*C$21*C$25*C$22</f>
        <v>0</v>
      </c>
      <c r="L64" s="22">
        <f>(L63*(I63/I64)^C$10)+(1/100000)*(K64*(C$31-1)/(I64/1000000))</f>
        <v>1.2846593769034502</v>
      </c>
      <c r="M64">
        <f>((L64*100000)*(I64/1000000))/((C$19+C$21)*C$33)</f>
        <v>338.99789669066394</v>
      </c>
      <c r="N64">
        <f>(L64*100000)*((I64-I63)/1000000)</f>
        <v>-0.35816320274831592</v>
      </c>
      <c r="O64" s="22">
        <f>1-EXP(-C$12*((H64-(C$14+C$15))/C$16)^(C$13+1))</f>
        <v>-5.5790865191050249E+53</v>
      </c>
      <c r="P64" s="22">
        <f t="shared" si="0"/>
        <v>0</v>
      </c>
      <c r="Q64" s="22">
        <f t="shared" si="1"/>
        <v>0</v>
      </c>
    </row>
    <row r="65" spans="8:17" x14ac:dyDescent="0.25">
      <c r="H65" s="22">
        <v>-118</v>
      </c>
      <c r="I65">
        <f>(E$6+((PI()*(E$4^2))/4)*(E$8+(0.5*E$5)-((0.5*E$5)*COS(RADIANS(H65))+((E$8^2)-((0.5*E$5)^2)*(SIN(RADIANS(H65))*(SIN(RADIANS(H65)))))^0.5)))*1000000</f>
        <v>393.15872182570286</v>
      </c>
      <c r="J65" s="22">
        <f>J64*(I64/I65)^C$10</f>
        <v>1.2967145829844846</v>
      </c>
      <c r="K65" s="30">
        <f>Q65*C$21*C$25*C$22</f>
        <v>0</v>
      </c>
      <c r="L65" s="22">
        <f>(L64*(I64/I65)^C$10)+(1/100000)*(K65*(C$31-1)/(I65/1000000))</f>
        <v>1.2967145829844846</v>
      </c>
      <c r="M65">
        <f>((L65*100000)*(I65/1000000))/((C$19+C$21)*C$33)</f>
        <v>339.72937239181101</v>
      </c>
      <c r="N65">
        <f>(L65*100000)*((I65-I64)/1000000)</f>
        <v>-0.36760965879516633</v>
      </c>
      <c r="O65" s="22">
        <f>1-EXP(-C$12*((H65-(C$14+C$15))/C$16)^(C$13+1))</f>
        <v>-1.5178506391150626E+52</v>
      </c>
      <c r="P65" s="22">
        <f t="shared" si="0"/>
        <v>0</v>
      </c>
      <c r="Q65" s="22">
        <f t="shared" si="1"/>
        <v>0</v>
      </c>
    </row>
    <row r="66" spans="8:17" x14ac:dyDescent="0.25">
      <c r="H66" s="22">
        <v>-117</v>
      </c>
      <c r="I66">
        <f>(E$6+((PI()*(E$4^2))/4)*(E$8+(0.5*E$5)-((0.5*E$5)*COS(RADIANS(H66))+((E$8^2)-((0.5*E$5)^2)*(SIN(RADIANS(H66))*(SIN(RADIANS(H66)))))^0.5)))*1000000</f>
        <v>390.2770914586232</v>
      </c>
      <c r="J66" s="22">
        <f>J65*(I65/I66)^C$10</f>
        <v>1.3091750082180873</v>
      </c>
      <c r="K66" s="30">
        <f>Q66*C$21*C$25*C$22</f>
        <v>0</v>
      </c>
      <c r="L66" s="22">
        <f>(L65*(I65/I66)^C$10)+(1/100000)*(K66*(C$31-1)/(I66/1000000))</f>
        <v>1.3091750082180873</v>
      </c>
      <c r="M66">
        <f>((L66*100000)*(I66/1000000))/((C$19+C$21)*C$33)</f>
        <v>340.47995841599806</v>
      </c>
      <c r="N66">
        <f>(L66*100000)*((I66-I65)/1000000)</f>
        <v>-0.37725584595029926</v>
      </c>
      <c r="O66" s="22">
        <f>1-EXP(-C$12*((H66-(C$14+C$15))/C$16)^(C$13+1))</f>
        <v>-4.431867939899677E+50</v>
      </c>
      <c r="P66" s="22">
        <f t="shared" si="0"/>
        <v>0</v>
      </c>
      <c r="Q66" s="22">
        <f t="shared" si="1"/>
        <v>0</v>
      </c>
    </row>
    <row r="67" spans="8:17" x14ac:dyDescent="0.25">
      <c r="H67" s="22">
        <v>-116</v>
      </c>
      <c r="I67">
        <f>(E$6+((PI()*(E$4^2))/4)*(E$8+(0.5*E$5)-((0.5*E$5)*COS(RADIANS(H67))+((E$8^2)-((0.5*E$5)^2)*(SIN(RADIANS(H67))*(SIN(RADIANS(H67)))))^0.5)))*1000000</f>
        <v>387.3490181403522</v>
      </c>
      <c r="J67" s="22">
        <f>J66*(I66/I67)^C$10</f>
        <v>1.3220548890352946</v>
      </c>
      <c r="K67" s="30">
        <f>Q67*C$21*C$25*C$22</f>
        <v>0</v>
      </c>
      <c r="L67" s="22">
        <f>(L66*(I66/I67)^C$10)+(1/100000)*(K67*(C$31-1)/(I67/1000000))</f>
        <v>1.3220548890352946</v>
      </c>
      <c r="M67">
        <f>((L67*100000)*(I67/1000000))/((C$19+C$21)*C$33)</f>
        <v>341.25005757951317</v>
      </c>
      <c r="N67">
        <f>(L67*100000)*((I67-I66)/1000000)</f>
        <v>-0.38710736458739786</v>
      </c>
      <c r="O67" s="22">
        <f>1-EXP(-C$12*((H67-(C$14+C$15))/C$16)^(C$13+1))</f>
        <v>-1.3878180639582566E+49</v>
      </c>
      <c r="P67" s="22">
        <f t="shared" si="0"/>
        <v>0</v>
      </c>
      <c r="Q67" s="22">
        <f t="shared" si="1"/>
        <v>0</v>
      </c>
    </row>
    <row r="68" spans="8:17" x14ac:dyDescent="0.25">
      <c r="H68" s="22">
        <v>-115</v>
      </c>
      <c r="I68">
        <f>(E$6+((PI()*(E$4^2))/4)*(E$8+(0.5*E$5)-((0.5*E$5)*COS(RADIANS(H68))+((E$8^2)-((0.5*E$5)^2)*(SIN(RADIANS(H68))*(SIN(RADIANS(H68)))))^0.5)))*1000000</f>
        <v>384.37478460587113</v>
      </c>
      <c r="J68" s="22">
        <f>J67*(I67/I68)^C$10</f>
        <v>1.335369114049803</v>
      </c>
      <c r="K68" s="30">
        <f>Q68*C$21*C$25*C$22</f>
        <v>0</v>
      </c>
      <c r="L68" s="22">
        <f>(L67*(I67/I68)^C$10)+(1/100000)*(K68*(C$31-1)/(I68/1000000))</f>
        <v>1.335369114049803</v>
      </c>
      <c r="M68">
        <f>((L68*100000)*(I68/1000000))/((C$19+C$21)*C$33)</f>
        <v>342.04008385642402</v>
      </c>
      <c r="N68">
        <f>(L68*100000)*((I68-I67)/1000000)</f>
        <v>-0.39716995999172039</v>
      </c>
      <c r="O68" s="22">
        <f>1-EXP(-C$12*((H68-(C$14+C$15))/C$16)^(C$13+1))</f>
        <v>-4.657601561556645E+47</v>
      </c>
      <c r="P68" s="22">
        <f t="shared" ref="P68:P131" si="2">IF(O68&lt;0,0,O68)</f>
        <v>0</v>
      </c>
      <c r="Q68" s="22">
        <f t="shared" ref="Q68:Q131" si="3">P69-P68</f>
        <v>0</v>
      </c>
    </row>
    <row r="69" spans="8:17" x14ac:dyDescent="0.25">
      <c r="H69" s="22">
        <v>-114</v>
      </c>
      <c r="I69">
        <f>(E$6+((PI()*(E$4^2))/4)*(E$8+(0.5*E$5)-((0.5*E$5)*COS(RADIANS(H69))+((E$8^2)-((0.5*E$5)^2)*(SIN(RADIANS(H69))*(SIN(RADIANS(H69)))))^0.5)))*1000000</f>
        <v>381.35470096249372</v>
      </c>
      <c r="J69" s="22">
        <f>J68*(I68/I69)^C$10</f>
        <v>1.3491332575285826</v>
      </c>
      <c r="K69" s="30">
        <f>Q69*C$21*C$25*C$22</f>
        <v>0</v>
      </c>
      <c r="L69" s="22">
        <f>(L68*(I68/I69)^C$10)+(1/100000)*(K69*(C$31-1)/(I69/1000000))</f>
        <v>1.3491332575285826</v>
      </c>
      <c r="M69">
        <f>((L69*100000)*(I69/1000000))/((C$19+C$21)*C$33)</f>
        <v>342.85046266620213</v>
      </c>
      <c r="N69">
        <f>(L69*100000)*((I69-I68)/1000000)</f>
        <v>-0.40744952837985471</v>
      </c>
      <c r="O69" s="22">
        <f>1-EXP(-C$12*((H69-(C$14+C$15))/C$16)^(C$13+1))</f>
        <v>-1.6740650301643313E+46</v>
      </c>
      <c r="P69" s="22">
        <f t="shared" si="2"/>
        <v>0</v>
      </c>
      <c r="Q69" s="22">
        <f t="shared" si="3"/>
        <v>0</v>
      </c>
    </row>
    <row r="70" spans="8:17" x14ac:dyDescent="0.25">
      <c r="H70" s="22">
        <v>-113</v>
      </c>
      <c r="I70">
        <f>(E$6+((PI()*(E$4^2))/4)*(E$8+(0.5*E$5)-((0.5*E$5)*COS(RADIANS(H70))+((E$8^2)-((0.5*E$5)^2)*(SIN(RADIANS(H70))*(SIN(RADIANS(H70)))))^0.5)))*1000000</f>
        <v>378.28910555798376</v>
      </c>
      <c r="J70" s="22">
        <f>J69*(I69/I70)^C$10</f>
        <v>1.3633636148968289</v>
      </c>
      <c r="K70" s="30">
        <f>Q70*C$21*C$25*C$22</f>
        <v>0</v>
      </c>
      <c r="L70" s="22">
        <f>(L69*(I69/I70)^C$10)+(1/100000)*(K70*(C$31-1)/(I70/1000000))</f>
        <v>1.3633636148968289</v>
      </c>
      <c r="M70">
        <f>((L70*100000)*(I70/1000000))/((C$19+C$21)*C$33)</f>
        <v>343.68163117342584</v>
      </c>
      <c r="N70">
        <f>(L70*100000)*((I70-I69)/1000000)</f>
        <v>-0.41795212325038106</v>
      </c>
      <c r="O70" s="22">
        <f>1-EXP(-C$12*((H70-(C$14+C$15))/C$16)^(C$13+1))</f>
        <v>-6.4395961002595145E+44</v>
      </c>
      <c r="P70" s="22">
        <f t="shared" si="2"/>
        <v>0</v>
      </c>
      <c r="Q70" s="22">
        <f t="shared" si="3"/>
        <v>0</v>
      </c>
    </row>
    <row r="71" spans="8:17" x14ac:dyDescent="0.25">
      <c r="H71" s="22">
        <v>-112</v>
      </c>
      <c r="I71">
        <f>(E$6+((PI()*(E$4^2))/4)*(E$8+(0.5*E$5)-((0.5*E$5)*COS(RADIANS(H71))+((E$8^2)-((0.5*E$5)^2)*(SIN(RADIANS(H71))*(SIN(RADIANS(H71)))))^0.5)))*1000000</f>
        <v>375.17836582938963</v>
      </c>
      <c r="J71" s="22">
        <f>J70*(I70/I71)^C$10</f>
        <v>1.378077240415766</v>
      </c>
      <c r="K71" s="30">
        <f>Q71*C$21*C$25*C$22</f>
        <v>0</v>
      </c>
      <c r="L71" s="22">
        <f>(L70*(I70/I71)^C$10)+(1/100000)*(K71*(C$31-1)/(I71/1000000))</f>
        <v>1.378077240415766</v>
      </c>
      <c r="M71">
        <f>((L71*100000)*(I71/1000000))/((C$19+C$21)*C$33)</f>
        <v>344.53403860022314</v>
      </c>
      <c r="N71">
        <f>(L71*100000)*((I71-I70)/1000000)</f>
        <v>-0.42868396208326814</v>
      </c>
      <c r="O71" s="22">
        <f>1-EXP(-C$12*((H71-(C$14+C$15))/C$16)^(C$13+1))</f>
        <v>-2.6492159857240931E+43</v>
      </c>
      <c r="P71" s="22">
        <f t="shared" si="2"/>
        <v>0</v>
      </c>
      <c r="Q71" s="22">
        <f t="shared" si="3"/>
        <v>0</v>
      </c>
    </row>
    <row r="72" spans="8:17" x14ac:dyDescent="0.25">
      <c r="H72" s="22">
        <v>-111</v>
      </c>
      <c r="I72">
        <f>(E$6+((PI()*(E$4^2))/4)*(E$8+(0.5*E$5)-((0.5*E$5)*COS(RADIANS(H72))+((E$8^2)-((0.5*E$5)^2)*(SIN(RADIANS(H72))*(SIN(RADIANS(H72)))))^0.5)))*1000000</f>
        <v>372.02287912988714</v>
      </c>
      <c r="J72" s="22">
        <f>J71*(I71/I72)^C$10</f>
        <v>1.3932919871823153</v>
      </c>
      <c r="K72" s="30">
        <f>Q72*C$21*C$25*C$22</f>
        <v>0</v>
      </c>
      <c r="L72" s="22">
        <f>(L71*(I71/I72)^C$10)+(1/100000)*(K72*(C$31-1)/(I72/1000000))</f>
        <v>1.3932919871823153</v>
      </c>
      <c r="M72">
        <f>((L72*100000)*(I72/1000000))/((C$19+C$21)*C$33)</f>
        <v>345.4081465521615</v>
      </c>
      <c r="N72">
        <f>(L72*100000)*((I72-I71)/1000000)</f>
        <v>-0.43965143340771884</v>
      </c>
      <c r="O72" s="22">
        <f>1-EXP(-C$12*((H72-(C$14+C$15))/C$16)^(C$13+1))</f>
        <v>-1.1647820243742255E+42</v>
      </c>
      <c r="P72" s="22">
        <f t="shared" si="2"/>
        <v>0</v>
      </c>
      <c r="Q72" s="22">
        <f t="shared" si="3"/>
        <v>0</v>
      </c>
    </row>
    <row r="73" spans="8:17" x14ac:dyDescent="0.25">
      <c r="H73" s="22">
        <v>-110</v>
      </c>
      <c r="I73">
        <f>(E$6+((PI()*(E$4^2))/4)*(E$8+(0.5*E$5)-((0.5*E$5)*COS(RADIANS(H73))+((E$8^2)-((0.5*E$5)^2)*(SIN(RADIANS(H73))*(SIN(RADIANS(H73)))))^0.5)))*1000000</f>
        <v>368.82307353089533</v>
      </c>
      <c r="J73" s="22">
        <f>J72*(I72/I73)^C$10</f>
        <v>1.409026549610932</v>
      </c>
      <c r="K73" s="30">
        <f>Q73*C$21*C$25*C$22</f>
        <v>0</v>
      </c>
      <c r="L73" s="22">
        <f>(L72*(I72/I73)^C$10)+(1/100000)*(K73*(C$31-1)/(I73/1000000))</f>
        <v>1.409026549610932</v>
      </c>
      <c r="M73">
        <f>((L73*100000)*(I73/1000000))/((C$19+C$21)*C$33)</f>
        <v>346.30442935831758</v>
      </c>
      <c r="N73">
        <f>(L73*100000)*((I73-I72)/1000000)</f>
        <v>-0.45086110425731801</v>
      </c>
      <c r="O73" s="22">
        <f>1-EXP(-C$12*((H73-(C$14+C$15))/C$16)^(C$13+1))</f>
        <v>-5.469361477522217E+40</v>
      </c>
      <c r="P73" s="22">
        <f t="shared" si="2"/>
        <v>0</v>
      </c>
      <c r="Q73" s="22">
        <f t="shared" si="3"/>
        <v>0</v>
      </c>
    </row>
    <row r="74" spans="8:17" x14ac:dyDescent="0.25">
      <c r="H74" s="22">
        <v>-109</v>
      </c>
      <c r="I74">
        <f>(E$6+((PI()*(E$4^2))/4)*(E$8+(0.5*E$5)-((0.5*E$5)*COS(RADIANS(H74))+((E$8^2)-((0.5*E$5)^2)*(SIN(RADIANS(H74))*(SIN(RADIANS(H74)))))^0.5)))*1000000</f>
        <v>365.57940859670441</v>
      </c>
      <c r="J74" s="22">
        <f>J73*(I73/I74)^C$10</f>
        <v>1.4253005085701929</v>
      </c>
      <c r="K74" s="30">
        <f>Q74*C$21*C$25*C$22</f>
        <v>0</v>
      </c>
      <c r="L74" s="22">
        <f>(L73*(I73/I74)^C$10)+(1/100000)*(K74*(C$31-1)/(I74/1000000))</f>
        <v>1.4253005085701929</v>
      </c>
      <c r="M74">
        <f>((L74*100000)*(I74/1000000))/((C$19+C$21)*C$33)</f>
        <v>347.22337442630703</v>
      </c>
      <c r="N74">
        <f>(L74*100000)*((I74-I73)/1000000)</f>
        <v>-0.46231972803336158</v>
      </c>
      <c r="O74" s="22">
        <f>1-EXP(-C$12*((H74-(C$14+C$15))/C$16)^(C$13+1))</f>
        <v>-2.7408760159280229E+39</v>
      </c>
      <c r="P74" s="22">
        <f t="shared" si="2"/>
        <v>0</v>
      </c>
      <c r="Q74" s="22">
        <f t="shared" si="3"/>
        <v>0</v>
      </c>
    </row>
    <row r="75" spans="8:17" x14ac:dyDescent="0.25">
      <c r="H75" s="22">
        <v>-108</v>
      </c>
      <c r="I75">
        <f>(E$6+((PI()*(E$4^2))/4)*(E$8+(0.5*E$5)-((0.5*E$5)*COS(RADIANS(H75))+((E$8^2)-((0.5*E$5)^2)*(SIN(RADIANS(H75))*(SIN(RADIANS(H75)))))^0.5)))*1000000</f>
        <v>362.29237612885248</v>
      </c>
      <c r="J75" s="22">
        <f>J74*(I74/I75)^C$10</f>
        <v>1.4421343793599501</v>
      </c>
      <c r="K75" s="30">
        <f>Q75*C$21*C$25*C$22</f>
        <v>0</v>
      </c>
      <c r="L75" s="22">
        <f>(L74*(I74/I75)^C$10)+(1/100000)*(K75*(C$31-1)/(I75/1000000))</f>
        <v>1.4421343793599501</v>
      </c>
      <c r="M75">
        <f>((L75*100000)*(I75/1000000))/((C$19+C$21)*C$33)</f>
        <v>348.16548261308765</v>
      </c>
      <c r="N75">
        <f>(L75*100000)*((I75-I74)/1000000)</f>
        <v>-0.47403425279616479</v>
      </c>
      <c r="O75" s="22">
        <f>1-EXP(-C$12*((H75-(C$14+C$15))/C$16)^(C$13+1))</f>
        <v>-1.4648699485772057E+38</v>
      </c>
      <c r="P75" s="22">
        <f t="shared" si="2"/>
        <v>0</v>
      </c>
      <c r="Q75" s="22">
        <f t="shared" si="3"/>
        <v>0</v>
      </c>
    </row>
    <row r="76" spans="8:17" x14ac:dyDescent="0.25">
      <c r="H76" s="22">
        <v>-107</v>
      </c>
      <c r="I76">
        <f>(E$6+((PI()*(E$4^2))/4)*(E$8+(0.5*E$5)-((0.5*E$5)*COS(RADIANS(H76))+((E$8^2)-((0.5*E$5)^2)*(SIN(RADIANS(H76))*(SIN(RADIANS(H76)))))^0.5)))*1000000</f>
        <v>358.96250087748871</v>
      </c>
      <c r="J76" s="22">
        <f>J75*(I75/I76)^C$10</f>
        <v>1.4595496627292315</v>
      </c>
      <c r="K76" s="30">
        <f>Q76*C$21*C$25*C$22</f>
        <v>0</v>
      </c>
      <c r="L76" s="22">
        <f>(L75*(I75/I76)^C$10)+(1/100000)*(K76*(C$31-1)/(I76/1000000))</f>
        <v>1.4595496627292315</v>
      </c>
      <c r="M76">
        <f>((L76*100000)*(I76/1000000))/((C$19+C$21)*C$33)</f>
        <v>349.13126861238925</v>
      </c>
      <c r="N76">
        <f>(L76*100000)*((I76-I75)/1000000)</f>
        <v>-0.48601183000584103</v>
      </c>
      <c r="O76" s="22">
        <f>1-EXP(-C$12*((H76-(C$14+C$15))/C$16)^(C$13+1))</f>
        <v>-8.343759646123822E+36</v>
      </c>
      <c r="P76" s="22">
        <f t="shared" si="2"/>
        <v>0</v>
      </c>
      <c r="Q76" s="22">
        <f t="shared" si="3"/>
        <v>0</v>
      </c>
    </row>
    <row r="77" spans="8:17" x14ac:dyDescent="0.25">
      <c r="H77" s="22">
        <v>-106</v>
      </c>
      <c r="I77">
        <f>(E$6+((PI()*(E$4^2))/4)*(E$8+(0.5*E$5)-((0.5*E$5)*COS(RADIANS(H77))+((E$8^2)-((0.5*E$5)^2)*(SIN(RADIANS(H77))*(SIN(RADIANS(H77)))))^0.5)))*1000000</f>
        <v>355.59034121698289</v>
      </c>
      <c r="J77" s="22">
        <f>J76*(I76/I77)^C$10</f>
        <v>1.4775688991505969</v>
      </c>
      <c r="K77" s="30">
        <f>Q77*C$21*C$25*C$22</f>
        <v>0</v>
      </c>
      <c r="L77" s="22">
        <f>(L76*(I76/I77)^C$10)+(1/100000)*(K77*(C$31-1)/(I77/1000000))</f>
        <v>1.4775688991505969</v>
      </c>
      <c r="M77">
        <f>((L77*100000)*(I77/1000000))/((C$19+C$21)*C$33)</f>
        <v>350.12126135966469</v>
      </c>
      <c r="N77">
        <f>(L77*100000)*((I77-I76)/1000000)</f>
        <v>-0.49825982373336286</v>
      </c>
      <c r="O77" s="22">
        <f>1-EXP(-C$12*((H77-(C$14+C$15))/C$16)^(C$13+1))</f>
        <v>-5.0614349248905188E+35</v>
      </c>
      <c r="P77" s="22">
        <f t="shared" si="2"/>
        <v>0</v>
      </c>
      <c r="Q77" s="22">
        <f t="shared" si="3"/>
        <v>0</v>
      </c>
    </row>
    <row r="78" spans="8:17" x14ac:dyDescent="0.25">
      <c r="H78" s="22">
        <v>-105</v>
      </c>
      <c r="I78">
        <f>(E$6+((PI()*(E$4^2))/4)*(E$8+(0.5*E$5)-((0.5*E$5)*COS(RADIANS(H78))+((E$8^2)-((0.5*E$5)^2)*(SIN(RADIANS(H78))*(SIN(RADIANS(H78)))))^0.5)))*1000000</f>
        <v>352.17648978306886</v>
      </c>
      <c r="J78" s="22">
        <f>J77*(I77/I78)^C$10</f>
        <v>1.4962157265835241</v>
      </c>
      <c r="K78" s="30">
        <f>Q78*C$21*C$25*C$22</f>
        <v>0</v>
      </c>
      <c r="L78" s="22">
        <f>(L77*(I77/I78)^C$10)+(1/100000)*(K78*(C$31-1)/(I78/1000000))</f>
        <v>1.4962157265835241</v>
      </c>
      <c r="M78">
        <f>((L78*100000)*(I78/1000000))/((C$19+C$21)*C$33)</f>
        <v>351.13600445549588</v>
      </c>
      <c r="N78">
        <f>(L78*100000)*((I78-I77)/1000000)</f>
        <v>-0.51078582036418896</v>
      </c>
      <c r="O78" s="22">
        <f>1-EXP(-C$12*((H78-(C$14+C$15))/C$16)^(C$13+1))</f>
        <v>-3.2676144444137552E+34</v>
      </c>
      <c r="P78" s="22">
        <f t="shared" si="2"/>
        <v>0</v>
      </c>
      <c r="Q78" s="22">
        <f t="shared" si="3"/>
        <v>0</v>
      </c>
    </row>
    <row r="79" spans="8:17" x14ac:dyDescent="0.25">
      <c r="H79" s="22">
        <v>-104</v>
      </c>
      <c r="I79">
        <f>(E$6+((PI()*(E$4^2))/4)*(E$8+(0.5*E$5)-((0.5*E$5)*COS(RADIANS(H79))+((E$8^2)-((0.5*E$5)^2)*(SIN(RADIANS(H79))*(SIN(RADIANS(H79)))))^0.5)))*1000000</f>
        <v>348.72157406886026</v>
      </c>
      <c r="J79" s="22">
        <f>J78*(I78/I79)^C$10</f>
        <v>1.5155149419776273</v>
      </c>
      <c r="K79" s="30">
        <f>Q79*C$21*C$25*C$22</f>
        <v>0</v>
      </c>
      <c r="L79" s="22">
        <f>(L78*(I78/I79)^C$10)+(1/100000)*(K79*(C$31-1)/(I79/1000000))</f>
        <v>1.5155149419776273</v>
      </c>
      <c r="M79">
        <f>((L79*100000)*(I79/1000000))/((C$19+C$21)*C$33)</f>
        <v>352.17605660842969</v>
      </c>
      <c r="N79">
        <f>(L79*100000)*((I79-I78)/1000000)</f>
        <v>-0.52359763881564325</v>
      </c>
      <c r="O79" s="22">
        <f>1-EXP(-C$12*((H79-(C$14+C$15))/C$16)^(C$13+1))</f>
        <v>-2.2435169484544061E+33</v>
      </c>
      <c r="P79" s="22">
        <f t="shared" si="2"/>
        <v>0</v>
      </c>
      <c r="Q79" s="22">
        <f t="shared" si="3"/>
        <v>0</v>
      </c>
    </row>
    <row r="80" spans="8:17" x14ac:dyDescent="0.25">
      <c r="H80" s="22">
        <v>-103</v>
      </c>
      <c r="I80">
        <f>(E$6+((PI()*(E$4^2))/4)*(E$8+(0.5*E$5)-((0.5*E$5)*COS(RADIANS(H80))+((E$8^2)-((0.5*E$5)^2)*(SIN(RADIANS(H80))*(SIN(RADIANS(H80)))))^0.5)))*1000000</f>
        <v>345.22625697713369</v>
      </c>
      <c r="J80" s="22">
        <f>J79*(I79/I80)^C$10</f>
        <v>1.5354925667863211</v>
      </c>
      <c r="K80" s="30">
        <f>Q80*C$21*C$25*C$22</f>
        <v>0</v>
      </c>
      <c r="L80" s="22">
        <f>(L79*(I79/I80)^C$10)+(1/100000)*(K80*(C$31-1)/(I80/1000000))</f>
        <v>1.5354925667863211</v>
      </c>
      <c r="M80">
        <f>((L80*100000)*(I80/1000000))/((C$19+C$21)*C$33)</f>
        <v>353.2419920982573</v>
      </c>
      <c r="N80">
        <f>(L80*100000)*((I80-I79)/1000000)</f>
        <v>-0.53670334129073394</v>
      </c>
      <c r="O80" s="22">
        <f>1-EXP(-C$12*((H80-(C$14+C$15))/C$16)^(C$13+1))</f>
        <v>-1.6370631042251126E+32</v>
      </c>
      <c r="P80" s="22">
        <f t="shared" si="2"/>
        <v>0</v>
      </c>
      <c r="Q80" s="22">
        <f t="shared" si="3"/>
        <v>0</v>
      </c>
    </row>
    <row r="81" spans="8:17" x14ac:dyDescent="0.25">
      <c r="H81" s="22">
        <v>-102</v>
      </c>
      <c r="I81">
        <f>(E$6+((PI()*(E$4^2))/4)*(E$8+(0.5*E$5)-((0.5*E$5)*COS(RADIANS(H81))+((E$8^2)-((0.5*E$5)^2)*(SIN(RADIANS(H81))*(SIN(RADIANS(H81)))))^0.5)))*1000000</f>
        <v>341.69123732635114</v>
      </c>
      <c r="J81" s="22">
        <f>J80*(I80/I81)^C$10</f>
        <v>1.5561759167830163</v>
      </c>
      <c r="K81" s="30">
        <f>Q81*C$21*C$25*C$22</f>
        <v>0</v>
      </c>
      <c r="L81" s="22">
        <f>(L80*(I80/I81)^C$10)+(1/100000)*(K81*(C$31-1)/(I81/1000000))</f>
        <v>1.5561759167830163</v>
      </c>
      <c r="M81">
        <f>((L81*100000)*(I81/1000000))/((C$19+C$21)*C$33)</f>
        <v>354.33440126079552</v>
      </c>
      <c r="N81">
        <f>(L81*100000)*((I81-I80)/1000000)</f>
        <v>-0.5501112445902504</v>
      </c>
      <c r="O81" s="22">
        <f>1-EXP(-C$12*((H81-(C$14+C$15))/C$16)^(C$13+1))</f>
        <v>-1.2686304324503629E+31</v>
      </c>
      <c r="P81" s="22">
        <f t="shared" si="2"/>
        <v>0</v>
      </c>
      <c r="Q81" s="22">
        <f t="shared" si="3"/>
        <v>0</v>
      </c>
    </row>
    <row r="82" spans="8:17" x14ac:dyDescent="0.25">
      <c r="H82" s="22">
        <v>-101</v>
      </c>
      <c r="I82">
        <f>(E$6+((PI()*(E$4^2))/4)*(E$8+(0.5*E$5)-((0.5*E$5)*COS(RADIANS(H82))+((E$8^2)-((0.5*E$5)^2)*(SIN(RADIANS(H82))*(SIN(RADIANS(H82)))))^0.5)))*1000000</f>
        <v>338.11725030798101</v>
      </c>
      <c r="J82" s="22">
        <f>J81*(I81/I82)^C$10</f>
        <v>1.5775936764952321</v>
      </c>
      <c r="K82" s="30">
        <f>Q82*C$21*C$25*C$22</f>
        <v>0</v>
      </c>
      <c r="L82" s="22">
        <f>(L81*(I81/I82)^C$10)+(1/100000)*(K82*(C$31-1)/(I82/1000000))</f>
        <v>1.5775936764952321</v>
      </c>
      <c r="M82">
        <f>((L82*100000)*(I82/1000000))/((C$19+C$21)*C$33)</f>
        <v>355.45389099526562</v>
      </c>
      <c r="N82">
        <f>(L82*100000)*((I82-I81)/1000000)</f>
        <v>-0.5638299320056771</v>
      </c>
      <c r="O82" s="22">
        <f>1-EXP(-C$12*((H82-(C$14+C$15))/C$16)^(C$13+1))</f>
        <v>-1.0433609760803041E+30</v>
      </c>
      <c r="P82" s="22">
        <f t="shared" si="2"/>
        <v>0</v>
      </c>
      <c r="Q82" s="22">
        <f t="shared" si="3"/>
        <v>0</v>
      </c>
    </row>
    <row r="83" spans="8:17" x14ac:dyDescent="0.25">
      <c r="H83" s="22">
        <v>-100</v>
      </c>
      <c r="I83">
        <f>(E$6+((PI()*(E$4^2))/4)*(E$8+(0.5*E$5)-((0.5*E$5)*COS(RADIANS(H83))+((E$8^2)-((0.5*E$5)^2)*(SIN(RADIANS(H83))*(SIN(RADIANS(H83)))))^0.5)))*1000000</f>
        <v>334.50506789278245</v>
      </c>
      <c r="J83" s="22">
        <f>J82*(I82/I83)^C$10</f>
        <v>1.5997759785972996</v>
      </c>
      <c r="K83" s="30">
        <f>Q83*C$21*C$25*C$22</f>
        <v>0</v>
      </c>
      <c r="L83" s="22">
        <f>(L82*(I82/I83)^C$10)+(1/100000)*(K83*(C$31-1)/(I83/1000000))</f>
        <v>1.5997759785972996</v>
      </c>
      <c r="M83">
        <f>((L83*100000)*(I83/1000000))/((C$19+C$21)*C$33)</f>
        <v>356.60108529540605</v>
      </c>
      <c r="N83">
        <f>(L83*100000)*((I83-I82)/1000000)</f>
        <v>-0.57786826581462347</v>
      </c>
      <c r="O83" s="22">
        <f>1-EXP(-C$12*((H83-(C$14+C$15))/C$16)^(C$13+1))</f>
        <v>-9.1003884972910416E+28</v>
      </c>
      <c r="P83" s="22">
        <f t="shared" si="2"/>
        <v>0</v>
      </c>
      <c r="Q83" s="22">
        <f t="shared" si="3"/>
        <v>0</v>
      </c>
    </row>
    <row r="84" spans="8:17" x14ac:dyDescent="0.25">
      <c r="H84" s="22">
        <v>-99</v>
      </c>
      <c r="I84">
        <f>(E$6+((PI()*(E$4^2))/4)*(E$8+(0.5*E$5)-((0.5*E$5)*COS(RADIANS(H84))+((E$8^2)-((0.5*E$5)^2)*(SIN(RADIANS(H84))*(SIN(RADIANS(H84)))))^0.5)))*1000000</f>
        <v>330.85549918383123</v>
      </c>
      <c r="J84" s="22">
        <f>J83*(I83/I84)^C$10</f>
        <v>1.6227544886298224</v>
      </c>
      <c r="K84" s="30">
        <f>Q84*C$21*C$25*C$22</f>
        <v>0</v>
      </c>
      <c r="L84" s="22">
        <f>(L83*(I83/I84)^C$10)+(1/100000)*(K84*(C$31-1)/(I84/1000000))</f>
        <v>1.6227544886298224</v>
      </c>
      <c r="M84">
        <f>((L84*100000)*(I84/1000000))/((C$19+C$21)*C$33)</f>
        <v>357.77662580549838</v>
      </c>
      <c r="N84">
        <f>(L84*100000)*((I84-I83)/1000000)</f>
        <v>-0.59223540040135403</v>
      </c>
      <c r="O84" s="22">
        <f>1-EXP(-C$12*((H84-(C$14+C$15))/C$16)^(C$13+1))</f>
        <v>-8.4121552026568648E+27</v>
      </c>
      <c r="P84" s="22">
        <f t="shared" si="2"/>
        <v>0</v>
      </c>
      <c r="Q84" s="22">
        <f t="shared" si="3"/>
        <v>0</v>
      </c>
    </row>
    <row r="85" spans="8:17" x14ac:dyDescent="0.25">
      <c r="H85" s="22">
        <v>-98</v>
      </c>
      <c r="I85">
        <f>(E$6+((PI()*(E$4^2))/4)*(E$8+(0.5*E$5)-((0.5*E$5)*COS(RADIANS(H85))+((E$8^2)-((0.5*E$5)^2)*(SIN(RADIANS(H85))*(SIN(RADIANS(H85)))))^0.5)))*1000000</f>
        <v>327.16939071419858</v>
      </c>
      <c r="J85" s="22">
        <f>J84*(I84/I85)^C$10</f>
        <v>1.6465624954438858</v>
      </c>
      <c r="K85" s="30">
        <f>Q85*C$21*C$25*C$22</f>
        <v>0</v>
      </c>
      <c r="L85" s="22">
        <f>(L84*(I84/I85)^C$10)+(1/100000)*(K85*(C$31-1)/(I85/1000000))</f>
        <v>1.6465624954438858</v>
      </c>
      <c r="M85">
        <f>((L85*100000)*(I85/1000000))/((C$19+C$21)*C$33)</f>
        <v>358.98117240251895</v>
      </c>
      <c r="N85">
        <f>(L85*100000)*((I85-I84)/1000000)</f>
        <v>-0.6069407960235168</v>
      </c>
      <c r="O85" s="22">
        <f>1-EXP(-C$12*((H85-(C$14+C$15))/C$16)^(C$13+1))</f>
        <v>-8.2351732718445789E+26</v>
      </c>
      <c r="P85" s="22">
        <f t="shared" si="2"/>
        <v>0</v>
      </c>
      <c r="Q85" s="22">
        <f t="shared" si="3"/>
        <v>0</v>
      </c>
    </row>
    <row r="86" spans="8:17" x14ac:dyDescent="0.25">
      <c r="H86" s="22">
        <v>-97</v>
      </c>
      <c r="I86">
        <f>(E$6+((PI()*(E$4^2))/4)*(E$8+(0.5*E$5)-((0.5*E$5)*COS(RADIANS(H86))+((E$8^2)-((0.5*E$5)^2)*(SIN(RADIANS(H86))*(SIN(RADIANS(H86)))))^0.5)))*1000000</f>
        <v>323.44762668733682</v>
      </c>
      <c r="J86" s="22">
        <f>J85*(I85/I86)^C$10</f>
        <v>1.6712350078004516</v>
      </c>
      <c r="K86" s="30">
        <f>Q86*C$21*C$25*C$22</f>
        <v>0</v>
      </c>
      <c r="L86" s="22">
        <f>(L85*(I85/I86)^C$10)+(1/100000)*(K86*(C$31-1)/(I86/1000000))</f>
        <v>1.6712350078004516</v>
      </c>
      <c r="M86">
        <f>((L86*100000)*(I86/1000000))/((C$19+C$21)*C$33)</f>
        <v>360.21540380567188</v>
      </c>
      <c r="N86">
        <f>(L86*100000)*((I86-I85)/1000000)</f>
        <v>-0.62199423324637582</v>
      </c>
      <c r="O86" s="22">
        <f>1-EXP(-C$12*((H86-(C$14+C$15))/C$16)^(C$13+1))</f>
        <v>-8.5320314407797129E+25</v>
      </c>
      <c r="P86" s="22">
        <f t="shared" si="2"/>
        <v>0</v>
      </c>
      <c r="Q86" s="22">
        <f t="shared" si="3"/>
        <v>0</v>
      </c>
    </row>
    <row r="87" spans="8:17" x14ac:dyDescent="0.25">
      <c r="H87" s="22">
        <v>-96</v>
      </c>
      <c r="I87">
        <f>(E$6+((PI()*(E$4^2))/4)*(E$8+(0.5*E$5)-((0.5*E$5)*COS(RADIANS(H87))+((E$8^2)-((0.5*E$5)^2)*(SIN(RADIANS(H87))*(SIN(RADIANS(H87)))))^0.5)))*1000000</f>
        <v>319.69112915837968</v>
      </c>
      <c r="J87" s="22">
        <f>J86*(I86/I87)^C$10</f>
        <v>1.6968088575906413</v>
      </c>
      <c r="K87" s="30">
        <f>Q87*C$21*C$25*C$22</f>
        <v>0</v>
      </c>
      <c r="L87" s="22">
        <f>(L86*(I86/I87)^C$10)+(1/100000)*(K87*(C$31-1)/(I87/1000000))</f>
        <v>1.6968088575906413</v>
      </c>
      <c r="M87">
        <f>((L87*100000)*(I87/1000000))/((C$19+C$21)*C$33)</f>
        <v>361.48001821459394</v>
      </c>
      <c r="N87">
        <f>(L87*100000)*((I87-I86)/1000000)</f>
        <v>-0.6374058280651832</v>
      </c>
      <c r="O87" s="22">
        <f>1-EXP(-C$12*((H87-(C$14+C$15))/C$16)^(C$13+1))</f>
        <v>-9.3485125339010921E+24</v>
      </c>
      <c r="P87" s="22">
        <f t="shared" si="2"/>
        <v>0</v>
      </c>
      <c r="Q87" s="22">
        <f t="shared" si="3"/>
        <v>0</v>
      </c>
    </row>
    <row r="88" spans="8:17" x14ac:dyDescent="0.25">
      <c r="H88" s="22">
        <v>-95</v>
      </c>
      <c r="I88">
        <f>(E$6+((PI()*(E$4^2))/4)*(E$8+(0.5*E$5)-((0.5*E$5)*COS(RADIANS(H88))+((E$8^2)-((0.5*E$5)^2)*(SIN(RADIANS(H88))*(SIN(RADIANS(H88)))))^0.5)))*1000000</f>
        <v>315.90085815473441</v>
      </c>
      <c r="J88" s="22">
        <f>J87*(I87/I88)^C$10</f>
        <v>1.7233228101809348</v>
      </c>
      <c r="K88" s="30">
        <f>Q88*C$21*C$25*C$22</f>
        <v>0</v>
      </c>
      <c r="L88" s="22">
        <f>(L87*(I87/I88)^C$10)+(1/100000)*(K88*(C$31-1)/(I88/1000000))</f>
        <v>1.7233228101809348</v>
      </c>
      <c r="M88">
        <f>((L88*100000)*(I88/1000000))/((C$19+C$21)*C$33)</f>
        <v>362.77573397755111</v>
      </c>
      <c r="N88">
        <f>(L88*100000)*((I88-I87)/1000000)</f>
        <v>-0.65318604773492839</v>
      </c>
      <c r="O88" s="22">
        <f>1-EXP(-C$12*((H88-(C$14+C$15))/C$16)^(C$13+1))</f>
        <v>-1.0825278153248832E+24</v>
      </c>
      <c r="P88" s="22">
        <f t="shared" si="2"/>
        <v>0</v>
      </c>
      <c r="Q88" s="22">
        <f t="shared" si="3"/>
        <v>0</v>
      </c>
    </row>
    <row r="89" spans="8:17" x14ac:dyDescent="0.25">
      <c r="H89" s="22">
        <v>-94</v>
      </c>
      <c r="I89">
        <f>(E$6+((PI()*(E$4^2))/4)*(E$8+(0.5*E$5)-((0.5*E$5)*COS(RADIANS(H89))+((E$8^2)-((0.5*E$5)^2)*(SIN(RADIANS(H89))*(SIN(RADIANS(H89)))))^0.5)))*1000000</f>
        <v>312.07781173451974</v>
      </c>
      <c r="J89" s="22">
        <f>J88*(I88/I89)^C$10</f>
        <v>1.7508176824290427</v>
      </c>
      <c r="K89" s="30">
        <f>Q89*C$21*C$25*C$22</f>
        <v>0</v>
      </c>
      <c r="L89" s="22">
        <f>(L88*(I88/I89)^C$10)+(1/100000)*(K89*(C$31-1)/(I89/1000000))</f>
        <v>1.7508176824290427</v>
      </c>
      <c r="M89">
        <f>((L89*100000)*(I89/1000000))/((C$19+C$21)*C$33)</f>
        <v>364.10329029098489</v>
      </c>
      <c r="N89">
        <f>(L89*100000)*((I89-I88)/1000000)</f>
        <v>-0.66934572732588904</v>
      </c>
      <c r="O89" s="22">
        <f>1-EXP(-C$12*((H89-(C$14+C$15))/C$16)^(C$13+1))</f>
        <v>-1.3238482830889956E+23</v>
      </c>
      <c r="P89" s="22">
        <f t="shared" si="2"/>
        <v>0</v>
      </c>
      <c r="Q89" s="22">
        <f t="shared" si="3"/>
        <v>0</v>
      </c>
    </row>
    <row r="90" spans="8:17" x14ac:dyDescent="0.25">
      <c r="H90" s="22">
        <v>-93</v>
      </c>
      <c r="I90">
        <f>(E$6+((PI()*(E$4^2))/4)*(E$8+(0.5*E$5)-((0.5*E$5)*COS(RADIANS(H90))+((E$8^2)-((0.5*E$5)^2)*(SIN(RADIANS(H90))*(SIN(RADIANS(H90)))))^0.5)))*1000000</f>
        <v>308.22302598158984</v>
      </c>
      <c r="J90" s="22">
        <f>J89*(I89/I90)^C$10</f>
        <v>1.779336468961586</v>
      </c>
      <c r="K90" s="30">
        <f>Q90*C$21*C$25*C$22</f>
        <v>0</v>
      </c>
      <c r="L90" s="22">
        <f>(L89*(I89/I90)^C$10)+(1/100000)*(K90*(C$31-1)/(I90/1000000))</f>
        <v>1.779336468961586</v>
      </c>
      <c r="M90">
        <f>((L90*100000)*(I90/1000000))/((C$19+C$21)*C$33)</f>
        <v>365.46344793179281</v>
      </c>
      <c r="N90">
        <f>(L90*100000)*((I90-I89)/1000000)</f>
        <v>-0.68589608702217164</v>
      </c>
      <c r="O90" s="22">
        <f>1-EXP(-C$12*((H90-(C$14+C$15))/C$16)^(C$13+1))</f>
        <v>-1.7085830431591165E+22</v>
      </c>
      <c r="P90" s="22">
        <f t="shared" si="2"/>
        <v>0</v>
      </c>
      <c r="Q90" s="22">
        <f t="shared" si="3"/>
        <v>0</v>
      </c>
    </row>
    <row r="91" spans="8:17" x14ac:dyDescent="0.25">
      <c r="H91" s="22">
        <v>-92</v>
      </c>
      <c r="I91">
        <f>(E$6+((PI()*(E$4^2))/4)*(E$8+(0.5*E$5)-((0.5*E$5)*COS(RADIANS(H91))+((E$8^2)-((0.5*E$5)^2)*(SIN(RADIANS(H91))*(SIN(RADIANS(H91)))))^0.5)))*1000000</f>
        <v>304.33757493608113</v>
      </c>
      <c r="J91" s="22">
        <f>J90*(I90/I91)^C$10</f>
        <v>1.8089244773541218</v>
      </c>
      <c r="K91" s="30">
        <f>Q91*C$21*C$25*C$22</f>
        <v>0</v>
      </c>
      <c r="L91" s="22">
        <f>(L90*(I90/I91)^C$10)+(1/100000)*(K91*(C$31-1)/(I91/1000000))</f>
        <v>1.8089244773541218</v>
      </c>
      <c r="M91">
        <f>((L91*100000)*(I91/1000000))/((C$19+C$21)*C$33)</f>
        <v>366.85699002374872</v>
      </c>
      <c r="N91">
        <f>(L91*100000)*((I91-I90)/1000000)</f>
        <v>-0.70284875017818804</v>
      </c>
      <c r="O91" s="22">
        <f>1-EXP(-C$12*((H91-(C$14+C$15))/C$16)^(C$13+1))</f>
        <v>-2.3255667574727605E+21</v>
      </c>
      <c r="P91" s="22">
        <f t="shared" si="2"/>
        <v>0</v>
      </c>
      <c r="Q91" s="22">
        <f t="shared" si="3"/>
        <v>0</v>
      </c>
    </row>
    <row r="92" spans="8:17" x14ac:dyDescent="0.25">
      <c r="H92" s="22">
        <v>-91</v>
      </c>
      <c r="I92">
        <f>(E$6+((PI()*(E$4^2))/4)*(E$8+(0.5*E$5)-((0.5*E$5)*COS(RADIANS(H92))+((E$8^2)-((0.5*E$5)^2)*(SIN(RADIANS(H92))*(SIN(RADIANS(H92)))))^0.5)))*1000000</f>
        <v>300.42257045962373</v>
      </c>
      <c r="J92" s="22">
        <f>J91*(I91/I92)^C$10</f>
        <v>1.8396294729078015</v>
      </c>
      <c r="K92" s="30">
        <f>Q92*C$21*C$25*C$22</f>
        <v>0</v>
      </c>
      <c r="L92" s="22">
        <f>(L91*(I91/I92)^C$10)+(1/100000)*(K92*(C$31-1)/(I92/1000000))</f>
        <v>1.8396294729078015</v>
      </c>
      <c r="M92">
        <f>((L92*100000)*(I92/1000000))/((C$19+C$21)*C$33)</f>
        <v>368.28472283949469</v>
      </c>
      <c r="N92">
        <f>(L92*100000)*((I92-I91)/1000000)</f>
        <v>-0.7202157621457006</v>
      </c>
      <c r="O92" s="22">
        <f>1-EXP(-C$12*((H92-(C$14+C$15))/C$16)^(C$13+1))</f>
        <v>-3.3358959328035124E+20</v>
      </c>
      <c r="P92" s="22">
        <f t="shared" si="2"/>
        <v>0</v>
      </c>
      <c r="Q92" s="22">
        <f t="shared" si="3"/>
        <v>0</v>
      </c>
    </row>
    <row r="93" spans="8:17" x14ac:dyDescent="0.25">
      <c r="H93" s="22">
        <v>-90</v>
      </c>
      <c r="I93">
        <f>(E$6+((PI()*(E$4^2))/4)*(E$8+(0.5*E$5)-((0.5*E$5)*COS(RADIANS(H93))+((E$8^2)-((0.5*E$5)^2)*(SIN(RADIANS(H93))*(SIN(RADIANS(H93)))))^0.5)))*1000000</f>
        <v>296.47916203456509</v>
      </c>
      <c r="J93" s="22">
        <f>J92*(I92/I93)^C$10</f>
        <v>1.8715018337755382</v>
      </c>
      <c r="K93" s="30">
        <f>Q93*C$21*C$25*C$22</f>
        <v>0</v>
      </c>
      <c r="L93" s="22">
        <f>(L92*(I92/I93)^C$10)+(1/100000)*(K93*(C$31-1)/(I93/1000000))</f>
        <v>1.8715018337755382</v>
      </c>
      <c r="M93">
        <f>((L93*100000)*(I93/1000000))/((C$19+C$21)*C$33)</f>
        <v>369.74747663954474</v>
      </c>
      <c r="N93">
        <f>(L93*100000)*((I93-I92)/1000000)</f>
        <v>-0.73800960988231434</v>
      </c>
      <c r="O93" s="22">
        <f>1-EXP(-C$12*((H93-(C$14+C$15))/C$16)^(C$13+1))</f>
        <v>-5.0394514016620216E+19</v>
      </c>
      <c r="P93" s="22">
        <f t="shared" si="2"/>
        <v>0</v>
      </c>
      <c r="Q93" s="22">
        <f t="shared" si="3"/>
        <v>0</v>
      </c>
    </row>
    <row r="94" spans="8:17" x14ac:dyDescent="0.25">
      <c r="H94" s="22">
        <v>-89</v>
      </c>
      <c r="I94">
        <f>(E$6+((PI()*(E$4^2))/4)*(E$8+(0.5*E$5)-((0.5*E$5)*COS(RADIANS(H94))+((E$8^2)-((0.5*E$5)^2)*(SIN(RADIANS(H94))*(SIN(RADIANS(H94)))))^0.5)))*1000000</f>
        <v>292.50853649677083</v>
      </c>
      <c r="J94" s="22">
        <f>J93*(I93/I94)^C$10</f>
        <v>1.9045947172542952</v>
      </c>
      <c r="K94" s="30">
        <f>Q94*C$21*C$25*C$22</f>
        <v>0</v>
      </c>
      <c r="L94" s="22">
        <f>(L93*(I93/I94)^C$10)+(1/100000)*(K94*(C$31-1)/(I94/1000000))</f>
        <v>1.9045947172542952</v>
      </c>
      <c r="M94">
        <f>((L94*100000)*(I94/1000000))/((C$19+C$21)*C$33)</f>
        <v>371.24610654975572</v>
      </c>
      <c r="N94">
        <f>(L94*100000)*((I94-I93)/1000000)</f>
        <v>-0.75624324234779472</v>
      </c>
      <c r="O94" s="22">
        <f>1-EXP(-C$12*((H94-(C$14+C$15))/C$16)^(C$13+1))</f>
        <v>-8.0119316191129324E+18</v>
      </c>
      <c r="P94" s="22">
        <f t="shared" si="2"/>
        <v>0</v>
      </c>
      <c r="Q94" s="22">
        <f t="shared" si="3"/>
        <v>0</v>
      </c>
    </row>
    <row r="95" spans="8:17" x14ac:dyDescent="0.25">
      <c r="H95" s="22">
        <v>-88</v>
      </c>
      <c r="I95">
        <f>(E$6+((PI()*(E$4^2))/4)*(E$8+(0.5*E$5)-((0.5*E$5)*COS(RADIANS(H95))+((E$8^2)-((0.5*E$5)^2)*(SIN(RADIANS(H95))*(SIN(RADIANS(H95)))))^0.5)))*1000000</f>
        <v>288.51191770178531</v>
      </c>
      <c r="J95" s="22">
        <f>J94*(I94/I95)^C$10</f>
        <v>1.9389642381295586</v>
      </c>
      <c r="K95" s="30">
        <f>Q95*C$21*C$25*C$22</f>
        <v>0</v>
      </c>
      <c r="L95" s="22">
        <f>(L94*(I94/I95)^C$10)+(1/100000)*(K95*(C$31-1)/(I95/1000000))</f>
        <v>1.9389642381295586</v>
      </c>
      <c r="M95">
        <f>((L95*100000)*(I95/1000000))/((C$19+C$21)*C$33)</f>
        <v>372.78149347871386</v>
      </c>
      <c r="N95">
        <f>(L95*100000)*((I95-I94)/1000000)</f>
        <v>-0.77493009169133775</v>
      </c>
      <c r="O95" s="22">
        <f>1-EXP(-C$12*((H95-(C$14+C$15))/C$16)^(C$13+1))</f>
        <v>-1.3395857902002299E+18</v>
      </c>
      <c r="P95" s="22">
        <f t="shared" si="2"/>
        <v>0</v>
      </c>
      <c r="Q95" s="22">
        <f t="shared" si="3"/>
        <v>0</v>
      </c>
    </row>
    <row r="96" spans="8:17" x14ac:dyDescent="0.25">
      <c r="H96" s="22">
        <v>-87</v>
      </c>
      <c r="I96">
        <f>(E$6+((PI()*(E$4^2))/4)*(E$8+(0.5*E$5)-((0.5*E$5)*COS(RADIANS(H96))+((E$8^2)-((0.5*E$5)^2)*(SIN(RADIANS(H96))*(SIN(RADIANS(H96)))))^0.5)))*1000000</f>
        <v>284.49056612435118</v>
      </c>
      <c r="J96" s="22">
        <f>J95*(I95/I96)^C$10</f>
        <v>1.9746696600337421</v>
      </c>
      <c r="K96" s="30">
        <f>Q96*C$21*C$25*C$22</f>
        <v>0</v>
      </c>
      <c r="L96" s="22">
        <f>(L95*(I95/I96)^C$10)+(1/100000)*(K96*(C$31-1)/(I96/1000000))</f>
        <v>1.9746696600337421</v>
      </c>
      <c r="M96">
        <f>((L96*100000)*(I96/1000000))/((C$19+C$21)*C$33)</f>
        <v>374.35454507648234</v>
      </c>
      <c r="N96">
        <f>(L96*100000)*((I96-I95)/1000000)</f>
        <v>-0.79408409522880097</v>
      </c>
      <c r="O96" s="22">
        <f>1-EXP(-C$12*((H96-(C$14+C$15))/C$16)^(C$13+1))</f>
        <v>-2.3538526683702E+17</v>
      </c>
      <c r="P96" s="22">
        <f t="shared" si="2"/>
        <v>0</v>
      </c>
      <c r="Q96" s="22">
        <f t="shared" si="3"/>
        <v>0</v>
      </c>
    </row>
    <row r="97" spans="8:17" x14ac:dyDescent="0.25">
      <c r="H97" s="22">
        <v>-86</v>
      </c>
      <c r="I97">
        <f>(E$6+((PI()*(E$4^2))/4)*(E$8+(0.5*E$5)-((0.5*E$5)*COS(RADIANS(H97))+((E$8^2)-((0.5*E$5)^2)*(SIN(RADIANS(H97))*(SIN(RADIANS(H97)))))^0.5)))*1000000</f>
        <v>280.44577839151242</v>
      </c>
      <c r="J97" s="22">
        <f>J96*(I96/I97)^C$10</f>
        <v>2.0117736008626359</v>
      </c>
      <c r="K97" s="30">
        <f>Q97*C$21*C$25*C$22</f>
        <v>0</v>
      </c>
      <c r="L97" s="22">
        <f>(L96*(I96/I97)^C$10)+(1/100000)*(K97*(C$31-1)/(I97/1000000))</f>
        <v>2.0117736008626359</v>
      </c>
      <c r="M97">
        <f>((L97*100000)*(I97/1000000))/((C$19+C$21)*C$33)</f>
        <v>375.96619673613151</v>
      </c>
      <c r="N97">
        <f>(L97*100000)*((I97-I96)/1000000)</f>
        <v>-0.81371971820180422</v>
      </c>
      <c r="O97" s="22">
        <f>1-EXP(-C$12*((H97-(C$14+C$15))/C$16)^(C$13+1))</f>
        <v>-4.3436976378044176E+16</v>
      </c>
      <c r="P97" s="22">
        <f t="shared" si="2"/>
        <v>0</v>
      </c>
      <c r="Q97" s="22">
        <f t="shared" si="3"/>
        <v>0</v>
      </c>
    </row>
    <row r="98" spans="8:17" x14ac:dyDescent="0.25">
      <c r="H98" s="22">
        <v>-85</v>
      </c>
      <c r="I98">
        <f>(E$6+((PI()*(E$4^2))/4)*(E$8+(0.5*E$5)-((0.5*E$5)*COS(RADIANS(H98))+((E$8^2)-((0.5*E$5)^2)*(SIN(RADIANS(H98))*(SIN(RADIANS(H98)))))^0.5)))*1000000</f>
        <v>276.37888674974101</v>
      </c>
      <c r="J98" s="22">
        <f>J97*(I97/I98)^C$10</f>
        <v>2.0503422533838345</v>
      </c>
      <c r="K98" s="30">
        <f>Q98*C$21*C$25*C$22</f>
        <v>0</v>
      </c>
      <c r="L98" s="22">
        <f>(L97*(I97/I98)^C$10)+(1/100000)*(K98*(C$31-1)/(I98/1000000))</f>
        <v>2.0503422533838345</v>
      </c>
      <c r="M98">
        <f>((L98*100000)*(I98/1000000))/((C$19+C$21)*C$33)</f>
        <v>377.61741263944276</v>
      </c>
      <c r="N98">
        <f>(L98*100000)*((I98-I97)/1000000)</f>
        <v>-0.83385197730574667</v>
      </c>
      <c r="O98" s="22">
        <f>1-EXP(-C$12*((H98-(C$14+C$15))/C$16)^(C$13+1))</f>
        <v>-8412161156490311</v>
      </c>
      <c r="P98" s="22">
        <f t="shared" si="2"/>
        <v>0</v>
      </c>
      <c r="Q98" s="22">
        <f t="shared" si="3"/>
        <v>0</v>
      </c>
    </row>
    <row r="99" spans="8:17" x14ac:dyDescent="0.25">
      <c r="H99" s="22">
        <v>-84</v>
      </c>
      <c r="I99">
        <f>(E$6+((PI()*(E$4^2))/4)*(E$8+(0.5*E$5)-((0.5*E$5)*COS(RADIANS(H99))+((E$8^2)-((0.5*E$5)^2)*(SIN(RADIANS(H99))*(SIN(RADIANS(H99)))))^0.5)))*1000000</f>
        <v>272.2912584667481</v>
      </c>
      <c r="J99" s="22">
        <f>J98*(I98/I99)^C$10</f>
        <v>2.090445622268831</v>
      </c>
      <c r="K99" s="30">
        <f>Q99*C$21*C$25*C$22</f>
        <v>0</v>
      </c>
      <c r="L99" s="22">
        <f>(L98*(I98/I99)^C$10)+(1/100000)*(K99*(C$31-1)/(I99/1000000))</f>
        <v>2.090445622268831</v>
      </c>
      <c r="M99">
        <f>((L99*100000)*(I99/1000000))/((C$19+C$21)*C$33)</f>
        <v>379.3091868481269</v>
      </c>
      <c r="N99">
        <f>(L99*100000)*((I99-I98)/1000000)</f>
        <v>-0.85449646496447862</v>
      </c>
      <c r="O99" s="22">
        <f>1-EXP(-C$12*((H99-(C$14+C$15))/C$16)^(C$13+1))</f>
        <v>-1708517332611344.2</v>
      </c>
      <c r="P99" s="22">
        <f t="shared" si="2"/>
        <v>0</v>
      </c>
      <c r="Q99" s="22">
        <f t="shared" si="3"/>
        <v>0</v>
      </c>
    </row>
    <row r="100" spans="8:17" x14ac:dyDescent="0.25">
      <c r="H100" s="22">
        <v>-83</v>
      </c>
      <c r="I100">
        <f>(E$6+((PI()*(E$4^2))/4)*(E$8+(0.5*E$5)-((0.5*E$5)*COS(RADIANS(H100))+((E$8^2)-((0.5*E$5)^2)*(SIN(RADIANS(H100))*(SIN(RADIANS(H100)))))^0.5)))*1000000</f>
        <v>268.18429516885266</v>
      </c>
      <c r="J100" s="22">
        <f>J99*(I99/I100)^C$10</f>
        <v>2.1321577788870041</v>
      </c>
      <c r="K100" s="30">
        <f>Q100*C$21*C$25*C$22</f>
        <v>0</v>
      </c>
      <c r="L100" s="22">
        <f>(L99*(I99/I100)^C$10)+(1/100000)*(K100*(C$31-1)/(I100/1000000))</f>
        <v>2.1321577788870041</v>
      </c>
      <c r="M100">
        <f>((L100*100000)*(I100/1000000))/((C$19+C$21)*C$33)</f>
        <v>381.04254444183175</v>
      </c>
      <c r="N100">
        <f>(L100*100000)*((I100-I99)/1000000)</f>
        <v>-0.87566937432112024</v>
      </c>
      <c r="O100" s="22">
        <f>1-EXP(-C$12*((H100-(C$14+C$15))/C$16)^(C$13+1))</f>
        <v>-363656305080400.5</v>
      </c>
      <c r="P100" s="22">
        <f t="shared" si="2"/>
        <v>0</v>
      </c>
      <c r="Q100" s="22">
        <f t="shared" si="3"/>
        <v>0</v>
      </c>
    </row>
    <row r="101" spans="8:17" x14ac:dyDescent="0.25">
      <c r="H101" s="22">
        <v>-82</v>
      </c>
      <c r="I101">
        <f>(E$6+((PI()*(E$4^2))/4)*(E$8+(0.5*E$5)-((0.5*E$5)*COS(RADIANS(H101))+((E$8^2)-((0.5*E$5)^2)*(SIN(RADIANS(H101))*(SIN(RADIANS(H101)))))^0.5)))*1000000</f>
        <v>264.05943211499022</v>
      </c>
      <c r="J101" s="22">
        <f>J100*(I100/I101)^C$10</f>
        <v>2.1755571353156973</v>
      </c>
      <c r="K101" s="30">
        <f>Q101*C$21*C$25*C$22</f>
        <v>0</v>
      </c>
      <c r="L101" s="22">
        <f>(L100*(I100/I101)^C$10)+(1/100000)*(K101*(C$31-1)/(I101/1000000))</f>
        <v>2.1755571353156973</v>
      </c>
      <c r="M101">
        <f>((L101*100000)*(I101/1000000))/((C$19+C$21)*C$33)</f>
        <v>382.81854270412703</v>
      </c>
      <c r="N101">
        <f>(L101*100000)*((I101-I100)/1000000)</f>
        <v>-0.89738752490305307</v>
      </c>
      <c r="O101" s="22">
        <f>1-EXP(-C$12*((H101-(C$14+C$15))/C$16)^(C$13+1))</f>
        <v>-81062296456384.906</v>
      </c>
      <c r="P101" s="22">
        <f t="shared" si="2"/>
        <v>0</v>
      </c>
      <c r="Q101" s="22">
        <f t="shared" si="3"/>
        <v>0</v>
      </c>
    </row>
    <row r="102" spans="8:17" x14ac:dyDescent="0.25">
      <c r="H102" s="22">
        <v>-81</v>
      </c>
      <c r="I102">
        <f>(E$6+((PI()*(E$4^2))/4)*(E$8+(0.5*E$5)-((0.5*E$5)*COS(RADIANS(H102))+((E$8^2)-((0.5*E$5)^2)*(SIN(RADIANS(H102))*(SIN(RADIANS(H102)))))^0.5)))*1000000</f>
        <v>259.91813740864779</v>
      </c>
      <c r="J102" s="22">
        <f>J101*(I101/I102)^C$10</f>
        <v>2.2207267391468601</v>
      </c>
      <c r="K102" s="30">
        <f>Q102*C$21*C$25*C$22</f>
        <v>0</v>
      </c>
      <c r="L102" s="22">
        <f>(L101*(I101/I102)^C$10)+(1/100000)*(K102*(C$31-1)/(I102/1000000))</f>
        <v>2.2207267391468601</v>
      </c>
      <c r="M102">
        <f>((L102*100000)*(I102/1000000))/((C$19+C$21)*C$33)</f>
        <v>384.63827235753968</v>
      </c>
      <c r="N102">
        <f>(L102*100000)*((I102-I101)/1000000)</f>
        <v>-0.91966838890619595</v>
      </c>
      <c r="O102" s="22">
        <f>1-EXP(-C$12*((H102-(C$14+C$15))/C$16)^(C$13+1))</f>
        <v>-18910318908016.398</v>
      </c>
      <c r="P102" s="22">
        <f t="shared" si="2"/>
        <v>0</v>
      </c>
      <c r="Q102" s="22">
        <f t="shared" si="3"/>
        <v>0</v>
      </c>
    </row>
    <row r="103" spans="8:17" x14ac:dyDescent="0.25">
      <c r="H103" s="22">
        <v>-80</v>
      </c>
      <c r="I103">
        <f>(E$6+((PI()*(E$4^2))/4)*(E$8+(0.5*E$5)-((0.5*E$5)*COS(RADIANS(H103))+((E$8^2)-((0.5*E$5)^2)*(SIN(RADIANS(H103))*(SIN(RADIANS(H103)))))^0.5)))*1000000</f>
        <v>255.76191114920638</v>
      </c>
      <c r="J103" s="22">
        <f>J102*(I102/I103)^C$10</f>
        <v>2.267754590808134</v>
      </c>
      <c r="K103" s="30">
        <f>Q103*C$21*C$25*C$22</f>
        <v>0</v>
      </c>
      <c r="L103" s="22">
        <f>(L102*(I102/I103)^C$10)+(1/100000)*(K103*(C$31-1)/(I103/1000000))</f>
        <v>2.267754590808134</v>
      </c>
      <c r="M103">
        <f>((L103*100000)*(I103/1000000))/((C$19+C$21)*C$33)</f>
        <v>386.50285884857107</v>
      </c>
      <c r="N103">
        <f>(L103*100000)*((I103-I102)/1000000)</f>
        <v>-0.94253011802855768</v>
      </c>
      <c r="O103" s="22">
        <f>1-EXP(-C$12*((H103-(C$14+C$15))/C$16)^(C$13+1))</f>
        <v>-4613463535200.498</v>
      </c>
      <c r="P103" s="22">
        <f t="shared" si="2"/>
        <v>0</v>
      </c>
      <c r="Q103" s="22">
        <f t="shared" si="3"/>
        <v>0</v>
      </c>
    </row>
    <row r="104" spans="8:17" x14ac:dyDescent="0.25">
      <c r="H104" s="22">
        <v>-79</v>
      </c>
      <c r="I104">
        <f>(E$6+((PI()*(E$4^2))/4)*(E$8+(0.5*E$5)-((0.5*E$5)*COS(RADIANS(H104))+((E$8^2)-((0.5*E$5)^2)*(SIN(RADIANS(H104))*(SIN(RADIANS(H104)))))^0.5)))*1000000</f>
        <v>251.59228452435858</v>
      </c>
      <c r="J104" s="22">
        <f>J103*(I103/I104)^C$10</f>
        <v>2.3167339852657456</v>
      </c>
      <c r="K104" s="30">
        <f>Q104*C$21*C$25*C$22</f>
        <v>0</v>
      </c>
      <c r="L104" s="22">
        <f>(L103*(I103/I104)^C$10)+(1/100000)*(K104*(C$31-1)/(I104/1000000))</f>
        <v>2.3167339852657456</v>
      </c>
      <c r="M104">
        <f>((L104*100000)*(I104/1000000))/((C$19+C$21)*C$33)</f>
        <v>388.41346368345296</v>
      </c>
      <c r="N104">
        <f>(L104*100000)*((I104-I103)/1000000)</f>
        <v>-0.96599157076538222</v>
      </c>
      <c r="O104" s="22">
        <f>1-EXP(-C$12*((H104-(C$14+C$15))/C$16)^(C$13+1))</f>
        <v>-1176250284455.447</v>
      </c>
      <c r="P104" s="22">
        <f t="shared" si="2"/>
        <v>0</v>
      </c>
      <c r="Q104" s="22">
        <f t="shared" si="3"/>
        <v>0</v>
      </c>
    </row>
    <row r="105" spans="8:17" x14ac:dyDescent="0.25">
      <c r="H105" s="22">
        <v>-78</v>
      </c>
      <c r="I105">
        <f>(E$6+((PI()*(E$4^2))/4)*(E$8+(0.5*E$5)-((0.5*E$5)*COS(RADIANS(H105))+((E$8^2)-((0.5*E$5)^2)*(SIN(RADIANS(H105))*(SIN(RADIANS(H105)))))^0.5)))*1000000</f>
        <v>247.41081884544613</v>
      </c>
      <c r="J105" s="22">
        <f>J104*(I104/I105)^C$10</f>
        <v>2.3677638801390577</v>
      </c>
      <c r="K105" s="30">
        <f>Q105*C$21*C$25*C$22</f>
        <v>0</v>
      </c>
      <c r="L105" s="22">
        <f>(L104*(I104/I105)^C$10)+(1/100000)*(K105*(C$31-1)/(I105/1000000))</f>
        <v>2.3677638801390577</v>
      </c>
      <c r="M105">
        <f>((L105*100000)*(I105/1000000))/((C$19+C$21)*C$33)</f>
        <v>390.37128581517482</v>
      </c>
      <c r="N105">
        <f>(L105*100000)*((I105-I104)/1000000)</f>
        <v>-0.99007234005700318</v>
      </c>
      <c r="O105" s="22">
        <f>1-EXP(-C$12*((H105-(C$14+C$15))/C$16)^(C$13+1))</f>
        <v>-313193630356.82715</v>
      </c>
      <c r="P105" s="22">
        <f t="shared" si="2"/>
        <v>0</v>
      </c>
      <c r="Q105" s="22">
        <f t="shared" si="3"/>
        <v>0</v>
      </c>
    </row>
    <row r="106" spans="8:17" x14ac:dyDescent="0.25">
      <c r="H106" s="22">
        <v>-77</v>
      </c>
      <c r="I106">
        <f>(E$6+((PI()*(E$4^2))/4)*(E$8+(0.5*E$5)-((0.5*E$5)*COS(RADIANS(H106))+((E$8^2)-((0.5*E$5)^2)*(SIN(RADIANS(H106))*(SIN(RADIANS(H106)))))^0.5)))*1000000</f>
        <v>243.21910452773037</v>
      </c>
      <c r="J106" s="22">
        <f>J105*(I105/I106)^C$10</f>
        <v>2.4209492924331575</v>
      </c>
      <c r="K106" s="30">
        <f>Q106*C$21*C$25*C$22</f>
        <v>0</v>
      </c>
      <c r="L106" s="22">
        <f>(L105*(I105/I106)^C$10)+(1/100000)*(K106*(C$31-1)/(I106/1000000))</f>
        <v>2.4209492924331575</v>
      </c>
      <c r="M106">
        <f>((L106*100000)*(I106/1000000))/((C$19+C$21)*C$33)</f>
        <v>392.37756308206139</v>
      </c>
      <c r="N106">
        <f>(L106*100000)*((I106-I105)/1000000)</f>
        <v>-1.0147927811555915</v>
      </c>
      <c r="O106" s="22">
        <f>1-EXP(-C$12*((H106-(C$14+C$15))/C$16)^(C$13+1))</f>
        <v>-87028751077.854858</v>
      </c>
      <c r="P106" s="22">
        <f t="shared" si="2"/>
        <v>0</v>
      </c>
      <c r="Q106" s="22">
        <f t="shared" si="3"/>
        <v>0</v>
      </c>
    </row>
    <row r="107" spans="8:17" x14ac:dyDescent="0.25">
      <c r="H107" s="22">
        <v>-76</v>
      </c>
      <c r="I107">
        <f>(E$6+((PI()*(E$4^2))/4)*(E$8+(0.5*E$5)-((0.5*E$5)*COS(RADIANS(H107))+((E$8^2)-((0.5*E$5)^2)*(SIN(RADIANS(H107))*(SIN(RADIANS(H107)))))^0.5)))*1000000</f>
        <v>239.01876001776012</v>
      </c>
      <c r="J107" s="22">
        <f>J106*(I106/I107)^C$10</f>
        <v>2.4764017262874649</v>
      </c>
      <c r="K107" s="30">
        <f>Q107*C$21*C$25*C$22</f>
        <v>0</v>
      </c>
      <c r="L107" s="22">
        <f>(L106*(I106/I107)^C$10)+(1/100000)*(K107*(C$31-1)/(I107/1000000))</f>
        <v>2.4764017262874649</v>
      </c>
      <c r="M107">
        <f>((L107*100000)*(I107/1000000))/((C$19+C$21)*C$33)</f>
        <v>394.4335736978486</v>
      </c>
      <c r="N107">
        <f>(L107*100000)*((I107-I106)/1000000)</f>
        <v>-1.0401740395492405</v>
      </c>
      <c r="O107" s="22">
        <f>1-EXP(-C$12*((H107-(C$14+C$15))/C$16)^(C$13+1))</f>
        <v>-25220015701.084774</v>
      </c>
      <c r="P107" s="22">
        <f t="shared" si="2"/>
        <v>0</v>
      </c>
      <c r="Q107" s="22">
        <f t="shared" si="3"/>
        <v>0</v>
      </c>
    </row>
    <row r="108" spans="8:17" x14ac:dyDescent="0.25">
      <c r="H108" s="22">
        <v>-75</v>
      </c>
      <c r="I108">
        <f>(E$6+((PI()*(E$4^2))/4)*(E$8+(0.5*E$5)-((0.5*E$5)*COS(RADIANS(H108))+((E$8^2)-((0.5*E$5)^2)*(SIN(RADIANS(H108))*(SIN(RADIANS(H108)))))^0.5)))*1000000</f>
        <v>234.8114306701469</v>
      </c>
      <c r="J108" s="22">
        <f>J107*(I107/I108)^C$10</f>
        <v>2.5342396343460831</v>
      </c>
      <c r="K108" s="30">
        <f>Q108*C$21*C$25*C$22</f>
        <v>0</v>
      </c>
      <c r="L108" s="22">
        <f>(L107*(I107/I108)^C$10)+(1/100000)*(K108*(C$31-1)/(I108/1000000))</f>
        <v>2.5342396343460831</v>
      </c>
      <c r="M108">
        <f>((L108*100000)*(I108/1000000))/((C$19+C$21)*C$33)</f>
        <v>396.54063779282944</v>
      </c>
      <c r="N108">
        <f>(L108*100000)*((I108-I107)/1000000)</f>
        <v>-1.0662380787468846</v>
      </c>
      <c r="O108" s="22">
        <f>1-EXP(-C$12*((H108-(C$14+C$15))/C$16)^(C$13+1))</f>
        <v>-7616524541.6104231</v>
      </c>
      <c r="P108" s="22">
        <f t="shared" si="2"/>
        <v>0</v>
      </c>
      <c r="Q108" s="22">
        <f t="shared" si="3"/>
        <v>0</v>
      </c>
    </row>
    <row r="109" spans="8:17" x14ac:dyDescent="0.25">
      <c r="H109" s="22">
        <v>-74</v>
      </c>
      <c r="I109">
        <f>(E$6+((PI()*(E$4^2))/4)*(E$8+(0.5*E$5)-((0.5*E$5)*COS(RADIANS(H109))+((E$8^2)-((0.5*E$5)^2)*(SIN(RADIANS(H109))*(SIN(RADIANS(H109)))))^0.5)))*1000000</f>
        <v>230.5987875761858</v>
      </c>
      <c r="J109" s="22">
        <f>J108*(I108/I109)^C$10</f>
        <v>2.5945889155805628</v>
      </c>
      <c r="K109" s="30">
        <f>Q109*C$21*C$25*C$22</f>
        <v>0</v>
      </c>
      <c r="L109" s="22">
        <f>(L108*(I108/I109)^C$10)+(1/100000)*(K109*(C$31-1)/(I109/1000000))</f>
        <v>2.5945889155805628</v>
      </c>
      <c r="M109">
        <f>((L109*100000)*(I109/1000000))/((C$19+C$21)*C$33)</f>
        <v>398.70011900517773</v>
      </c>
      <c r="N109">
        <f>(L109*100000)*((I109-I108)/1000000)</f>
        <v>-1.0930077076888494</v>
      </c>
      <c r="O109" s="22">
        <f>1-EXP(-C$12*((H109-(C$14+C$15))/C$16)^(C$13+1))</f>
        <v>-2395484422.7093053</v>
      </c>
      <c r="P109" s="22">
        <f t="shared" si="2"/>
        <v>0</v>
      </c>
      <c r="Q109" s="22">
        <f t="shared" si="3"/>
        <v>0</v>
      </c>
    </row>
    <row r="110" spans="8:17" x14ac:dyDescent="0.25">
      <c r="H110" s="22">
        <v>-73</v>
      </c>
      <c r="I110">
        <f>(E$6+((PI()*(E$4^2))/4)*(E$8+(0.5*E$5)-((0.5*E$5)*COS(RADIANS(H110))+((E$8^2)-((0.5*E$5)^2)*(SIN(RADIANS(H110))*(SIN(RADIANS(H110)))))^0.5)))*1000000</f>
        <v>226.38252634687584</v>
      </c>
      <c r="J110" s="22">
        <f>J109*(I109/I110)^C$10</f>
        <v>2.6575834526390052</v>
      </c>
      <c r="K110" s="30">
        <f>Q110*C$21*C$25*C$22</f>
        <v>0</v>
      </c>
      <c r="L110" s="22">
        <f>(L109*(I109/I110)^C$10)+(1/100000)*(K110*(C$31-1)/(I110/1000000))</f>
        <v>2.6575834526390052</v>
      </c>
      <c r="M110">
        <f>((L110*100000)*(I110/1000000))/((C$19+C$21)*C$33)</f>
        <v>400.91342612101238</v>
      </c>
      <c r="N110">
        <f>(L110*100000)*((I110-I109)/1000000)</f>
        <v>-1.1205066075017551</v>
      </c>
      <c r="O110" s="22">
        <f>1-EXP(-C$12*((H110-(C$14+C$15))/C$16)^(C$13+1))</f>
        <v>-784063052.13667822</v>
      </c>
      <c r="P110" s="22">
        <f t="shared" si="2"/>
        <v>0</v>
      </c>
      <c r="Q110" s="22">
        <f t="shared" si="3"/>
        <v>0</v>
      </c>
    </row>
    <row r="111" spans="8:17" x14ac:dyDescent="0.25">
      <c r="H111" s="22">
        <v>-72</v>
      </c>
      <c r="I111">
        <f>(E$6+((PI()*(E$4^2))/4)*(E$8+(0.5*E$5)-((0.5*E$5)*COS(RADIANS(H111))+((E$8^2)-((0.5*E$5)^2)*(SIN(RADIANS(H111))*(SIN(RADIANS(H111)))))^0.5)))*1000000</f>
        <v>222.16436585299687</v>
      </c>
      <c r="J111" s="22">
        <f>J110*(I110/I111)^C$10</f>
        <v>2.7233656920579405</v>
      </c>
      <c r="K111" s="30">
        <f>Q111*C$21*C$25*C$22</f>
        <v>0</v>
      </c>
      <c r="L111" s="22">
        <f>(L110*(I110/I111)^C$10)+(1/100000)*(K111*(C$31-1)/(I111/1000000))</f>
        <v>2.7233656920579405</v>
      </c>
      <c r="M111">
        <f>((L111*100000)*(I111/1000000))/((C$19+C$21)*C$33)</f>
        <v>403.18201476111426</v>
      </c>
      <c r="N111">
        <f>(L111*100000)*((I111-I110)/1000000)</f>
        <v>-1.1487593572624164</v>
      </c>
      <c r="O111" s="22">
        <f>1-EXP(-C$12*((H111-(C$14+C$15))/C$16)^(C$13+1))</f>
        <v>-266886053.07636753</v>
      </c>
      <c r="P111" s="22">
        <f t="shared" si="2"/>
        <v>0</v>
      </c>
      <c r="Q111" s="22">
        <f t="shared" si="3"/>
        <v>0</v>
      </c>
    </row>
    <row r="112" spans="8:17" x14ac:dyDescent="0.25">
      <c r="H112" s="22">
        <v>-71</v>
      </c>
      <c r="I112">
        <f>(E$6+((PI()*(E$4^2))/4)*(E$8+(0.5*E$5)-((0.5*E$5)*COS(RADIANS(H112))+((E$8^2)-((0.5*E$5)^2)*(SIN(RADIANS(H112))*(SIN(RADIANS(H112)))))^0.5)))*1000000</f>
        <v>217.9460469249866</v>
      </c>
      <c r="J112" s="22">
        <f>J111*(I111/I112)^C$10</f>
        <v>2.792087270956177</v>
      </c>
      <c r="K112" s="30">
        <f>Q112*C$21*C$25*C$22</f>
        <v>0</v>
      </c>
      <c r="L112" s="22">
        <f>(L111*(I111/I112)^C$10)+(1/100000)*(K112*(C$31-1)/(I112/1000000))</f>
        <v>2.792087270956177</v>
      </c>
      <c r="M112">
        <f>((L112*100000)*(I112/1000000))/((C$19+C$21)*C$33)</f>
        <v>405.50738911143924</v>
      </c>
      <c r="N112">
        <f>(L112*100000)*((I112-I111)/1000000)</f>
        <v>-1.177791458373096</v>
      </c>
      <c r="O112" s="22">
        <f>1-EXP(-C$12*((H112-(C$14+C$15))/C$16)^(C$13+1))</f>
        <v>-94409161.618919551</v>
      </c>
      <c r="P112" s="22">
        <f t="shared" si="2"/>
        <v>0</v>
      </c>
      <c r="Q112" s="22">
        <f t="shared" si="3"/>
        <v>0</v>
      </c>
    </row>
    <row r="113" spans="8:17" x14ac:dyDescent="0.25">
      <c r="H113" s="22">
        <v>-70</v>
      </c>
      <c r="I113">
        <f>(E$6+((PI()*(E$4^2))/4)*(E$8+(0.5*E$5)-((0.5*E$5)*COS(RADIANS(H113))+((E$8^2)-((0.5*E$5)^2)*(SIN(RADIANS(H113))*(SIN(RADIANS(H113)))))^0.5)))*1000000</f>
        <v>213.72933101543703</v>
      </c>
      <c r="J113" s="22">
        <f>J112*(I112/I113)^C$10</f>
        <v>2.8639096941335485</v>
      </c>
      <c r="K113" s="30">
        <f>Q113*C$21*C$25*C$22</f>
        <v>0</v>
      </c>
      <c r="L113" s="22">
        <f>(L112*(I112/I113)^C$10)+(1/100000)*(K113*(C$31-1)/(I113/1000000))</f>
        <v>2.8639096941335485</v>
      </c>
      <c r="M113">
        <f>((L113*100000)*(I113/1000000))/((C$19+C$21)*C$33)</f>
        <v>407.89110369366404</v>
      </c>
      <c r="N113">
        <f>(L113*100000)*((I113-I112)/1000000)</f>
        <v>-1.2076293570766197</v>
      </c>
      <c r="O113" s="22">
        <f>1-EXP(-C$12*((H113-(C$14+C$15))/C$16)^(C$13+1))</f>
        <v>-34682619.563516319</v>
      </c>
      <c r="P113" s="22">
        <f t="shared" si="2"/>
        <v>0</v>
      </c>
      <c r="Q113" s="22">
        <f t="shared" si="3"/>
        <v>0</v>
      </c>
    </row>
    <row r="114" spans="8:17" x14ac:dyDescent="0.25">
      <c r="H114" s="22">
        <v>-69</v>
      </c>
      <c r="I114">
        <f>(E$6+((PI()*(E$4^2))/4)*(E$8+(0.5*E$5)-((0.5*E$5)*COS(RADIANS(H114))+((E$8^2)-((0.5*E$5)^2)*(SIN(RADIANS(H114))*(SIN(RADIANS(H114)))))^0.5)))*1000000</f>
        <v>209.51599882708524</v>
      </c>
      <c r="J114" s="22">
        <f>J113*(I113/I114)^C$10</f>
        <v>2.9390050658228706</v>
      </c>
      <c r="K114" s="30">
        <f>Q114*C$21*C$25*C$22</f>
        <v>0</v>
      </c>
      <c r="L114" s="22">
        <f>(L113*(I113/I114)^C$10)+(1/100000)*(K114*(C$31-1)/(I114/1000000))</f>
        <v>2.9390050658228706</v>
      </c>
      <c r="M114">
        <f>((L114*100000)*(I114/1000000))/((C$19+C$21)*C$33)</f>
        <v>410.33476517093141</v>
      </c>
      <c r="N114">
        <f>(L114*100000)*((I114-I113)/1000000)</f>
        <v>-1.2383004645560458</v>
      </c>
      <c r="O114" s="22">
        <f>1-EXP(-C$12*((H114-(C$14+C$15))/C$16)^(C$13+1))</f>
        <v>-13222550.837724071</v>
      </c>
      <c r="P114" s="22">
        <f t="shared" si="2"/>
        <v>0</v>
      </c>
      <c r="Q114" s="22">
        <f t="shared" si="3"/>
        <v>0</v>
      </c>
    </row>
    <row r="115" spans="8:17" x14ac:dyDescent="0.25">
      <c r="H115" s="22">
        <v>-68</v>
      </c>
      <c r="I115">
        <f>(E$6+((PI()*(E$4^2))/4)*(E$8+(0.5*E$5)-((0.5*E$5)*COS(RADIANS(H115))+((E$8^2)-((0.5*E$5)^2)*(SIN(RADIANS(H115))*(SIN(RADIANS(H115)))))^0.5)))*1000000</f>
        <v>205.30784890922402</v>
      </c>
      <c r="J115" s="22">
        <f>J114*(I114/I115)^C$10</f>
        <v>3.0175568806905209</v>
      </c>
      <c r="K115" s="30">
        <f>Q115*C$21*C$25*C$22</f>
        <v>0</v>
      </c>
      <c r="L115" s="22">
        <f>(L114*(I114/I115)^C$10)+(1/100000)*(K115*(C$31-1)/(I115/1000000))</f>
        <v>3.0175568806905209</v>
      </c>
      <c r="M115">
        <f>((L115*100000)*(I115/1000000))/((C$19+C$21)*C$33)</f>
        <v>412.84003418270487</v>
      </c>
      <c r="N115">
        <f>(L115*100000)*((I115-I114)/1000000)</f>
        <v>-1.2698331739619377</v>
      </c>
      <c r="O115" s="22">
        <f>1-EXP(-C$12*((H115-(C$14+C$15))/C$16)^(C$13+1))</f>
        <v>-5227816.1248914758</v>
      </c>
      <c r="P115" s="22">
        <f t="shared" si="2"/>
        <v>0</v>
      </c>
      <c r="Q115" s="22">
        <f t="shared" si="3"/>
        <v>0</v>
      </c>
    </row>
    <row r="116" spans="8:17" x14ac:dyDescent="0.25">
      <c r="H116" s="22">
        <v>-67</v>
      </c>
      <c r="I116">
        <f>(E$6+((PI()*(E$4^2))/4)*(E$8+(0.5*E$5)-((0.5*E$5)*COS(RADIANS(H116))+((E$8^2)-((0.5*E$5)^2)*(SIN(RADIANS(H116))*(SIN(RADIANS(H116)))))^0.5)))*1000000</f>
        <v>201.10669622548116</v>
      </c>
      <c r="J116" s="22">
        <f>J115*(I115/I116)^C$10</f>
        <v>3.0997608790501046</v>
      </c>
      <c r="K116" s="30">
        <f>Q116*C$21*C$25*C$22</f>
        <v>0</v>
      </c>
      <c r="L116" s="22">
        <f>(L115*(I115/I116)^C$10)+(1/100000)*(K116*(C$31-1)/(I116/1000000))</f>
        <v>3.0997608790501046</v>
      </c>
      <c r="M116">
        <f>((L116*100000)*(I116/1000000))/((C$19+C$21)*C$33)</f>
        <v>415.40862720117161</v>
      </c>
      <c r="N116">
        <f>(L116*100000)*((I116-I115)/1000000)</f>
        <v>-1.3022568735982478</v>
      </c>
      <c r="O116" s="22">
        <f>1-EXP(-C$12*((H116-(C$14+C$15))/C$16)^(C$13+1))</f>
        <v>-2142018.1607658514</v>
      </c>
      <c r="P116" s="22">
        <f t="shared" si="2"/>
        <v>0</v>
      </c>
      <c r="Q116" s="22">
        <f t="shared" si="3"/>
        <v>0</v>
      </c>
    </row>
    <row r="117" spans="8:17" x14ac:dyDescent="0.25">
      <c r="H117" s="22">
        <v>-66</v>
      </c>
      <c r="I117">
        <f>(E$6+((PI()*(E$4^2))/4)*(E$8+(0.5*E$5)-((0.5*E$5)*COS(RADIANS(H117))+((E$8^2)-((0.5*E$5)^2)*(SIN(RADIANS(H117))*(SIN(RADIANS(H117)))))^0.5)))*1000000</f>
        <v>196.91437069594099</v>
      </c>
      <c r="J117" s="22">
        <f>J116*(I116/I117)^C$10</f>
        <v>3.1858259716434802</v>
      </c>
      <c r="K117" s="30">
        <f>Q117*C$21*C$25*C$22</f>
        <v>0</v>
      </c>
      <c r="L117" s="22">
        <f>(L116*(I116/I117)^C$10)+(1/100000)*(K117*(C$31-1)/(I117/1000000))</f>
        <v>3.1858259716434802</v>
      </c>
      <c r="M117">
        <f>((L117*100000)*(I117/1000000))/((C$19+C$21)*C$33)</f>
        <v>418.04231839989677</v>
      </c>
      <c r="N117">
        <f>(L117*100000)*((I117-I116)/1000000)</f>
        <v>-1.3356019553593079</v>
      </c>
      <c r="O117" s="22">
        <f>1-EXP(-C$12*((H117-(C$14+C$15))/C$16)^(C$13+1))</f>
        <v>-908907.76537673676</v>
      </c>
      <c r="P117" s="22">
        <f t="shared" si="2"/>
        <v>0</v>
      </c>
      <c r="Q117" s="22">
        <f t="shared" si="3"/>
        <v>0</v>
      </c>
    </row>
    <row r="118" spans="8:17" x14ac:dyDescent="0.25">
      <c r="H118" s="22">
        <v>-65</v>
      </c>
      <c r="I118">
        <f>(E$6+((PI()*(E$4^2))/4)*(E$8+(0.5*E$5)-((0.5*E$5)*COS(RADIANS(H118))+((E$8^2)-((0.5*E$5)^2)*(SIN(RADIANS(H118))*(SIN(RADIANS(H118)))))^0.5)))*1000000</f>
        <v>192.73271571658125</v>
      </c>
      <c r="J118" s="22">
        <f>J117*(I117/I118)^C$10</f>
        <v>3.275975239752988</v>
      </c>
      <c r="K118" s="30">
        <f>Q118*C$21*C$25*C$22</f>
        <v>0</v>
      </c>
      <c r="L118" s="22">
        <f>(L117*(I117/I118)^C$10)+(1/100000)*(K118*(C$31-1)/(I118/1000000))</f>
        <v>3.275975239752988</v>
      </c>
      <c r="M118">
        <f>((L118*100000)*(I118/1000000))/((C$19+C$21)*C$33)</f>
        <v>420.74294152341605</v>
      </c>
      <c r="N118">
        <f>(L118*100000)*((I118-I117)/1000000)</f>
        <v>-1.3698998173572281</v>
      </c>
      <c r="O118" s="22">
        <f>1-EXP(-C$12*((H118-(C$14+C$15))/C$16)^(C$13+1))</f>
        <v>-399122.52685228916</v>
      </c>
      <c r="P118" s="22">
        <f t="shared" si="2"/>
        <v>0</v>
      </c>
      <c r="Q118" s="22">
        <f t="shared" si="3"/>
        <v>0</v>
      </c>
    </row>
    <row r="119" spans="8:17" x14ac:dyDescent="0.25">
      <c r="H119" s="22">
        <v>-64</v>
      </c>
      <c r="I119">
        <f>(E$6+((PI()*(E$4^2))/4)*(E$8+(0.5*E$5)-((0.5*E$5)*COS(RADIANS(H119))+((E$8^2)-((0.5*E$5)^2)*(SIN(RADIANS(H119))*(SIN(RADIANS(H119)))))^0.5)))*1000000</f>
        <v>188.56358665898728</v>
      </c>
      <c r="J119" s="22">
        <f>J118*(I118/I119)^C$10</f>
        <v>3.3704470168354677</v>
      </c>
      <c r="K119" s="30">
        <f>Q119*C$21*C$25*C$22</f>
        <v>0</v>
      </c>
      <c r="L119" s="22">
        <f>(L118*(I118/I119)^C$10)+(1/100000)*(K119*(C$31-1)/(I119/1000000))</f>
        <v>3.3704470168354677</v>
      </c>
      <c r="M119">
        <f>((L119*100000)*(I119/1000000))/((C$19+C$21)*C$33)</f>
        <v>423.51239174408505</v>
      </c>
      <c r="N119">
        <f>(L119*100000)*((I119-I118)/1000000)</f>
        <v>-1.4051828594969684</v>
      </c>
      <c r="O119" s="22">
        <f>1-EXP(-C$12*((H119-(C$14+C$15))/C$16)^(C$13+1))</f>
        <v>-181250.07141688312</v>
      </c>
      <c r="P119" s="22">
        <f t="shared" si="2"/>
        <v>0</v>
      </c>
      <c r="Q119" s="22">
        <f t="shared" si="3"/>
        <v>0</v>
      </c>
    </row>
    <row r="120" spans="8:17" x14ac:dyDescent="0.25">
      <c r="H120" s="22">
        <v>-63</v>
      </c>
      <c r="I120">
        <f>(E$6+((PI()*(E$4^2))/4)*(E$8+(0.5*E$5)-((0.5*E$5)*COS(RADIANS(H120))+((E$8^2)-((0.5*E$5)^2)*(SIN(RADIANS(H120))*(SIN(RADIANS(H120)))))^0.5)))*1000000</f>
        <v>184.40884935329018</v>
      </c>
      <c r="J120" s="22">
        <f>J119*(I119/I120)^C$10</f>
        <v>3.4694960583086298</v>
      </c>
      <c r="K120" s="30">
        <f>Q120*C$21*C$25*C$22</f>
        <v>0</v>
      </c>
      <c r="L120" s="22">
        <f>(L119*(I119/I120)^C$10)+(1/100000)*(K120*(C$31-1)/(I120/1000000))</f>
        <v>3.4694960583086298</v>
      </c>
      <c r="M120">
        <f>((L120*100000)*(I120/1000000))/((C$19+C$21)*C$33)</f>
        <v>426.35262748974384</v>
      </c>
      <c r="N120">
        <f>(L120*100000)*((I120-I119)/1000000)</f>
        <v>-1.4414844705423895</v>
      </c>
      <c r="O120" s="22">
        <f>1-EXP(-C$12*((H120-(C$14+C$15))/C$16)^(C$13+1))</f>
        <v>-85061.114399397542</v>
      </c>
      <c r="P120" s="22">
        <f t="shared" si="2"/>
        <v>0</v>
      </c>
      <c r="Q120" s="22">
        <f t="shared" si="3"/>
        <v>0</v>
      </c>
    </row>
    <row r="121" spans="8:17" x14ac:dyDescent="0.25">
      <c r="H121" s="22">
        <v>-62</v>
      </c>
      <c r="I121">
        <f>(E$6+((PI()*(E$4^2))/4)*(E$8+(0.5*E$5)-((0.5*E$5)*COS(RADIANS(H121))+((E$8^2)-((0.5*E$5)^2)*(SIN(RADIANS(H121))*(SIN(RADIANS(H121)))))^0.5)))*1000000</f>
        <v>180.27037855723731</v>
      </c>
      <c r="J121" s="22">
        <f>J120*(I120/I121)^C$10</f>
        <v>3.5733948065686691</v>
      </c>
      <c r="K121" s="30">
        <f>Q121*C$21*C$25*C$22</f>
        <v>0</v>
      </c>
      <c r="L121" s="22">
        <f>(L120*(I120/I121)^C$10)+(1/100000)*(K121*(C$31-1)/(I121/1000000))</f>
        <v>3.5733948065686691</v>
      </c>
      <c r="M121">
        <f>((L121*100000)*(I121/1000000))/((C$19+C$21)*C$33)</f>
        <v>429.26567222252851</v>
      </c>
      <c r="N121">
        <f>(L121*100000)*((I121-I120)/1000000)</f>
        <v>-1.4788390049751436</v>
      </c>
      <c r="O121" s="22">
        <f>1-EXP(-C$12*((H121-(C$14+C$15))/C$16)^(C$13+1))</f>
        <v>-41224.907372507936</v>
      </c>
      <c r="P121" s="22">
        <f t="shared" si="2"/>
        <v>0</v>
      </c>
      <c r="Q121" s="22">
        <f t="shared" si="3"/>
        <v>0</v>
      </c>
    </row>
    <row r="122" spans="8:17" x14ac:dyDescent="0.25">
      <c r="H122" s="22">
        <v>-61</v>
      </c>
      <c r="I122">
        <f>(E$6+((PI()*(E$4^2))/4)*(E$8+(0.5*E$5)-((0.5*E$5)*COS(RADIANS(H122))+((E$8^2)-((0.5*E$5)^2)*(SIN(RADIANS(H122))*(SIN(RADIANS(H122)))))^0.5)))*1000000</f>
        <v>176.1500564142604</v>
      </c>
      <c r="J122" s="22">
        <f>J121*(I121/I122)^C$10</f>
        <v>3.682434758766874</v>
      </c>
      <c r="K122" s="30">
        <f>Q122*C$21*C$25*C$22</f>
        <v>0</v>
      </c>
      <c r="L122" s="22">
        <f>(L121*(I121/I122)^C$10)+(1/100000)*(K122*(C$31-1)/(I122/1000000))</f>
        <v>3.682434758766874</v>
      </c>
      <c r="M122">
        <f>((L122*100000)*(I122/1000000))/((C$19+C$21)*C$33)</f>
        <v>432.25361614541345</v>
      </c>
      <c r="N122">
        <f>(L122*100000)*((I122-I121)/1000000)</f>
        <v>-1.5172817476614959</v>
      </c>
      <c r="O122" s="22">
        <f>1-EXP(-C$12*((H122-(C$14+C$15))/C$16)^(C$13+1))</f>
        <v>-20618.534230911355</v>
      </c>
      <c r="P122" s="22">
        <f t="shared" si="2"/>
        <v>0</v>
      </c>
      <c r="Q122" s="22">
        <f t="shared" si="3"/>
        <v>0</v>
      </c>
    </row>
    <row r="123" spans="8:17" x14ac:dyDescent="0.25">
      <c r="H123" s="22">
        <v>-60</v>
      </c>
      <c r="I123">
        <f>(E$6+((PI()*(E$4^2))/4)*(E$8+(0.5*E$5)-((0.5*E$5)*COS(RADIANS(H123))+((E$8^2)-((0.5*E$5)^2)*(SIN(RADIANS(H123))*(SIN(RADIANS(H123)))))^0.5)))*1000000</f>
        <v>172.04977090335404</v>
      </c>
      <c r="J123" s="22">
        <f>J122*(I122/I123)^C$10</f>
        <v>3.796927945312278</v>
      </c>
      <c r="K123" s="30">
        <f>Q123*C$21*C$25*C$22</f>
        <v>0</v>
      </c>
      <c r="L123" s="22">
        <f>(L122*(I122/I123)^C$10)+(1/100000)*(K123*(C$31-1)/(I123/1000000))</f>
        <v>3.796927945312278</v>
      </c>
      <c r="M123">
        <f>((L123*100000)*(I123/1000000))/((C$19+C$21)*C$33)</f>
        <v>435.31861780868383</v>
      </c>
      <c r="N123">
        <f>(L123*100000)*((I123-I122)/1000000)</f>
        <v>-1.5568488640119391</v>
      </c>
      <c r="O123" s="22">
        <f>1-EXP(-C$12*((H123-(C$14+C$15))/C$16)^(C$13+1))</f>
        <v>-10634.506505375464</v>
      </c>
      <c r="P123" s="22">
        <f t="shared" si="2"/>
        <v>0</v>
      </c>
      <c r="Q123" s="22">
        <f t="shared" si="3"/>
        <v>0</v>
      </c>
    </row>
    <row r="124" spans="8:17" x14ac:dyDescent="0.25">
      <c r="H124" s="22">
        <v>-59</v>
      </c>
      <c r="I124">
        <f>(E$6+((PI()*(E$4^2))/4)*(E$8+(0.5*E$5)-((0.5*E$5)*COS(RADIANS(H124))+((E$8^2)-((0.5*E$5)^2)*(SIN(RADIANS(H124))*(SIN(RADIANS(H124)))))^0.5)))*1000000</f>
        <v>167.9714142835102</v>
      </c>
      <c r="J124" s="22">
        <f>J123*(I123/I124)^C$10</f>
        <v>3.9172085274838024</v>
      </c>
      <c r="K124" s="30">
        <f>Q124*C$21*C$25*C$22</f>
        <v>0</v>
      </c>
      <c r="L124" s="22">
        <f>(L123*(I123/I124)^C$10)+(1/100000)*(K124*(C$31-1)/(I124/1000000))</f>
        <v>3.9172085274838024</v>
      </c>
      <c r="M124">
        <f>((L124*100000)*(I124/1000000))/((C$19+C$21)*C$33)</f>
        <v>438.46290558345498</v>
      </c>
      <c r="N124">
        <f>(L124*100000)*((I124-I123)/1000000)</f>
        <v>-1.5975773329372325</v>
      </c>
      <c r="O124" s="22">
        <f>1-EXP(-C$12*((H124-(C$14+C$15))/C$16)^(C$13+1))</f>
        <v>-5652.3298244360176</v>
      </c>
      <c r="P124" s="22">
        <f t="shared" si="2"/>
        <v>0</v>
      </c>
      <c r="Q124" s="22">
        <f t="shared" si="3"/>
        <v>0</v>
      </c>
    </row>
    <row r="125" spans="8:17" x14ac:dyDescent="0.25">
      <c r="H125" s="22">
        <v>-58</v>
      </c>
      <c r="I125">
        <f>(E$6+((PI()*(E$4^2))/4)*(E$8+(0.5*E$5)-((0.5*E$5)*COS(RADIANS(H125))+((E$8^2)-((0.5*E$5)^2)*(SIN(RADIANS(H125))*(SIN(RADIANS(H125)))))^0.5)))*1000000</f>
        <v>163.91688153538658</v>
      </c>
      <c r="J125" s="22">
        <f>J124*(I124/I125)^C$10</f>
        <v>4.0436345229105948</v>
      </c>
      <c r="K125" s="30">
        <f>Q125*C$21*C$25*C$22</f>
        <v>0</v>
      </c>
      <c r="L125" s="22">
        <f>(L124*(I124/I125)^C$10)+(1/100000)*(K125*(C$31-1)/(I125/1000000))</f>
        <v>4.0436345229105948</v>
      </c>
      <c r="M125">
        <f>((L125*100000)*(I125/1000000))/((C$19+C$21)*C$33)</f>
        <v>441.68877896342912</v>
      </c>
      <c r="N125">
        <f>(L125*100000)*((I125-I124)/1000000)</f>
        <v>-1.6395048594584236</v>
      </c>
      <c r="O125" s="22">
        <f>1-EXP(-C$12*((H125-(C$14+C$15))/C$16)^(C$13+1))</f>
        <v>-3093.6633355882741</v>
      </c>
      <c r="P125" s="22">
        <f t="shared" si="2"/>
        <v>0</v>
      </c>
      <c r="Q125" s="22">
        <f t="shared" si="3"/>
        <v>0</v>
      </c>
    </row>
    <row r="126" spans="8:17" x14ac:dyDescent="0.25">
      <c r="H126" s="22">
        <v>-57</v>
      </c>
      <c r="I126">
        <f>(E$6+((PI()*(E$4^2))/4)*(E$8+(0.5*E$5)-((0.5*E$5)*COS(RADIANS(H126))+((E$8^2)-((0.5*E$5)^2)*(SIN(RADIANS(H126))*(SIN(RADIANS(H126)))))^0.5)))*1000000</f>
        <v>159.88806880280154</v>
      </c>
      <c r="J126" s="22">
        <f>J125*(I125/I126)^C$10</f>
        <v>4.1765896679905756</v>
      </c>
      <c r="K126" s="30">
        <f>Q126*C$21*C$25*C$22</f>
        <v>0</v>
      </c>
      <c r="L126" s="22">
        <f>(L125*(I125/I126)^C$10)+(1/100000)*(K126*(C$31-1)/(I126/1000000))</f>
        <v>4.1765896679905756</v>
      </c>
      <c r="M126">
        <f>((L126*100000)*(I126/1000000))/((C$19+C$21)*C$33)</f>
        <v>444.99860964920327</v>
      </c>
      <c r="N126">
        <f>(L126*100000)*((I126-I125)/1000000)</f>
        <v>-1.6826697633183549</v>
      </c>
      <c r="O126" s="22">
        <f>1-EXP(-C$12*((H126-(C$14+C$15))/C$16)^(C$13+1))</f>
        <v>-1742.3378362315877</v>
      </c>
      <c r="P126" s="22">
        <f t="shared" si="2"/>
        <v>0</v>
      </c>
      <c r="Q126" s="22">
        <f t="shared" si="3"/>
        <v>0</v>
      </c>
    </row>
    <row r="127" spans="8:17" x14ac:dyDescent="0.25">
      <c r="H127" s="22">
        <v>-56</v>
      </c>
      <c r="I127">
        <f>(E$6+((PI()*(E$4^2))/4)*(E$8+(0.5*E$5)-((0.5*E$5)*COS(RADIANS(H127))+((E$8^2)-((0.5*E$5)^2)*(SIN(RADIANS(H127))*(SIN(RADIANS(H127)))))^0.5)))*1000000</f>
        <v>155.88687183656543</v>
      </c>
      <c r="J127" s="22">
        <f>J126*(I126/I127)^C$10</f>
        <v>4.3164854265340118</v>
      </c>
      <c r="K127" s="30">
        <f>Q127*C$21*C$25*C$22</f>
        <v>0</v>
      </c>
      <c r="L127" s="22">
        <f>(L126*(I126/I127)^C$10)+(1/100000)*(K127*(C$31-1)/(I127/1000000))</f>
        <v>4.3164854265340118</v>
      </c>
      <c r="M127">
        <f>((L127*100000)*(I127/1000000))/((C$19+C$21)*C$33)</f>
        <v>448.39484236145358</v>
      </c>
      <c r="N127">
        <f>(L127*100000)*((I127-I126)/1000000)</f>
        <v>-1.7271108393450263</v>
      </c>
      <c r="O127" s="22">
        <f>1-EXP(-C$12*((H127-(C$14+C$15))/C$16)^(C$13+1))</f>
        <v>-1008.9616496632582</v>
      </c>
      <c r="P127" s="22">
        <f t="shared" si="2"/>
        <v>0</v>
      </c>
      <c r="Q127" s="22">
        <f t="shared" si="3"/>
        <v>0</v>
      </c>
    </row>
    <row r="128" spans="8:17" x14ac:dyDescent="0.25">
      <c r="H128" s="22">
        <v>-55</v>
      </c>
      <c r="I128">
        <f>(E$6+((PI()*(E$4^2))/4)*(E$8+(0.5*E$5)-((0.5*E$5)*COS(RADIANS(H128))+((E$8^2)-((0.5*E$5)^2)*(SIN(RADIANS(H128))*(SIN(RADIANS(H128)))))^0.5)))*1000000</f>
        <v>151.91518444306155</v>
      </c>
      <c r="J128" s="22">
        <f>J127*(I127/I128)^C$10</f>
        <v>4.4637631540031979</v>
      </c>
      <c r="K128" s="30">
        <f>Q128*C$21*C$25*C$22</f>
        <v>0</v>
      </c>
      <c r="L128" s="22">
        <f>(L127*(I127/I128)^C$10)+(1/100000)*(K128*(C$31-1)/(I128/1000000))</f>
        <v>4.4637631540031979</v>
      </c>
      <c r="M128">
        <f>((L128*100000)*(I128/1000000))/((C$19+C$21)*C$33)</f>
        <v>451.87999532005369</v>
      </c>
      <c r="N128">
        <f>(L128*100000)*((I128-I127)/1000000)</f>
        <v>-1.7728671846341642</v>
      </c>
      <c r="O128" s="22">
        <f>1-EXP(-C$12*((H128-(C$14+C$15))/C$16)^(C$13+1))</f>
        <v>-600.28381162730727</v>
      </c>
      <c r="P128" s="22">
        <f t="shared" si="2"/>
        <v>0</v>
      </c>
      <c r="Q128" s="22">
        <f t="shared" si="3"/>
        <v>0</v>
      </c>
    </row>
    <row r="129" spans="8:17" x14ac:dyDescent="0.25">
      <c r="H129" s="22">
        <v>-54</v>
      </c>
      <c r="I129">
        <f>(E$6+((PI()*(E$4^2))/4)*(E$8+(0.5*E$5)-((0.5*E$5)*COS(RADIANS(H129))+((E$8^2)-((0.5*E$5)^2)*(SIN(RADIANS(H129))*(SIN(RADIANS(H129)))))^0.5)))*1000000</f>
        <v>147.97489693989527</v>
      </c>
      <c r="J129" s="22">
        <f>J128*(I128/I129)^C$10</f>
        <v>4.6188964266214612</v>
      </c>
      <c r="K129" s="30">
        <f>Q129*C$21*C$25*C$22</f>
        <v>0</v>
      </c>
      <c r="L129" s="22">
        <f>(L128*(I128/I129)^C$10)+(1/100000)*(K129*(C$31-1)/(I129/1000000))</f>
        <v>4.6188964266214612</v>
      </c>
      <c r="M129">
        <f>((L129*100000)*(I129/1000000))/((C$19+C$21)*C$33)</f>
        <v>455.45666031544147</v>
      </c>
      <c r="N129">
        <f>(L129*100000)*((I129-I128)/1000000)</f>
        <v>-1.8199779868235906</v>
      </c>
      <c r="O129" s="22">
        <f>1-EXP(-C$12*((H129-(C$14+C$15))/C$16)^(C$13+1))</f>
        <v>-366.62205780296642</v>
      </c>
      <c r="P129" s="22">
        <f t="shared" si="2"/>
        <v>0</v>
      </c>
      <c r="Q129" s="22">
        <f t="shared" si="3"/>
        <v>0</v>
      </c>
    </row>
    <row r="130" spans="8:17" x14ac:dyDescent="0.25">
      <c r="H130" s="22">
        <v>-53</v>
      </c>
      <c r="I130">
        <f>(E$6+((PI()*(E$4^2))/4)*(E$8+(0.5*E$5)-((0.5*E$5)*COS(RADIANS(H130))+((E$8^2)-((0.5*E$5)^2)*(SIN(RADIANS(H130))*(SIN(RADIANS(H130)))))^0.5)))*1000000</f>
        <v>144.06789462082457</v>
      </c>
      <c r="J130" s="22">
        <f>J129*(I129/I130)^C$10</f>
        <v>4.7823935442830381</v>
      </c>
      <c r="K130" s="30">
        <f>Q130*C$21*C$25*C$22</f>
        <v>0</v>
      </c>
      <c r="L130" s="22">
        <f>(L129*(I129/I130)^C$10)+(1/100000)*(K130*(C$31-1)/(I130/1000000))</f>
        <v>4.7823935442830381</v>
      </c>
      <c r="M130">
        <f>((L130*100000)*(I130/1000000))/((C$19+C$21)*C$33)</f>
        <v>459.12750228610429</v>
      </c>
      <c r="N130">
        <f>(L130*100000)*((I130-I129)/1000000)</f>
        <v>-1.8684822668222569</v>
      </c>
      <c r="O130" s="22">
        <f>1-EXP(-C$12*((H130-(C$14+C$15))/C$16)^(C$13+1))</f>
        <v>-229.6572735707698</v>
      </c>
      <c r="P130" s="22">
        <f t="shared" si="2"/>
        <v>0</v>
      </c>
      <c r="Q130" s="22">
        <f t="shared" si="3"/>
        <v>0</v>
      </c>
    </row>
    <row r="131" spans="8:17" x14ac:dyDescent="0.25">
      <c r="H131" s="22">
        <v>-52</v>
      </c>
      <c r="I131">
        <f>(E$6+((PI()*(E$4^2))/4)*(E$8+(0.5*E$5)-((0.5*E$5)*COS(RADIANS(H131))+((E$8^2)-((0.5*E$5)^2)*(SIN(RADIANS(H131))*(SIN(RADIANS(H131)))))^0.5)))*1000000</f>
        <v>140.19605623208002</v>
      </c>
      <c r="J131" s="22">
        <f>J130*(I130/I131)^C$10</f>
        <v>4.9548002155311455</v>
      </c>
      <c r="K131" s="30">
        <f>Q131*C$21*C$25*C$22</f>
        <v>0</v>
      </c>
      <c r="L131" s="22">
        <f>(L130*(I130/I131)^C$10)+(1/100000)*(K131*(C$31-1)/(I131/1000000))</f>
        <v>4.9548002155311455</v>
      </c>
      <c r="M131">
        <f>((L131*100000)*(I131/1000000))/((C$19+C$21)*C$33)</f>
        <v>462.89525830165991</v>
      </c>
      <c r="N131">
        <f>(L131*100000)*((I131-I130)/1000000)</f>
        <v>-1.9184185683053256</v>
      </c>
      <c r="O131" s="22">
        <f>1-EXP(-C$12*((H131-(C$14+C$15))/C$16)^(C$13+1))</f>
        <v>-147.4131591025766</v>
      </c>
      <c r="P131" s="22">
        <f t="shared" si="2"/>
        <v>0</v>
      </c>
      <c r="Q131" s="22">
        <f t="shared" si="3"/>
        <v>0</v>
      </c>
    </row>
    <row r="132" spans="8:17" x14ac:dyDescent="0.25">
      <c r="H132" s="22">
        <v>-51</v>
      </c>
      <c r="I132">
        <f>(E$6+((PI()*(E$4^2))/4)*(E$8+(0.5*E$5)-((0.5*E$5)*COS(RADIANS(H132))+((E$8^2)-((0.5*E$5)^2)*(SIN(RADIANS(H132))*(SIN(RADIANS(H132)))))^0.5)))*1000000</f>
        <v>136.36125246207516</v>
      </c>
      <c r="J132" s="22">
        <f>J131*(I131/I132)^C$10</f>
        <v>5.1367024317865271</v>
      </c>
      <c r="K132" s="30">
        <f>Q132*C$21*C$25*C$22</f>
        <v>0</v>
      </c>
      <c r="L132" s="22">
        <f>(L131*(I131/I132)^C$10)+(1/100000)*(K132*(C$31-1)/(I132/1000000))</f>
        <v>5.1367024317865271</v>
      </c>
      <c r="M132">
        <f>((L132*100000)*(I132/1000000))/((C$19+C$21)*C$33)</f>
        <v>466.76273583436193</v>
      </c>
      <c r="N132">
        <f>(L132*100000)*((I132-I131)/1000000)</f>
        <v>-1.9698245850808147</v>
      </c>
      <c r="O132" s="22">
        <f>1-EXP(-C$12*((H132-(C$14+C$15))/C$16)^(C$13+1))</f>
        <v>-96.861855976632128</v>
      </c>
      <c r="P132" s="22">
        <f t="shared" ref="P132:P195" si="4">IF(O132&lt;0,0,O132)</f>
        <v>0</v>
      </c>
      <c r="Q132" s="22">
        <f t="shared" ref="Q132:Q195" si="5">P133-P132</f>
        <v>0</v>
      </c>
    </row>
    <row r="133" spans="8:17" x14ac:dyDescent="0.25">
      <c r="H133" s="22">
        <v>-50</v>
      </c>
      <c r="I133">
        <f>(E$6+((PI()*(E$4^2))/4)*(E$8+(0.5*E$5)-((0.5*E$5)*COS(RADIANS(H133))+((E$8^2)-((0.5*E$5)^2)*(SIN(RADIANS(H133))*(SIN(RADIANS(H133)))))^0.5)))*1000000</f>
        <v>132.56534444639377</v>
      </c>
      <c r="J133" s="22">
        <f>J132*(I132/I133)^C$10</f>
        <v>5.3287295363802656</v>
      </c>
      <c r="K133" s="30">
        <f>Q133*C$21*C$25*C$22</f>
        <v>0</v>
      </c>
      <c r="L133" s="22">
        <f>(L132*(I132/I133)^C$10)+(1/100000)*(K133*(C$31-1)/(I133/1000000))</f>
        <v>5.3287295363802656</v>
      </c>
      <c r="M133">
        <f>((L133*100000)*(I133/1000000))/((C$19+C$21)*C$33)</f>
        <v>470.73281018265669</v>
      </c>
      <c r="N133">
        <f>(L133*100000)*((I133-I132)/1000000)</f>
        <v>-2.0227367160544034</v>
      </c>
      <c r="O133" s="22">
        <f>1-EXP(-C$12*((H133-(C$14+C$15))/C$16)^(C$13+1))</f>
        <v>-65.082488677465463</v>
      </c>
      <c r="P133" s="22">
        <f t="shared" si="4"/>
        <v>0</v>
      </c>
      <c r="Q133" s="22">
        <f t="shared" si="5"/>
        <v>0</v>
      </c>
    </row>
    <row r="134" spans="8:17" x14ac:dyDescent="0.25">
      <c r="H134" s="22">
        <v>-49</v>
      </c>
      <c r="I134">
        <f>(E$6+((PI()*(E$4^2))/4)*(E$8+(0.5*E$5)-((0.5*E$5)*COS(RADIANS(H134))+((E$8^2)-((0.5*E$5)^2)*(SIN(RADIANS(H134))*(SIN(RADIANS(H134)))))^0.5)))*1000000</f>
        <v>128.81018228983478</v>
      </c>
      <c r="J134" s="22">
        <f>J133*(I133/I134)^C$10</f>
        <v>5.5315574916190817</v>
      </c>
      <c r="K134" s="30">
        <f>Q134*C$21*C$25*C$22</f>
        <v>0</v>
      </c>
      <c r="L134" s="22">
        <f>(L133*(I133/I134)^C$10)+(1/100000)*(K134*(C$31-1)/(I134/1000000))</f>
        <v>5.5315574916190817</v>
      </c>
      <c r="M134">
        <f>((L134*100000)*(I134/1000000))/((C$19+C$21)*C$33)</f>
        <v>474.80842088826722</v>
      </c>
      <c r="N134">
        <f>(L134*100000)*((I134-I133)/1000000)</f>
        <v>-2.0771895359358301</v>
      </c>
      <c r="O134" s="22">
        <f>1-EXP(-C$12*((H134-(C$14+C$15))/C$16)^(C$13+1))</f>
        <v>-44.665409513138862</v>
      </c>
      <c r="P134" s="22">
        <f t="shared" si="4"/>
        <v>0</v>
      </c>
      <c r="Q134" s="22">
        <f t="shared" si="5"/>
        <v>0</v>
      </c>
    </row>
    <row r="135" spans="8:17" x14ac:dyDescent="0.25">
      <c r="H135" s="22">
        <v>-48</v>
      </c>
      <c r="I135">
        <f>(E$6+((PI()*(E$4^2))/4)*(E$8+(0.5*E$5)-((0.5*E$5)*COS(RADIANS(H135))+((E$8^2)-((0.5*E$5)^2)*(SIN(RADIANS(H135))*(SIN(RADIANS(H135)))))^0.5)))*1000000</f>
        <v>125.09760360717632</v>
      </c>
      <c r="J135" s="22">
        <f>J134*(I134/I135)^C$10</f>
        <v>5.7459123438999784</v>
      </c>
      <c r="K135" s="30">
        <f>Q135*C$21*C$25*C$22</f>
        <v>0</v>
      </c>
      <c r="L135" s="22">
        <f>(L134*(I134/I135)^C$10)+(1/100000)*(K135*(C$31-1)/(I135/1000000))</f>
        <v>5.7459123438999784</v>
      </c>
      <c r="M135">
        <f>((L135*100000)*(I135/1000000))/((C$19+C$21)*C$33)</f>
        <v>478.99256696279207</v>
      </c>
      <c r="N135">
        <f>(L135*100000)*((I135-I134)/1000000)</f>
        <v>-2.1332151680387166</v>
      </c>
      <c r="O135" s="22">
        <f>1-EXP(-C$12*((H135-(C$14+C$15))/C$16)^(C$13+1))</f>
        <v>-31.271003294608967</v>
      </c>
      <c r="P135" s="22">
        <f t="shared" si="4"/>
        <v>0</v>
      </c>
      <c r="Q135" s="22">
        <f t="shared" si="5"/>
        <v>0</v>
      </c>
    </row>
    <row r="136" spans="8:17" x14ac:dyDescent="0.25">
      <c r="H136" s="22">
        <v>-47</v>
      </c>
      <c r="I136">
        <f>(E$6+((PI()*(E$4^2))/4)*(E$8+(0.5*E$5)-((0.5*E$5)*COS(RADIANS(H136))+((E$8^2)-((0.5*E$5)^2)*(SIN(RADIANS(H136))*(SIN(RADIANS(H136)))))^0.5)))*1000000</f>
        <v>121.42943208421534</v>
      </c>
      <c r="J136" s="22">
        <f>J135*(I135/I136)^C$10</f>
        <v>5.9725738825587396</v>
      </c>
      <c r="K136" s="30">
        <f>Q136*C$21*C$25*C$22</f>
        <v>0</v>
      </c>
      <c r="L136" s="22">
        <f>(L135*(I135/I136)^C$10)+(1/100000)*(K136*(C$31-1)/(I136/1000000))</f>
        <v>5.9725738825587396</v>
      </c>
      <c r="M136">
        <f>((L136*100000)*(I136/1000000))/((C$19+C$21)*C$33)</f>
        <v>483.28830071052181</v>
      </c>
      <c r="N136">
        <f>(L136*100000)*((I136-I135)/1000000)</f>
        <v>-2.1908425434782517</v>
      </c>
      <c r="O136" s="22">
        <f>1-EXP(-C$12*((H136-(C$14+C$15))/C$16)^(C$13+1))</f>
        <v>-22.305468827264605</v>
      </c>
      <c r="P136" s="22">
        <f t="shared" si="4"/>
        <v>0</v>
      </c>
      <c r="Q136" s="22">
        <f t="shared" si="5"/>
        <v>0</v>
      </c>
    </row>
    <row r="137" spans="8:17" x14ac:dyDescent="0.25">
      <c r="H137" s="22">
        <v>-46</v>
      </c>
      <c r="I137">
        <f>(E$6+((PI()*(E$4^2))/4)*(E$8+(0.5*E$5)-((0.5*E$5)*COS(RADIANS(H137))+((E$8^2)-((0.5*E$5)^2)*(SIN(RADIANS(H137))*(SIN(RADIANS(H137)))))^0.5)))*1000000</f>
        <v>117.8074760605211</v>
      </c>
      <c r="J137" s="22">
        <f>J136*(I136/I137)^C$10</f>
        <v>6.2123794823967291</v>
      </c>
      <c r="K137" s="30">
        <f>Q137*C$21*C$25*C$22</f>
        <v>0</v>
      </c>
      <c r="L137" s="22">
        <f>(L136*(I136/I137)^C$10)+(1/100000)*(K137*(C$31-1)/(I137/1000000))</f>
        <v>6.2123794823967291</v>
      </c>
      <c r="M137">
        <f>((L137*100000)*(I137/1000000))/((C$19+C$21)*C$33)</f>
        <v>487.69871990060858</v>
      </c>
      <c r="N137">
        <f>(L137*100000)*((I137-I136)/1000000)</f>
        <v>-2.250096528774133</v>
      </c>
      <c r="O137" s="22">
        <f>1-EXP(-C$12*((H137-(C$14+C$15))/C$16)^(C$13+1))</f>
        <v>-16.187772858920248</v>
      </c>
      <c r="P137" s="22">
        <f t="shared" si="4"/>
        <v>0</v>
      </c>
      <c r="Q137" s="22">
        <f t="shared" si="5"/>
        <v>0</v>
      </c>
    </row>
    <row r="138" spans="8:17" x14ac:dyDescent="0.25">
      <c r="H138" s="22">
        <v>-45</v>
      </c>
      <c r="I138">
        <f>(E$6+((PI()*(E$4^2))/4)*(E$8+(0.5*E$5)-((0.5*E$5)*COS(RADIANS(H138))+((E$8^2)-((0.5*E$5)^2)*(SIN(RADIANS(H138))*(SIN(RADIANS(H138)))))^0.5)))*1000000</f>
        <v>114.23352713523865</v>
      </c>
      <c r="J138" s="22">
        <f>J137*(I137/I138)^C$10</f>
        <v>6.4662281123289933</v>
      </c>
      <c r="K138" s="30">
        <f>Q138*C$21*C$25*C$22</f>
        <v>0</v>
      </c>
      <c r="L138" s="22">
        <f>(L137*(I137/I138)^C$10)+(1/100000)*(K138*(C$31-1)/(I138/1000000))</f>
        <v>6.4662281123289933</v>
      </c>
      <c r="M138">
        <f>((L138*100000)*(I138/1000000))/((C$19+C$21)*C$33)</f>
        <v>492.2269580033215</v>
      </c>
      <c r="N138">
        <f>(L138*100000)*((I138-I137)/1000000)</f>
        <v>-2.310996901268938</v>
      </c>
      <c r="O138" s="22">
        <f>1-EXP(-C$12*((H138-(C$14+C$15))/C$16)^(C$13+1))</f>
        <v>-11.935817315543083</v>
      </c>
      <c r="P138" s="22">
        <f t="shared" si="4"/>
        <v>0</v>
      </c>
      <c r="Q138" s="22">
        <f t="shared" si="5"/>
        <v>0</v>
      </c>
    </row>
    <row r="139" spans="8:17" x14ac:dyDescent="0.25">
      <c r="H139" s="22">
        <v>-44</v>
      </c>
      <c r="I139">
        <f>(E$6+((PI()*(E$4^2))/4)*(E$8+(0.5*E$5)-((0.5*E$5)*COS(RADIANS(H139))+((E$8^2)-((0.5*E$5)^2)*(SIN(RADIANS(H139))*(SIN(RADIANS(H139)))))^0.5)))*1000000</f>
        <v>110.70935879716311</v>
      </c>
      <c r="J139" s="22">
        <f>J138*(I138/I139)^C$10</f>
        <v>6.7350844829063634</v>
      </c>
      <c r="K139" s="30">
        <f>Q139*C$21*C$25*C$22</f>
        <v>0</v>
      </c>
      <c r="L139" s="22">
        <f>(L138*(I138/I139)^C$10)+(1/100000)*(K139*(C$31-1)/(I139/1000000))</f>
        <v>6.7350844829063634</v>
      </c>
      <c r="M139">
        <f>((L139*100000)*(I139/1000000))/((C$19+C$21)*C$33)</f>
        <v>496.87617216135641</v>
      </c>
      <c r="N139">
        <f>(L139*100000)*((I139-I138)/1000000)</f>
        <v>-2.3735571488922478</v>
      </c>
      <c r="O139" s="22">
        <f>1-EXP(-C$12*((H139-(C$14+C$15))/C$16)^(C$13+1))</f>
        <v>-8.928342900213325</v>
      </c>
      <c r="P139" s="22">
        <f t="shared" si="4"/>
        <v>0</v>
      </c>
      <c r="Q139" s="22">
        <f t="shared" si="5"/>
        <v>0</v>
      </c>
    </row>
    <row r="140" spans="8:17" x14ac:dyDescent="0.25">
      <c r="H140" s="22">
        <v>-43</v>
      </c>
      <c r="I140">
        <f>(E$6+((PI()*(E$4^2))/4)*(E$8+(0.5*E$5)-((0.5*E$5)*COS(RADIANS(H140))+((E$8^2)-((0.5*E$5)^2)*(SIN(RADIANS(H140))*(SIN(RADIANS(H140)))))^0.5)))*1000000</f>
        <v>107.23672508020587</v>
      </c>
      <c r="J140" s="22">
        <f>J139*(I139/I140)^C$10</f>
        <v>7.0199832930636816</v>
      </c>
      <c r="K140" s="30">
        <f>Q140*C$21*C$25*C$22</f>
        <v>0</v>
      </c>
      <c r="L140" s="22">
        <f>(L139*(I139/I140)^C$10)+(1/100000)*(K140*(C$31-1)/(I140/1000000))</f>
        <v>7.0199832930636816</v>
      </c>
      <c r="M140">
        <f>((L140*100000)*(I140/1000000))/((C$19+C$21)*C$33)</f>
        <v>501.64952851741299</v>
      </c>
      <c r="N140">
        <f>(L140*100000)*((I140-I139)/1000000)</f>
        <v>-2.437783067596941</v>
      </c>
      <c r="O140" s="22">
        <f>1-EXP(-C$12*((H140-(C$14+C$15))/C$16)^(C$13+1))</f>
        <v>-6.7654103421017018</v>
      </c>
      <c r="P140" s="22">
        <f t="shared" si="4"/>
        <v>0</v>
      </c>
      <c r="Q140" s="22">
        <f t="shared" si="5"/>
        <v>0</v>
      </c>
    </row>
    <row r="141" spans="8:17" x14ac:dyDescent="0.25">
      <c r="H141" s="22">
        <v>-42</v>
      </c>
      <c r="I141">
        <f>(E$6+((PI()*(E$4^2))/4)*(E$8+(0.5*E$5)-((0.5*E$5)*COS(RADIANS(H141))+((E$8^2)-((0.5*E$5)^2)*(SIN(RADIANS(H141))*(SIN(RADIANS(H141)))))^0.5)))*1000000</f>
        <v>103.81735924526647</v>
      </c>
      <c r="J141" s="22">
        <f>J140*(I140/I141)^C$10</f>
        <v>7.3220335207114644</v>
      </c>
      <c r="K141" s="30">
        <f>Q141*C$21*C$25*C$22</f>
        <v>0</v>
      </c>
      <c r="L141" s="22">
        <f>(L140*(I140/I141)^C$10)+(1/100000)*(K141*(C$31-1)/(I141/1000000))</f>
        <v>7.3220335207114644</v>
      </c>
      <c r="M141">
        <f>((L141*100000)*(I141/1000000))/((C$19+C$21)*C$33)</f>
        <v>506.55018446297066</v>
      </c>
      <c r="N141">
        <f>(L141*100000)*((I141-I140)/1000000)</f>
        <v>-2.5036711263001821</v>
      </c>
      <c r="O141" s="22">
        <f>1-EXP(-C$12*((H141-(C$14+C$15))/C$16)^(C$13+1))</f>
        <v>-5.1851882034938619</v>
      </c>
      <c r="P141" s="22">
        <f t="shared" si="4"/>
        <v>0</v>
      </c>
      <c r="Q141" s="22">
        <f t="shared" si="5"/>
        <v>0</v>
      </c>
    </row>
    <row r="142" spans="8:17" x14ac:dyDescent="0.25">
      <c r="H142" s="22">
        <v>-41</v>
      </c>
      <c r="I142">
        <f>(E$6+((PI()*(E$4^2))/4)*(E$8+(0.5*E$5)-((0.5*E$5)*COS(RADIANS(H142))+((E$8^2)-((0.5*E$5)^2)*(SIN(RADIANS(H142))*(SIN(RADIANS(H142)))))^0.5)))*1000000</f>
        <v>100.45297248942904</v>
      </c>
      <c r="J142" s="22">
        <f>J141*(I141/I142)^C$10</f>
        <v>7.6424226819703511</v>
      </c>
      <c r="K142" s="30">
        <f>Q142*C$21*C$25*C$22</f>
        <v>0</v>
      </c>
      <c r="L142" s="22">
        <f>(L141*(I141/I142)^C$10)+(1/100000)*(K142*(C$31-1)/(I142/1000000))</f>
        <v>7.6424226819703511</v>
      </c>
      <c r="M142">
        <f>((L142*100000)*(I142/1000000))/((C$19+C$21)*C$33)</f>
        <v>511.58126730979319</v>
      </c>
      <c r="N142">
        <f>(L142*100000)*((I142-I141)/1000000)</f>
        <v>-2.5712065653732616</v>
      </c>
      <c r="O142" s="22">
        <f>1-EXP(-C$12*((H142-(C$14+C$15))/C$16)^(C$13+1))</f>
        <v>-4.0134699486774315</v>
      </c>
      <c r="P142" s="22">
        <f t="shared" si="4"/>
        <v>0</v>
      </c>
      <c r="Q142" s="22">
        <f t="shared" si="5"/>
        <v>0</v>
      </c>
    </row>
    <row r="143" spans="8:17" x14ac:dyDescent="0.25">
      <c r="H143" s="22">
        <v>-40</v>
      </c>
      <c r="I143">
        <f>(E$6+((PI()*(E$4^2))/4)*(E$8+(0.5*E$5)-((0.5*E$5)*COS(RADIANS(H143))+((E$8^2)-((0.5*E$5)^2)*(SIN(RADIANS(H143))*(SIN(RADIANS(H143)))))^0.5)))*1000000</f>
        <v>97.145252683300313</v>
      </c>
      <c r="J143" s="22">
        <f>J142*(I142/I143)^C$10</f>
        <v>7.982420959062865</v>
      </c>
      <c r="K143" s="30">
        <f>Q143*C$21*C$25*C$22</f>
        <v>0</v>
      </c>
      <c r="L143" s="22">
        <f>(L142*(I142/I143)^C$10)+(1/100000)*(K143*(C$31-1)/(I143/1000000))</f>
        <v>7.982420959062865</v>
      </c>
      <c r="M143">
        <f>((L143*100000)*(I143/1000000))/((C$19+C$21)*C$33)</f>
        <v>516.74584881474323</v>
      </c>
      <c r="N143">
        <f>(L143*100000)*((I143-I142)/1000000)</f>
        <v>-2.6403611907149336</v>
      </c>
      <c r="O143" s="22">
        <f>1-EXP(-C$12*((H143-(C$14+C$15))/C$16)^(C$13+1))</f>
        <v>-3.1325395794845079</v>
      </c>
      <c r="P143" s="22">
        <f t="shared" si="4"/>
        <v>0</v>
      </c>
      <c r="Q143" s="22">
        <f t="shared" si="5"/>
        <v>0</v>
      </c>
    </row>
    <row r="144" spans="8:17" x14ac:dyDescent="0.25">
      <c r="H144" s="22">
        <v>-39</v>
      </c>
      <c r="I144">
        <f>(E$6+((PI()*(E$4^2))/4)*(E$8+(0.5*E$5)-((0.5*E$5)*COS(RADIANS(H144))+((E$8^2)-((0.5*E$5)^2)*(SIN(RADIANS(H144))*(SIN(RADIANS(H144)))))^0.5)))*1000000</f>
        <v>93.895863137219237</v>
      </c>
      <c r="J144" s="22">
        <f>J143*(I143/I144)^C$10</f>
        <v>8.343385066085542</v>
      </c>
      <c r="K144" s="30">
        <f>Q144*C$21*C$25*C$22</f>
        <v>0</v>
      </c>
      <c r="L144" s="22">
        <f>(L143*(I143/I144)^C$10)+(1/100000)*(K144*(C$31-1)/(I144/1000000))</f>
        <v>8.343385066085542</v>
      </c>
      <c r="M144">
        <f>((L144*100000)*(I144/1000000))/((C$19+C$21)*C$33)</f>
        <v>522.04691490960283</v>
      </c>
      <c r="N144">
        <f>(L144*100000)*((I144-I143)/1000000)</f>
        <v>-2.7110908212667328</v>
      </c>
      <c r="O144" s="22">
        <f>1-EXP(-C$12*((H144-(C$14+C$15))/C$16)^(C$13+1))</f>
        <v>-2.4616635597428176</v>
      </c>
      <c r="P144" s="22">
        <f t="shared" si="4"/>
        <v>0</v>
      </c>
      <c r="Q144" s="22">
        <f t="shared" si="5"/>
        <v>0</v>
      </c>
    </row>
    <row r="145" spans="8:17" x14ac:dyDescent="0.25">
      <c r="H145" s="22">
        <v>-38</v>
      </c>
      <c r="I145">
        <f>(E$6+((PI()*(E$4^2))/4)*(E$8+(0.5*E$5)-((0.5*E$5)*COS(RADIANS(H145))+((E$8^2)-((0.5*E$5)^2)*(SIN(RADIANS(H145))*(SIN(RADIANS(H145)))))^0.5)))*1000000</f>
        <v>90.706441396977056</v>
      </c>
      <c r="J145" s="22">
        <f>J144*(I144/I145)^C$10</f>
        <v>8.7267616838868722</v>
      </c>
      <c r="K145" s="30">
        <f>Q145*C$21*C$25*C$22</f>
        <v>0</v>
      </c>
      <c r="L145" s="22">
        <f>(L144*(I144/I145)^C$10)+(1/100000)*(K145*(C$31-1)/(I145/1000000))</f>
        <v>8.7267616838868722</v>
      </c>
      <c r="M145">
        <f>((L145*100000)*(I145/1000000))/((C$19+C$21)*C$33)</f>
        <v>527.48732990072904</v>
      </c>
      <c r="N145">
        <f>(L145*100000)*((I145-I144)/1000000)</f>
        <v>-2.7833323436501258</v>
      </c>
      <c r="O145" s="22">
        <f>1-EXP(-C$12*((H145-(C$14+C$15))/C$16)^(C$13+1))</f>
        <v>-1.9446795510655241</v>
      </c>
      <c r="P145" s="22">
        <f t="shared" si="4"/>
        <v>0</v>
      </c>
      <c r="Q145" s="22">
        <f t="shared" si="5"/>
        <v>0</v>
      </c>
    </row>
    <row r="146" spans="8:17" x14ac:dyDescent="0.25">
      <c r="H146" s="22">
        <v>-37</v>
      </c>
      <c r="I146">
        <f>(E$6+((PI()*(E$4^2))/4)*(E$8+(0.5*E$5)-((0.5*E$5)*COS(RADIANS(H146))+((E$8^2)-((0.5*E$5)^2)*(SIN(RADIANS(H146))*(SIN(RADIANS(H146)))))^0.5)))*1000000</f>
        <v>87.578598069601725</v>
      </c>
      <c r="J146" s="22">
        <f>J145*(I145/I146)^C$10</f>
        <v>9.1340902487042239</v>
      </c>
      <c r="K146" s="30">
        <f>Q146*C$21*C$25*C$22</f>
        <v>0</v>
      </c>
      <c r="L146" s="22">
        <f>(L145*(I145/I146)^C$10)+(1/100000)*(K146*(C$31-1)/(I146/1000000))</f>
        <v>9.1340902487042239</v>
      </c>
      <c r="M146">
        <f>((L146*100000)*(I146/1000000))/((C$19+C$21)*C$33)</f>
        <v>533.06979430870888</v>
      </c>
      <c r="N146">
        <f>(L146*100000)*((I146-I145)/1000000)</f>
        <v>-2.8570003236053587</v>
      </c>
      <c r="O146" s="22">
        <f>1-EXP(-C$12*((H146-(C$14+C$15))/C$16)^(C$13+1))</f>
        <v>-1.5419833083847938</v>
      </c>
      <c r="P146" s="22">
        <f t="shared" si="4"/>
        <v>0</v>
      </c>
      <c r="Q146" s="22">
        <f t="shared" si="5"/>
        <v>0</v>
      </c>
    </row>
    <row r="147" spans="8:17" x14ac:dyDescent="0.25">
      <c r="H147" s="22">
        <v>-36</v>
      </c>
      <c r="I147">
        <f>(E$6+((PI()*(E$4^2))/4)*(E$8+(0.5*E$5)-((0.5*E$5)*COS(RADIANS(H147))+((E$8^2)-((0.5*E$5)^2)*(SIN(RADIANS(H147))*(SIN(RADIANS(H147)))))^0.5)))*1000000</f>
        <v>84.513915679682128</v>
      </c>
      <c r="J147" s="22">
        <f>J146*(I146/I147)^C$10</f>
        <v>9.5670048225411914</v>
      </c>
      <c r="K147" s="30">
        <f>Q147*C$21*C$25*C$22</f>
        <v>0</v>
      </c>
      <c r="L147" s="22">
        <f>(L146*(I146/I147)^C$10)+(1/100000)*(K147*(C$31-1)/(I147/1000000))</f>
        <v>9.5670048225411914</v>
      </c>
      <c r="M147">
        <f>((L147*100000)*(I147/1000000))/((C$19+C$21)*C$33)</f>
        <v>538.79679541651353</v>
      </c>
      <c r="N147">
        <f>(L147*100000)*((I147-I146)/1000000)</f>
        <v>-2.9319831203917843</v>
      </c>
      <c r="O147" s="22">
        <f>1-EXP(-C$12*((H147-(C$14+C$15))/C$16)^(C$13+1))</f>
        <v>-1.2252814053246088</v>
      </c>
      <c r="P147" s="22">
        <f t="shared" si="4"/>
        <v>0</v>
      </c>
      <c r="Q147" s="22">
        <f t="shared" si="5"/>
        <v>0</v>
      </c>
    </row>
    <row r="148" spans="8:17" x14ac:dyDescent="0.25">
      <c r="H148" s="22">
        <v>-35</v>
      </c>
      <c r="I148">
        <f>(E$6+((PI()*(E$4^2))/4)*(E$8+(0.5*E$5)-((0.5*E$5)*COS(RADIANS(H148))+((E$8^2)-((0.5*E$5)^2)*(SIN(RADIANS(H148))*(SIN(RADIANS(H148)))))^0.5)))*1000000</f>
        <v>81.513947556632516</v>
      </c>
      <c r="J148" s="22">
        <f>J147*(I147/I148)^C$10</f>
        <v>10.027234704843648</v>
      </c>
      <c r="K148" s="30">
        <f>Q148*C$21*C$25*C$22</f>
        <v>0</v>
      </c>
      <c r="L148" s="22">
        <f>(L147*(I147/I148)^C$10)+(1/100000)*(K148*(C$31-1)/(I148/1000000))</f>
        <v>10.027234704843648</v>
      </c>
      <c r="M148">
        <f>((L148*100000)*(I148/1000000))/((C$19+C$21)*C$33)</f>
        <v>544.67054948740474</v>
      </c>
      <c r="N148">
        <f>(L148*100000)*((I148-I147)/1000000)</f>
        <v>-3.0081384476867732</v>
      </c>
      <c r="O148" s="22">
        <f>1-EXP(-C$12*((H148-(C$14+C$15))/C$16)^(C$13+1))</f>
        <v>-0.97410793547611685</v>
      </c>
      <c r="P148" s="22">
        <f t="shared" si="4"/>
        <v>0</v>
      </c>
      <c r="Q148" s="22">
        <f t="shared" si="5"/>
        <v>0</v>
      </c>
    </row>
    <row r="149" spans="8:17" x14ac:dyDescent="0.25">
      <c r="H149" s="22">
        <v>-34</v>
      </c>
      <c r="I149">
        <f>(E$6+((PI()*(E$4^2))/4)*(E$8+(0.5*E$5)-((0.5*E$5)*COS(RADIANS(H149))+((E$8^2)-((0.5*E$5)^2)*(SIN(RADIANS(H149))*(SIN(RADIANS(H149)))))^0.5)))*1000000</f>
        <v>78.580216753223866</v>
      </c>
      <c r="J149" s="22">
        <f>J148*(I148/I149)^C$10</f>
        <v>10.516603363141106</v>
      </c>
      <c r="K149" s="30">
        <f>Q149*C$21*C$25*C$22</f>
        <v>0</v>
      </c>
      <c r="L149" s="22">
        <f>(L148*(I148/I149)^C$10)+(1/100000)*(K149*(C$31-1)/(I149/1000000))</f>
        <v>10.516603363141106</v>
      </c>
      <c r="M149">
        <f>((L149*100000)*(I149/1000000))/((C$19+C$21)*C$33)</f>
        <v>550.69293450354758</v>
      </c>
      <c r="N149">
        <f>(L149*100000)*((I149-I148)/1000000)</f>
        <v>-3.0852883233678075</v>
      </c>
      <c r="O149" s="22">
        <f>1-EXP(-C$12*((H149-(C$14+C$15))/C$16)^(C$13+1))</f>
        <v>-0.77348157552778773</v>
      </c>
      <c r="P149" s="22">
        <f t="shared" si="4"/>
        <v>0</v>
      </c>
      <c r="Q149" s="22">
        <f t="shared" si="5"/>
        <v>0</v>
      </c>
    </row>
    <row r="150" spans="8:17" x14ac:dyDescent="0.25">
      <c r="H150" s="22">
        <v>-33</v>
      </c>
      <c r="I150">
        <f>(E$6+((PI()*(E$4^2))/4)*(E$8+(0.5*E$5)-((0.5*E$5)*COS(RADIANS(H150))+((E$8^2)-((0.5*E$5)^2)*(SIN(RADIANS(H150))*(SIN(RADIANS(H150)))))^0.5)))*1000000</f>
        <v>75.714214995643587</v>
      </c>
      <c r="J150" s="22">
        <f>J149*(I149/I150)^C$10</f>
        <v>11.037025163281308</v>
      </c>
      <c r="K150" s="30">
        <f>Q150*C$21*C$25*C$22</f>
        <v>0</v>
      </c>
      <c r="L150" s="22">
        <f>(L149*(I149/I150)^C$10)+(1/100000)*(K150*(C$31-1)/(I150/1000000))</f>
        <v>11.037025163281308</v>
      </c>
      <c r="M150">
        <f>((L150*100000)*(I150/1000000))/((C$19+C$21)*C$33)</f>
        <v>556.86541216669752</v>
      </c>
      <c r="N150">
        <f>(L150*100000)*((I150-I149)/1000000)</f>
        <v>-3.1632133516421987</v>
      </c>
      <c r="O150" s="22">
        <f>1-EXP(-C$12*((H150-(C$14+C$15))/C$16)^(C$13+1))</f>
        <v>-0.61230952468459199</v>
      </c>
      <c r="P150" s="22">
        <f t="shared" si="4"/>
        <v>0</v>
      </c>
      <c r="Q150" s="22">
        <f t="shared" si="5"/>
        <v>0</v>
      </c>
    </row>
    <row r="151" spans="8:17" x14ac:dyDescent="0.25">
      <c r="H151" s="22">
        <v>-32</v>
      </c>
      <c r="I151">
        <f>(E$6+((PI()*(E$4^2))/4)*(E$8+(0.5*E$5)-((0.5*E$5)*COS(RADIANS(H151))+((E$8^2)-((0.5*E$5)^2)*(SIN(RADIANS(H151))*(SIN(RADIANS(H151)))))^0.5)))*1000000</f>
        <v>72.917401665286448</v>
      </c>
      <c r="J151" s="22">
        <f>J150*(I150/I151)^C$10</f>
        <v>11.590499266237416</v>
      </c>
      <c r="K151" s="30">
        <f>Q151*C$21*C$25*C$22</f>
        <v>0</v>
      </c>
      <c r="L151" s="22">
        <f>(L150*(I150/I151)^C$10)+(1/100000)*(K151*(C$31-1)/(I151/1000000))</f>
        <v>11.590499266237416</v>
      </c>
      <c r="M151">
        <f>((L151*100000)*(I151/1000000))/((C$19+C$21)*C$33)</f>
        <v>563.18893779910559</v>
      </c>
      <c r="N151">
        <f>(L151*100000)*((I151-I150)/1000000)</f>
        <v>-3.2416462853307446</v>
      </c>
      <c r="O151" s="22">
        <f>1-EXP(-C$12*((H151-(C$14+C$15))/C$16)^(C$13+1))</f>
        <v>-0.48228676355474898</v>
      </c>
      <c r="P151" s="22">
        <f t="shared" si="4"/>
        <v>0</v>
      </c>
      <c r="Q151" s="22">
        <f t="shared" si="5"/>
        <v>0</v>
      </c>
    </row>
    <row r="152" spans="8:17" x14ac:dyDescent="0.25">
      <c r="H152" s="22">
        <v>-31</v>
      </c>
      <c r="I152">
        <f>(E$6+((PI()*(E$4^2))/4)*(E$8+(0.5*E$5)-((0.5*E$5)*COS(RADIANS(H152))+((E$8^2)-((0.5*E$5)^2)*(SIN(RADIANS(H152))*(SIN(RADIANS(H152)))))^0.5)))*1000000</f>
        <v>70.191202812414517</v>
      </c>
      <c r="J152" s="22">
        <f>J151*(I151/I152)^C$10</f>
        <v>12.179099927225568</v>
      </c>
      <c r="K152" s="30">
        <f>Q152*C$21*C$25*C$22</f>
        <v>0</v>
      </c>
      <c r="L152" s="22">
        <f>(L151*(I151/I152)^C$10)+(1/100000)*(K152*(C$31-1)/(I152/1000000))</f>
        <v>12.179099927225568</v>
      </c>
      <c r="M152">
        <f>((L152*100000)*(I152/1000000))/((C$19+C$21)*C$33)</f>
        <v>569.66385669393378</v>
      </c>
      <c r="N152">
        <f>(L152*100000)*((I152-I151)/1000000)</f>
        <v>-3.3202648250614968</v>
      </c>
      <c r="O152" s="22">
        <f>1-EXP(-C$12*((H152-(C$14+C$15))/C$16)^(C$13+1))</f>
        <v>-0.37712776433595718</v>
      </c>
      <c r="P152" s="22">
        <f t="shared" si="4"/>
        <v>0</v>
      </c>
      <c r="Q152" s="22">
        <f t="shared" si="5"/>
        <v>0</v>
      </c>
    </row>
    <row r="153" spans="8:17" x14ac:dyDescent="0.25">
      <c r="H153" s="22">
        <v>-30</v>
      </c>
      <c r="I153">
        <f>(E$6+((PI()*(E$4^2))/4)*(E$8+(0.5*E$5)-((0.5*E$5)*COS(RADIANS(H153))+((E$8^2)-((0.5*E$5)^2)*(SIN(RADIANS(H153))*(SIN(RADIANS(H153)))))^0.5)))*1000000</f>
        <v>67.53701020177796</v>
      </c>
      <c r="J153" s="22">
        <f>J152*(I152/I153)^C$10</f>
        <v>12.804962283912591</v>
      </c>
      <c r="K153" s="30">
        <f>Q153*C$21*C$25*C$22</f>
        <v>0</v>
      </c>
      <c r="L153" s="22">
        <f>(L152*(I152/I153)^C$10)+(1/100000)*(K153*(C$31-1)/(I153/1000000))</f>
        <v>12.804962283912591</v>
      </c>
      <c r="M153">
        <f>((L153*100000)*(I153/1000000))/((C$19+C$21)*C$33)</f>
        <v>576.28978540092953</v>
      </c>
      <c r="N153">
        <f>(L153*100000)*((I153-I152)/1000000)</f>
        <v>-3.3986836273440608</v>
      </c>
      <c r="O153" s="22">
        <f>1-EXP(-C$12*((H153-(C$14+C$15))/C$16)^(C$13+1))</f>
        <v>-0.29202391149270124</v>
      </c>
      <c r="P153" s="22">
        <f t="shared" si="4"/>
        <v>0</v>
      </c>
      <c r="Q153" s="22">
        <f t="shared" si="5"/>
        <v>0</v>
      </c>
    </row>
    <row r="154" spans="8:17" x14ac:dyDescent="0.25">
      <c r="H154" s="22">
        <v>-29</v>
      </c>
      <c r="I154">
        <f>(E$6+((PI()*(E$4^2))/4)*(E$8+(0.5*E$5)-((0.5*E$5)*COS(RADIANS(H154))+((E$8^2)-((0.5*E$5)^2)*(SIN(RADIANS(H154))*(SIN(RADIANS(H154)))))^0.5)))*1000000</f>
        <v>64.956180390237705</v>
      </c>
      <c r="J154" s="22">
        <f>J153*(I153/I154)^C$10</f>
        <v>13.470262555119971</v>
      </c>
      <c r="K154" s="30">
        <f>Q154*C$21*C$25*C$22</f>
        <v>0</v>
      </c>
      <c r="L154" s="22">
        <f>(L153*(I153/I154)^C$10)+(1/100000)*(K154*(C$31-1)/(I154/1000000))</f>
        <v>13.470262555119971</v>
      </c>
      <c r="M154">
        <f>((L154*100000)*(I154/1000000))/((C$19+C$21)*C$33)</f>
        <v>583.06547640976896</v>
      </c>
      <c r="N154">
        <f>(L154*100000)*((I154-I153)/1000000)</f>
        <v>-3.4764455171528028</v>
      </c>
      <c r="O154" s="22">
        <f>1-EXP(-C$12*((H154-(C$14+C$15))/C$16)^(C$13+1))</f>
        <v>-0.22325585179530028</v>
      </c>
      <c r="P154" s="22">
        <f t="shared" si="4"/>
        <v>0</v>
      </c>
      <c r="Q154" s="22">
        <f t="shared" si="5"/>
        <v>0</v>
      </c>
    </row>
    <row r="155" spans="8:17" x14ac:dyDescent="0.25">
      <c r="H155" s="22">
        <v>-28</v>
      </c>
      <c r="I155">
        <f>(E$6+((PI()*(E$4^2))/4)*(E$8+(0.5*E$5)-((0.5*E$5)*COS(RADIANS(H155))+((E$8^2)-((0.5*E$5)^2)*(SIN(RADIANS(H155))*(SIN(RADIANS(H155)))))^0.5)))*1000000</f>
        <v>62.450033836382538</v>
      </c>
      <c r="J155" s="22">
        <f>J154*(I154/I155)^C$10</f>
        <v>14.177191393111332</v>
      </c>
      <c r="K155" s="30">
        <f>Q155*C$21*C$25*C$22</f>
        <v>0</v>
      </c>
      <c r="L155" s="22">
        <f>(L154*(I154/I155)^C$10)+(1/100000)*(K155*(C$31-1)/(I155/1000000))</f>
        <v>14.177191393111332</v>
      </c>
      <c r="M155">
        <f>((L155*100000)*(I155/1000000))/((C$19+C$21)*C$33)</f>
        <v>589.98866472981831</v>
      </c>
      <c r="N155">
        <f>(L155*100000)*((I155-I154)/1000000)</f>
        <v>-3.5530119353191103</v>
      </c>
      <c r="O155" s="22">
        <f>1-EXP(-C$12*((H155-(C$14+C$15))/C$16)^(C$13+1))</f>
        <v>-0.16791330781718239</v>
      </c>
      <c r="P155" s="22">
        <f t="shared" si="4"/>
        <v>0</v>
      </c>
      <c r="Q155" s="22">
        <f t="shared" si="5"/>
        <v>0</v>
      </c>
    </row>
    <row r="156" spans="8:17" x14ac:dyDescent="0.25">
      <c r="H156" s="22">
        <v>-27</v>
      </c>
      <c r="I156">
        <f>(E$6+((PI()*(E$4^2))/4)*(E$8+(0.5*E$5)-((0.5*E$5)*COS(RADIANS(H156))+((E$8^2)-((0.5*E$5)^2)*(SIN(RADIANS(H156))*(SIN(RADIANS(H156)))))^0.5)))*1000000</f>
        <v>60.019854042102345</v>
      </c>
      <c r="J156" s="22">
        <f>J155*(I155/I156)^C$10</f>
        <v>14.927918947935117</v>
      </c>
      <c r="K156" s="30">
        <f>Q156*C$21*C$25*C$22</f>
        <v>0</v>
      </c>
      <c r="L156" s="22">
        <f>(L155*(I155/I156)^C$10)+(1/100000)*(K156*(C$31-1)/(I156/1000000))</f>
        <v>14.927918947935117</v>
      </c>
      <c r="M156">
        <f>((L156*100000)*(I156/1000000))/((C$19+C$21)*C$33)</f>
        <v>597.05589498621714</v>
      </c>
      <c r="N156">
        <f>(L156*100000)*((I156-I155)/1000000)</f>
        <v>-3.6277526997924352</v>
      </c>
      <c r="O156" s="22">
        <f>1-EXP(-C$12*((H156-(C$14+C$15))/C$16)^(C$13+1))</f>
        <v>-0.12369018325363257</v>
      </c>
      <c r="P156" s="22">
        <f t="shared" si="4"/>
        <v>0</v>
      </c>
      <c r="Q156" s="22">
        <f t="shared" si="5"/>
        <v>0</v>
      </c>
    </row>
    <row r="157" spans="8:17" x14ac:dyDescent="0.25">
      <c r="H157" s="22">
        <v>-26</v>
      </c>
      <c r="I157">
        <f>(E$6+((PI()*(E$4^2))/4)*(E$8+(0.5*E$5)-((0.5*E$5)*COS(RADIANS(H157))+((E$8^2)-((0.5*E$5)^2)*(SIN(RADIANS(H157))*(SIN(RADIANS(H157)))))^0.5)))*1000000</f>
        <v>57.666886726032146</v>
      </c>
      <c r="J157" s="22">
        <f>J156*(I156/I157)^C$10</f>
        <v>15.724550022523113</v>
      </c>
      <c r="K157" s="30">
        <f>Q157*C$21*C$25*C$22</f>
        <v>0</v>
      </c>
      <c r="L157" s="22">
        <f>(L156*(I156/I157)^C$10)+(1/100000)*(K157*(C$31-1)/(I157/1000000))</f>
        <v>15.724550022523113</v>
      </c>
      <c r="M157">
        <f>((L157*100000)*(I157/1000000))/((C$19+C$21)*C$33)</f>
        <v>604.26232788993036</v>
      </c>
      <c r="N157">
        <f>(L157*100000)*((I157-I156)/1000000)</f>
        <v>-3.6999352262907794</v>
      </c>
      <c r="O157" s="22">
        <f>1-EXP(-C$12*((H157-(C$14+C$15))/C$16)^(C$13+1))</f>
        <v>-8.8732937325249894E-2</v>
      </c>
      <c r="P157" s="22">
        <f t="shared" si="4"/>
        <v>0</v>
      </c>
      <c r="Q157" s="22">
        <f t="shared" si="5"/>
        <v>0</v>
      </c>
    </row>
    <row r="158" spans="8:17" x14ac:dyDescent="0.25">
      <c r="H158" s="22">
        <v>-25</v>
      </c>
      <c r="I158">
        <f>(E$6+((PI()*(E$4^2))/4)*(E$8+(0.5*E$5)-((0.5*E$5)*COS(RADIANS(H158))+((E$8^2)-((0.5*E$5)^2)*(SIN(RADIANS(H158))*(SIN(RADIANS(H158)))))^0.5)))*1000000</f>
        <v>55.392339028758826</v>
      </c>
      <c r="J158" s="22">
        <f>J157*(I157/I158)^C$10</f>
        <v>16.569067539523775</v>
      </c>
      <c r="K158" s="30">
        <f>Q158*C$21*C$25*C$22</f>
        <v>0</v>
      </c>
      <c r="L158" s="22">
        <f>(L157*(I157/I158)^C$10)+(1/100000)*(K158*(C$31-1)/(I158/1000000))</f>
        <v>16.569067539523775</v>
      </c>
      <c r="M158">
        <f>((L158*100000)*(I158/1000000))/((C$19+C$21)*C$33)</f>
        <v>611.60152533265966</v>
      </c>
      <c r="N158">
        <f>(L158*100000)*((I158-I157)/1000000)</f>
        <v>-3.768713441798992</v>
      </c>
      <c r="O158" s="22">
        <f>1-EXP(-C$12*((H158-(C$14+C$15))/C$16)^(C$13+1))</f>
        <v>-6.152701833109786E-2</v>
      </c>
      <c r="P158" s="22">
        <f t="shared" si="4"/>
        <v>0</v>
      </c>
      <c r="Q158" s="22">
        <f t="shared" si="5"/>
        <v>0</v>
      </c>
    </row>
    <row r="159" spans="8:17" x14ac:dyDescent="0.25">
      <c r="H159" s="22">
        <v>-24</v>
      </c>
      <c r="I159">
        <f>(E$6+((PI()*(E$4^2))/4)*(E$8+(0.5*E$5)-((0.5*E$5)*COS(RADIANS(H159))+((E$8^2)-((0.5*E$5)^2)*(SIN(RADIANS(H159))*(SIN(RADIANS(H159)))))^0.5)))*1000000</f>
        <v>53.197378749648628</v>
      </c>
      <c r="J159" s="22">
        <f>J158*(I158/I159)^C$10</f>
        <v>17.463262430361159</v>
      </c>
      <c r="K159" s="30">
        <f>Q159*C$21*C$25*C$22</f>
        <v>0</v>
      </c>
      <c r="L159" s="22">
        <f>(L158*(I158/I159)^C$10)+(1/100000)*(K159*(C$31-1)/(I159/1000000))</f>
        <v>17.463262430361159</v>
      </c>
      <c r="M159">
        <f>((L159*100000)*(I159/1000000))/((C$19+C$21)*C$33)</f>
        <v>619.06521395299922</v>
      </c>
      <c r="N159">
        <f>(L159*100000)*((I159-I158)/1000000)</f>
        <v>-3.8331167378320159</v>
      </c>
      <c r="O159" s="22">
        <f>1-EXP(-C$12*((H159-(C$14+C$15))/C$16)^(C$13+1))</f>
        <v>-4.0810774192388211E-2</v>
      </c>
      <c r="P159" s="22">
        <f t="shared" si="4"/>
        <v>0</v>
      </c>
      <c r="Q159" s="22">
        <f t="shared" si="5"/>
        <v>0</v>
      </c>
    </row>
    <row r="160" spans="8:17" x14ac:dyDescent="0.25">
      <c r="H160" s="22">
        <v>-23</v>
      </c>
      <c r="I160">
        <f>(E$6+((PI()*(E$4^2))/4)*(E$8+(0.5*E$5)-((0.5*E$5)*COS(RADIANS(H160))+((E$8^2)-((0.5*E$5)^2)*(SIN(RADIANS(H160))*(SIN(RADIANS(H160)))))^0.5)))*1000000</f>
        <v>51.08313361513288</v>
      </c>
      <c r="J160" s="22">
        <f>J159*(I159/I160)^C$10</f>
        <v>18.408648028923828</v>
      </c>
      <c r="K160" s="30">
        <f>Q160*C$21*C$25*C$22</f>
        <v>0</v>
      </c>
      <c r="L160" s="22">
        <f>(L159*(I159/I160)^C$10)+(1/100000)*(K160*(C$31-1)/(I160/1000000))</f>
        <v>18.408648028923828</v>
      </c>
      <c r="M160">
        <f>((L160*100000)*(I160/1000000))/((C$19+C$21)*C$33)</f>
        <v>626.64302787180122</v>
      </c>
      <c r="N160">
        <f>(L160*100000)*((I160-I159)/1000000)</f>
        <v>-3.8920394528165123</v>
      </c>
      <c r="O160" s="22">
        <f>1-EXP(-C$12*((H160-(C$14+C$15))/C$16)^(C$13+1))</f>
        <v>-2.5509440635327563E-2</v>
      </c>
      <c r="P160" s="22">
        <f t="shared" si="4"/>
        <v>0</v>
      </c>
      <c r="Q160" s="22">
        <f t="shared" si="5"/>
        <v>0</v>
      </c>
    </row>
    <row r="161" spans="8:17" x14ac:dyDescent="0.25">
      <c r="H161" s="22">
        <v>-22</v>
      </c>
      <c r="I161">
        <f>(E$6+((PI()*(E$4^2))/4)*(E$8+(0.5*E$5)-((0.5*E$5)*COS(RADIANS(H161))+((E$8^2)-((0.5*E$5)^2)*(SIN(RADIANS(H161))*(SIN(RADIANS(H161)))))^0.5)))*1000000</f>
        <v>49.050690578263506</v>
      </c>
      <c r="J161" s="22">
        <f>J160*(I160/I161)^C$10</f>
        <v>19.406357153743006</v>
      </c>
      <c r="K161" s="30">
        <f>Q161*C$21*C$25*C$22</f>
        <v>0</v>
      </c>
      <c r="L161" s="22">
        <f>(L160*(I160/I161)^C$10)+(1/100000)*(K161*(C$31-1)/(I161/1000000))</f>
        <v>19.406357153743006</v>
      </c>
      <c r="M161">
        <f>((L161*100000)*(I161/1000000))/((C$19+C$21)*C$33)</f>
        <v>634.32223246201056</v>
      </c>
      <c r="N161">
        <f>(L161*100000)*((I161-I160)/1000000)</f>
        <v>-3.9442315468125133</v>
      </c>
      <c r="O161" s="22">
        <f>1-EXP(-C$12*((H161-(C$14+C$15))/C$16)^(C$13+1))</f>
        <v>-1.4684025878490825E-2</v>
      </c>
      <c r="P161" s="22">
        <f t="shared" si="4"/>
        <v>0</v>
      </c>
      <c r="Q161" s="22">
        <f t="shared" si="5"/>
        <v>0</v>
      </c>
    </row>
    <row r="162" spans="8:17" x14ac:dyDescent="0.25">
      <c r="H162" s="22">
        <v>-21</v>
      </c>
      <c r="I162">
        <f>(E$6+((PI()*(E$4^2))/4)*(E$8+(0.5*E$5)-((0.5*E$5)*COS(RADIANS(H162))+((E$8^2)-((0.5*E$5)^2)*(SIN(RADIANS(H162))*(SIN(RADIANS(H162)))))^0.5)))*1000000</f>
        <v>47.101095149339507</v>
      </c>
      <c r="J162" s="22">
        <f>J161*(I161/I162)^C$10</f>
        <v>20.457020354031236</v>
      </c>
      <c r="K162" s="30">
        <f>Q162*C$21*C$25*C$22</f>
        <v>0</v>
      </c>
      <c r="L162" s="22">
        <f>(L161*(I161/I162)^C$10)+(1/100000)*(K162*(C$31-1)/(I162/1000000))</f>
        <v>20.457020354031236</v>
      </c>
      <c r="M162">
        <f>((L162*100000)*(I162/1000000))/((C$19+C$21)*C$33)</f>
        <v>642.08743256285243</v>
      </c>
      <c r="N162">
        <f>(L162*100000)*((I162-I161)/1000000)</f>
        <v>-3.9882913371624502</v>
      </c>
      <c r="O162" s="22">
        <f>1-EXP(-C$12*((H162-(C$14+C$15))/C$16)^(C$13+1))</f>
        <v>-7.4914786137425526E-3</v>
      </c>
      <c r="P162" s="22">
        <f t="shared" si="4"/>
        <v>0</v>
      </c>
      <c r="Q162" s="22">
        <f t="shared" si="5"/>
        <v>0</v>
      </c>
    </row>
    <row r="163" spans="8:17" x14ac:dyDescent="0.25">
      <c r="H163" s="22">
        <v>-20</v>
      </c>
      <c r="I163">
        <f>(E$6+((PI()*(E$4^2))/4)*(E$8+(0.5*E$5)-((0.5*E$5)*COS(RADIANS(H163))+((E$8^2)-((0.5*E$5)^2)*(SIN(RADIANS(H163))*(SIN(RADIANS(H163)))))^0.5)))*1000000</f>
        <v>45.235350757383259</v>
      </c>
      <c r="J163" s="22">
        <f>J162*(I162/I163)^C$10</f>
        <v>21.56062435063993</v>
      </c>
      <c r="K163" s="30">
        <f>Q163*C$21*C$25*C$22</f>
        <v>0</v>
      </c>
      <c r="L163" s="22">
        <f>(L162*(I162/I163)^C$10)+(1/100000)*(K163*(C$31-1)/(I163/1000000))</f>
        <v>21.56062435063993</v>
      </c>
      <c r="M163">
        <f>((L163*100000)*(I163/1000000))/((C$19+C$21)*C$33)</f>
        <v>649.92027052809556</v>
      </c>
      <c r="N163">
        <f>(L163*100000)*((I163-I162)/1000000)</f>
        <v>-4.0226613969281777</v>
      </c>
      <c r="O163" s="22">
        <f>1-EXP(-C$12*((H163-(C$14+C$15))/C$16)^(C$13+1))</f>
        <v>-3.1536503717590758E-3</v>
      </c>
      <c r="P163" s="22">
        <f t="shared" si="4"/>
        <v>0</v>
      </c>
      <c r="Q163" s="22">
        <f t="shared" si="5"/>
        <v>0</v>
      </c>
    </row>
    <row r="164" spans="8:17" x14ac:dyDescent="0.25">
      <c r="H164" s="22">
        <v>-19</v>
      </c>
      <c r="I164">
        <f>(E$6+((PI()*(E$4^2))/4)*(E$8+(0.5*E$5)-((0.5*E$5)*COS(RADIANS(H164))+((E$8^2)-((0.5*E$5)^2)*(SIN(RADIANS(H164))*(SIN(RADIANS(H164)))))^0.5)))*1000000</f>
        <v>43.454418142240932</v>
      </c>
      <c r="J164" s="22">
        <f>J163*(I163/I164)^C$10</f>
        <v>22.716350608423138</v>
      </c>
      <c r="K164" s="30">
        <f>Q164*C$21*C$25*C$22</f>
        <v>0</v>
      </c>
      <c r="L164" s="22">
        <f>(L163*(I163/I164)^C$10)+(1/100000)*(K164*(C$31-1)/(I164/1000000))</f>
        <v>22.716350608423138</v>
      </c>
      <c r="M164">
        <f>((L164*100000)*(I164/1000000))/((C$19+C$21)*C$33)</f>
        <v>657.79912195710403</v>
      </c>
      <c r="N164">
        <f>(L164*100000)*((I164-I163)/1000000)</f>
        <v>-4.0456289695548993</v>
      </c>
      <c r="O164" s="22">
        <f>1-EXP(-C$12*((H164-(C$14+C$15))/C$16)^(C$13+1))</f>
        <v>-9.3337993460185231E-4</v>
      </c>
      <c r="P164" s="22">
        <f t="shared" si="4"/>
        <v>0</v>
      </c>
      <c r="Q164" s="22">
        <f t="shared" si="5"/>
        <v>0</v>
      </c>
    </row>
    <row r="165" spans="8:17" x14ac:dyDescent="0.25">
      <c r="H165" s="22">
        <v>-18</v>
      </c>
      <c r="I165">
        <f>(E$6+((PI()*(E$4^2))/4)*(E$8+(0.5*E$5)-((0.5*E$5)*COS(RADIANS(H165))+((E$8^2)-((0.5*E$5)^2)*(SIN(RADIANS(H165))*(SIN(RADIANS(H165)))))^0.5)))*1000000</f>
        <v>41.759214777069474</v>
      </c>
      <c r="J165" s="22">
        <f>J164*(I164/I165)^C$10</f>
        <v>23.922395322892104</v>
      </c>
      <c r="K165" s="30">
        <f>Q165*C$21*C$25*C$22</f>
        <v>0</v>
      </c>
      <c r="L165" s="22">
        <f>(L164*(I164/I165)^C$10)+(1/100000)*(K165*(C$31-1)/(I165/1000000))</f>
        <v>23.922395322892104</v>
      </c>
      <c r="M165">
        <f>((L165*100000)*(I165/1000000))/((C$19+C$21)*C$33)</f>
        <v>665.69879991197672</v>
      </c>
      <c r="N165">
        <f>(L165*100000)*((I165-I164)/1000000)</f>
        <v>-4.0553325054328653</v>
      </c>
      <c r="O165" s="22">
        <f>1-EXP(-C$12*((H165-(C$14+C$15))/C$16)^(C$13+1))</f>
        <v>-1.1662487595387461E-4</v>
      </c>
      <c r="P165" s="22">
        <f t="shared" si="4"/>
        <v>0</v>
      </c>
      <c r="Q165" s="22">
        <f t="shared" si="5"/>
        <v>0</v>
      </c>
    </row>
    <row r="166" spans="8:17" x14ac:dyDescent="0.25">
      <c r="H166" s="22">
        <v>-17</v>
      </c>
      <c r="I166">
        <f>(E$6+((PI()*(E$4^2))/4)*(E$8+(0.5*E$5)-((0.5*E$5)*COS(RADIANS(H166))+((E$8^2)-((0.5*E$5)^2)*(SIN(RADIANS(H166))*(SIN(RADIANS(H166)))))^0.5)))*1000000</f>
        <v>40.150614320966099</v>
      </c>
      <c r="J166" s="22">
        <f>J165*(I165/I166)^C$10</f>
        <v>25.175773976952296</v>
      </c>
      <c r="K166" s="30">
        <f>Q166*C$21*C$25*C$22</f>
        <v>0.15034899356040141</v>
      </c>
      <c r="L166" s="22">
        <f>(L165*(I165/I166)^C$10)+(1/100000)*(K166*(C$31-1)/(I166/1000000))</f>
        <v>25.185135539415484</v>
      </c>
      <c r="M166">
        <f>((L166*100000)*(I166/1000000))/((C$19+C$21)*C$33)</f>
        <v>673.8407550764698</v>
      </c>
      <c r="N166">
        <f>(L166*100000)*((I166-I165)/1000000)</f>
        <v>-4.0512820515729056</v>
      </c>
      <c r="O166" s="22">
        <f>1-EXP(-C$12*((H166-(C$14+C$15))/C$16)^(C$13+1))</f>
        <v>0</v>
      </c>
      <c r="P166" s="22">
        <f t="shared" si="4"/>
        <v>0</v>
      </c>
      <c r="Q166" s="22">
        <f t="shared" si="5"/>
        <v>1.1661127617823563E-4</v>
      </c>
    </row>
    <row r="167" spans="8:17" x14ac:dyDescent="0.25">
      <c r="H167" s="22">
        <v>-16</v>
      </c>
      <c r="I167">
        <f>(E$6+((PI()*(E$4^2))/4)*(E$8+(0.5*E$5)-((0.5*E$5)*COS(RADIANS(H167))+((E$8^2)-((0.5*E$5)^2)*(SIN(RADIANS(H167))*(SIN(RADIANS(H167)))))^0.5)))*1000000</f>
        <v>38.629446101497471</v>
      </c>
      <c r="J167" s="22">
        <f>J166*(I166/I167)^C$10</f>
        <v>26.472116084224073</v>
      </c>
      <c r="K167" s="30">
        <f>Q167*C$21*C$25*C$22</f>
        <v>1.0519521625326598</v>
      </c>
      <c r="L167" s="22">
        <f>(L166*(I166/I167)^C$10)+(1/100000)*(K167*(C$31-1)/(I167/1000000))</f>
        <v>26.550039370969674</v>
      </c>
      <c r="M167">
        <f>((L167*100000)*(I167/1000000))/((C$19+C$21)*C$33)</f>
        <v>683.4463645417361</v>
      </c>
      <c r="N167">
        <f>(L167*100000)*((I167-I166)/1000000)</f>
        <v>-4.0387076116759895</v>
      </c>
      <c r="O167" s="22">
        <f>1-EXP(-C$12*((H167-(C$14+C$15))/C$16)^(C$13+1))</f>
        <v>1.1661127617823563E-4</v>
      </c>
      <c r="P167" s="22">
        <f t="shared" si="4"/>
        <v>1.1661127617823563E-4</v>
      </c>
      <c r="Q167" s="22">
        <f t="shared" si="5"/>
        <v>8.1589827272177118E-4</v>
      </c>
    </row>
    <row r="168" spans="8:17" x14ac:dyDescent="0.25">
      <c r="H168" s="22">
        <v>-15</v>
      </c>
      <c r="I168">
        <f>(E$6+((PI()*(E$4^2))/4)*(E$8+(0.5*E$5)-((0.5*E$5)*COS(RADIANS(H168))+((E$8^2)-((0.5*E$5)^2)*(SIN(RADIANS(H168))*(SIN(RADIANS(H168)))))^0.5)))*1000000</f>
        <v>37.196494626880003</v>
      </c>
      <c r="J168" s="22">
        <f>J167*(I167/I168)^C$10</f>
        <v>27.805458793795104</v>
      </c>
      <c r="K168" s="30">
        <f>Q168*C$21*C$25*C$22</f>
        <v>2.8509737777520363</v>
      </c>
      <c r="L168" s="22">
        <f>(L167*(I167/I168)^C$10)+(1/100000)*(K168*(C$31-1)/(I168/1000000))</f>
        <v>28.078922662578673</v>
      </c>
      <c r="M168">
        <f>((L168*100000)*(I168/1000000))/((C$19+C$21)*C$33)</f>
        <v>695.99038862343116</v>
      </c>
      <c r="N168">
        <f>(L168*100000)*((I168-I167)/1000000)</f>
        <v>-4.0235733635011952</v>
      </c>
      <c r="O168" s="22">
        <f>1-EXP(-C$12*((H168-(C$14+C$15))/C$16)^(C$13+1))</f>
        <v>9.3250954890000681E-4</v>
      </c>
      <c r="P168" s="22">
        <f t="shared" si="4"/>
        <v>9.3250954890000681E-4</v>
      </c>
      <c r="Q168" s="22">
        <f t="shared" si="5"/>
        <v>2.2112265782530116E-3</v>
      </c>
    </row>
    <row r="169" spans="8:17" x14ac:dyDescent="0.25">
      <c r="H169" s="22">
        <v>-14</v>
      </c>
      <c r="I169">
        <f>(E$6+((PI()*(E$4^2))/4)*(E$8+(0.5*E$5)-((0.5*E$5)*COS(RADIANS(H169))+((E$8^2)-((0.5*E$5)^2)*(SIN(RADIANS(H169))*(SIN(RADIANS(H169)))))^0.5)))*1000000</f>
        <v>35.852499127567093</v>
      </c>
      <c r="J169" s="22">
        <f>J168*(I168/I169)^C$10</f>
        <v>29.168051609684426</v>
      </c>
      <c r="K169" s="30">
        <f>Q169*C$21*C$25*C$22</f>
        <v>5.5338003894959344</v>
      </c>
      <c r="L169" s="22">
        <f>(L168*(I168/I169)^C$10)+(1/100000)*(K169*(C$31-1)/(I169/1000000))</f>
        <v>29.840789150001193</v>
      </c>
      <c r="M169">
        <f>((L169*100000)*(I169/1000000))/((C$19+C$21)*C$33)</f>
        <v>712.93596735527603</v>
      </c>
      <c r="N169">
        <f>(L169*100000)*((I169-I168)/1000000)</f>
        <v>-4.0105886313547137</v>
      </c>
      <c r="O169" s="22">
        <f>1-EXP(-C$12*((H169-(C$14+C$15))/C$16)^(C$13+1))</f>
        <v>3.1437361271530184E-3</v>
      </c>
      <c r="P169" s="22">
        <f t="shared" si="4"/>
        <v>3.1437361271530184E-3</v>
      </c>
      <c r="Q169" s="22">
        <f t="shared" si="5"/>
        <v>4.2920375471319216E-3</v>
      </c>
    </row>
    <row r="170" spans="8:17" x14ac:dyDescent="0.25">
      <c r="H170" s="22">
        <v>-13</v>
      </c>
      <c r="I170">
        <f>(E$6+((PI()*(E$4^2))/4)*(E$8+(0.5*E$5)-((0.5*E$5)*COS(RADIANS(H170))+((E$8^2)-((0.5*E$5)^2)*(SIN(RADIANS(H170))*(SIN(RADIANS(H170)))))^0.5)))*1000000</f>
        <v>34.598153127002369</v>
      </c>
      <c r="J170" s="22">
        <f>J169*(I169/I170)^C$10</f>
        <v>30.550188369921319</v>
      </c>
      <c r="K170" s="30">
        <f>Q170*C$21*C$25*C$22</f>
        <v>9.0713201922825153</v>
      </c>
      <c r="L170" s="22">
        <f>(L169*(I169/I170)^C$10)+(1/100000)*(K170*(C$31-1)/(I170/1000000))</f>
        <v>31.910280976115661</v>
      </c>
      <c r="M170">
        <f>((L170*100000)*(I170/1000000))/((C$19+C$21)*C$33)</f>
        <v>735.70605784869213</v>
      </c>
      <c r="N170">
        <f>(L170*100000)*((I170-I169)/1000000)</f>
        <v>-4.0026533319287259</v>
      </c>
      <c r="O170" s="22">
        <f>1-EXP(-C$12*((H170-(C$14+C$15))/C$16)^(C$13+1))</f>
        <v>7.4357736742849401E-3</v>
      </c>
      <c r="P170" s="22">
        <f t="shared" si="4"/>
        <v>7.4357736742849401E-3</v>
      </c>
      <c r="Q170" s="22">
        <f t="shared" si="5"/>
        <v>7.0357519474747443E-3</v>
      </c>
    </row>
    <row r="171" spans="8:17" x14ac:dyDescent="0.25">
      <c r="H171" s="22">
        <v>-12</v>
      </c>
      <c r="I171">
        <f>(E$6+((PI()*(E$4^2))/4)*(E$8+(0.5*E$5)-((0.5*E$5)*COS(RADIANS(H171))+((E$8^2)-((0.5*E$5)^2)*(SIN(RADIANS(H171))*(SIN(RADIANS(H171)))))^0.5)))*1000000</f>
        <v>33.434104041304401</v>
      </c>
      <c r="J171" s="22">
        <f>J170*(I170/I171)^C$10</f>
        <v>31.940086457330494</v>
      </c>
      <c r="K171" s="30">
        <f>Q171*C$21*C$25*C$22</f>
        <v>13.413250504614041</v>
      </c>
      <c r="L171" s="22">
        <f>(L170*(I170/I171)^C$10)+(1/100000)*(K171*(C$31-1)/(I171/1000000))</f>
        <v>34.365018958382102</v>
      </c>
      <c r="M171">
        <f>((L171*100000)*(I171/1000000))/((C$19+C$21)*C$33)</f>
        <v>765.64431952052962</v>
      </c>
      <c r="N171">
        <f>(L171*100000)*((I171-I170)/1000000)</f>
        <v>-4.000256889849803</v>
      </c>
      <c r="O171" s="22">
        <f>1-EXP(-C$12*((H171-(C$14+C$15))/C$16)^(C$13+1))</f>
        <v>1.4471525621759684E-2</v>
      </c>
      <c r="P171" s="22">
        <f t="shared" si="4"/>
        <v>1.4471525621759684E-2</v>
      </c>
      <c r="Q171" s="22">
        <f t="shared" si="5"/>
        <v>1.0403370331927286E-2</v>
      </c>
    </row>
    <row r="172" spans="8:17" x14ac:dyDescent="0.25">
      <c r="H172" s="22">
        <v>-11</v>
      </c>
      <c r="I172">
        <f>(E$6+((PI()*(E$4^2))/4)*(E$8+(0.5*E$5)-((0.5*E$5)*COS(RADIANS(H172))+((E$8^2)-((0.5*E$5)^2)*(SIN(RADIANS(H172))*(SIN(RADIANS(H172)))))^0.5)))*1000000</f>
        <v>32.36095280765182</v>
      </c>
      <c r="J172" s="22">
        <f>J171*(I171/I172)^C$10</f>
        <v>33.323836399997184</v>
      </c>
      <c r="K172" s="30">
        <f>Q172*C$21*C$25*C$22</f>
        <v>18.483227861567887</v>
      </c>
      <c r="L172" s="22">
        <f>(L171*(I171/I172)^C$10)+(1/100000)*(K172*(C$31-1)/(I172/1000000))</f>
        <v>37.281720811523854</v>
      </c>
      <c r="M172">
        <f>((L172*100000)*(I172/1000000))/((C$19+C$21)*C$33)</f>
        <v>803.96665651061289</v>
      </c>
      <c r="N172">
        <f>(L172*100000)*((I172-I171)/1000000)</f>
        <v>-4.0008924681577929</v>
      </c>
      <c r="O172" s="22">
        <f>1-EXP(-C$12*((H172-(C$14+C$15))/C$16)^(C$13+1))</f>
        <v>2.4874895953686971E-2</v>
      </c>
      <c r="P172" s="22">
        <f t="shared" si="4"/>
        <v>2.4874895953686971E-2</v>
      </c>
      <c r="Q172" s="22">
        <f t="shared" si="5"/>
        <v>1.4335664893989852E-2</v>
      </c>
    </row>
    <row r="173" spans="8:17" x14ac:dyDescent="0.25">
      <c r="H173" s="22">
        <v>-10</v>
      </c>
      <c r="I173">
        <f>(E$6+((PI()*(E$4^2))/4)*(E$8+(0.5*E$5)-((0.5*E$5)*COS(RADIANS(H173))+((E$8^2)-((0.5*E$5)^2)*(SIN(RADIANS(H173))*(SIN(RADIANS(H173)))))^0.5)))*1000000</f>
        <v>31.379253541153037</v>
      </c>
      <c r="J173" s="22">
        <f>J172*(I172/I173)^C$10</f>
        <v>34.685446790089003</v>
      </c>
      <c r="K173" s="30">
        <f>Q173*C$21*C$25*C$22</f>
        <v>24.175093686748355</v>
      </c>
      <c r="L173" s="22">
        <f>(L172*(I172/I173)^C$10)+(1/100000)*(K173*(C$31-1)/(I173/1000000))</f>
        <v>40.731091343175898</v>
      </c>
      <c r="M173">
        <f>((L173*100000)*(I173/1000000))/((C$19+C$21)*C$33)</f>
        <v>851.7054813333126</v>
      </c>
      <c r="N173">
        <f>(L173*100000)*((I173-I172)/1000000)</f>
        <v>-3.9985682495290709</v>
      </c>
      <c r="O173" s="22">
        <f>1-EXP(-C$12*((H173-(C$14+C$15))/C$16)^(C$13+1))</f>
        <v>3.9210560847676823E-2</v>
      </c>
      <c r="P173" s="22">
        <f t="shared" si="4"/>
        <v>3.9210560847676823E-2</v>
      </c>
      <c r="Q173" s="22">
        <f t="shared" si="5"/>
        <v>1.8750298620439976E-2</v>
      </c>
    </row>
    <row r="174" spans="8:17" x14ac:dyDescent="0.25">
      <c r="H174" s="22">
        <v>-9</v>
      </c>
      <c r="I174">
        <f>(E$6+((PI()*(E$4^2))/4)*(E$8+(0.5*E$5)-((0.5*E$5)*COS(RADIANS(H174))+((E$8^2)-((0.5*E$5)^2)*(SIN(RADIANS(H174))*(SIN(RADIANS(H174)))))^0.5)))*1000000</f>
        <v>30.489513219988847</v>
      </c>
      <c r="J174" s="22">
        <f>J173*(I173/I174)^C$10</f>
        <v>36.007008889205025</v>
      </c>
      <c r="K174" s="30">
        <f>Q174*C$21*C$25*C$22</f>
        <v>30.350857342170134</v>
      </c>
      <c r="L174" s="22">
        <f>(L173*(I173/I174)^C$10)+(1/100000)*(K174*(C$31-1)/(I174/1000000))</f>
        <v>44.771631473067885</v>
      </c>
      <c r="M174">
        <f>((L174*100000)*(I174/1000000))/((C$19+C$21)*C$33)</f>
        <v>909.64973711377763</v>
      </c>
      <c r="N174">
        <f>(L174*100000)*((I174-I173)/1000000)</f>
        <v>-3.9835125765892183</v>
      </c>
      <c r="O174" s="22">
        <f>1-EXP(-C$12*((H174-(C$14+C$15))/C$16)^(C$13+1))</f>
        <v>5.7960859468116799E-2</v>
      </c>
      <c r="P174" s="22">
        <f t="shared" si="4"/>
        <v>5.7960859468116799E-2</v>
      </c>
      <c r="Q174" s="22">
        <f t="shared" si="5"/>
        <v>2.3540245424736872E-2</v>
      </c>
    </row>
    <row r="175" spans="8:17" x14ac:dyDescent="0.25">
      <c r="H175" s="22">
        <v>-8</v>
      </c>
      <c r="I175">
        <f>(E$6+((PI()*(E$4^2))/4)*(E$8+(0.5*E$5)-((0.5*E$5)*COS(RADIANS(H175))+((E$8^2)-((0.5*E$5)^2)*(SIN(RADIANS(H175))*(SIN(RADIANS(H175)))))^0.5)))*1000000</f>
        <v>29.692191398633096</v>
      </c>
      <c r="J175" s="22">
        <f>J174*(I174/I175)^C$10</f>
        <v>37.269001465510449</v>
      </c>
      <c r="K175" s="30">
        <f>Q175*C$21*C$25*C$22</f>
        <v>36.840815772591796</v>
      </c>
      <c r="L175" s="22">
        <f>(L174*(I174/I175)^C$10)+(1/100000)*(K175*(C$31-1)/(I175/1000000))</f>
        <v>49.442705455203175</v>
      </c>
      <c r="M175">
        <f>((L175*100000)*(I175/1000000))/((C$19+C$21)*C$33)</f>
        <v>978.28470954019906</v>
      </c>
      <c r="N175">
        <f>(L175*100000)*((I175-I174)/1000000)</f>
        <v>-3.942174796629855</v>
      </c>
      <c r="O175" s="22">
        <f>1-EXP(-C$12*((H175-(C$14+C$15))/C$16)^(C$13+1))</f>
        <v>8.1501104892853671E-2</v>
      </c>
      <c r="P175" s="22">
        <f t="shared" si="4"/>
        <v>8.1501104892853671E-2</v>
      </c>
      <c r="Q175" s="22">
        <f t="shared" si="5"/>
        <v>2.8573882943641382E-2</v>
      </c>
    </row>
    <row r="176" spans="8:17" x14ac:dyDescent="0.25">
      <c r="H176" s="22">
        <v>-7</v>
      </c>
      <c r="I176">
        <f>(E$6+((PI()*(E$4^2))/4)*(E$8+(0.5*E$5)-((0.5*E$5)*COS(RADIANS(H176))+((E$8^2)-((0.5*E$5)^2)*(SIN(RADIANS(H176))*(SIN(RADIANS(H176)))))^0.5)))*1000000</f>
        <v>28.987699948967162</v>
      </c>
      <c r="J176" s="22">
        <f>J175*(I175/I176)^C$10</f>
        <v>38.450748583825643</v>
      </c>
      <c r="K176" s="30">
        <f>Q176*C$21*C$25*C$22</f>
        <v>43.446241043000271</v>
      </c>
      <c r="L176" s="22">
        <f>(L175*(I175/I176)^C$10)+(1/100000)*(K176*(C$31-1)/(I176/1000000))</f>
        <v>54.757418281043755</v>
      </c>
      <c r="M176">
        <f>((L176*100000)*(I176/1000000))/((C$19+C$21)*C$33)</f>
        <v>1057.7365419784869</v>
      </c>
      <c r="N176">
        <f>(L176*100000)*((I176-I175)/1000000)</f>
        <v>-3.8576132984776423</v>
      </c>
      <c r="O176" s="22">
        <f>1-EXP(-C$12*((H176-(C$14+C$15))/C$16)^(C$13+1))</f>
        <v>0.11007498783649505</v>
      </c>
      <c r="P176" s="22">
        <f t="shared" si="4"/>
        <v>0.11007498783649505</v>
      </c>
      <c r="Q176" s="22">
        <f t="shared" si="5"/>
        <v>3.3697077001956455E-2</v>
      </c>
    </row>
    <row r="177" spans="8:17" x14ac:dyDescent="0.25">
      <c r="H177" s="22">
        <v>-6</v>
      </c>
      <c r="I177">
        <f>(E$6+((PI()*(E$4^2))/4)*(E$8+(0.5*E$5)-((0.5*E$5)*COS(RADIANS(H177))+((E$8^2)-((0.5*E$5)^2)*(SIN(RADIANS(H177))*(SIN(RADIANS(H177)))))^0.5)))*1000000</f>
        <v>28.376402829117783</v>
      </c>
      <c r="J177" s="22">
        <f>J176*(I176/I177)^C$10</f>
        <v>39.531030969882416</v>
      </c>
      <c r="K177" s="30">
        <f>Q177*C$21*C$25*C$22</f>
        <v>49.944904474566421</v>
      </c>
      <c r="L177" s="22">
        <f>(L176*(I176/I177)^C$10)+(1/100000)*(K177*(C$31-1)/(I177/1000000))</f>
        <v>60.696054771863999</v>
      </c>
      <c r="M177">
        <f>((L177*100000)*(I177/1000000))/((C$19+C$21)*C$33)</f>
        <v>1147.726980383582</v>
      </c>
      <c r="N177">
        <f>(L177*100000)*((I177-I176)/1000000)</f>
        <v>-3.7103323468260605</v>
      </c>
      <c r="O177" s="22">
        <f>1-EXP(-C$12*((H177-(C$14+C$15))/C$16)^(C$13+1))</f>
        <v>0.14377206483845151</v>
      </c>
      <c r="P177" s="22">
        <f t="shared" si="4"/>
        <v>0.14377206483845151</v>
      </c>
      <c r="Q177" s="22">
        <f t="shared" si="5"/>
        <v>3.8737466154300959E-2</v>
      </c>
    </row>
    <row r="178" spans="8:17" x14ac:dyDescent="0.25">
      <c r="H178" s="22">
        <v>-5</v>
      </c>
      <c r="I178">
        <f>(E$6+((PI()*(E$4^2))/4)*(E$8+(0.5*E$5)-((0.5*E$5)*COS(RADIANS(H178))+((E$8^2)-((0.5*E$5)^2)*(SIN(RADIANS(H178))*(SIN(RADIANS(H178)))))^0.5)))*1000000</f>
        <v>27.858615879865518</v>
      </c>
      <c r="J178" s="22">
        <f>J177*(I177/I178)^C$10</f>
        <v>40.488835668249159</v>
      </c>
      <c r="K178" s="30">
        <f>Q178*C$21*C$25*C$22</f>
        <v>56.099487612050169</v>
      </c>
      <c r="L178" s="22">
        <f>(L177*(I177/I178)^C$10)+(1/100000)*(K178*(C$31-1)/(I178/1000000))</f>
        <v>67.200973965114656</v>
      </c>
      <c r="M178">
        <f>((L178*100000)*(I178/1000000))/((C$19+C$21)*C$33)</f>
        <v>1247.5440523516515</v>
      </c>
      <c r="N178">
        <f>(L178*100000)*((I178-I177)/1000000)</f>
        <v>-3.4795787296177623</v>
      </c>
      <c r="O178" s="22">
        <f>1-EXP(-C$12*((H178-(C$14+C$15))/C$16)^(C$13+1))</f>
        <v>0.18250953099275247</v>
      </c>
      <c r="P178" s="22">
        <f t="shared" si="4"/>
        <v>0.18250953099275247</v>
      </c>
      <c r="Q178" s="22">
        <f t="shared" si="5"/>
        <v>4.3510985264814339E-2</v>
      </c>
    </row>
    <row r="179" spans="8:17" x14ac:dyDescent="0.25">
      <c r="H179" s="22">
        <v>-4</v>
      </c>
      <c r="I179">
        <f>(E$6+((PI()*(E$4^2))/4)*(E$8+(0.5*E$5)-((0.5*E$5)*COS(RADIANS(H179))+((E$8^2)-((0.5*E$5)^2)*(SIN(RADIANS(H179))*(SIN(RADIANS(H179)))))^0.5)))*1000000</f>
        <v>27.434606648485019</v>
      </c>
      <c r="J179" s="22">
        <f>J178*(I178/I179)^C$10</f>
        <v>41.304210442294313</v>
      </c>
      <c r="K179" s="30">
        <f>Q179*C$21*C$25*C$22</f>
        <v>61.668646068141122</v>
      </c>
      <c r="L179" s="22">
        <f>(L178*(I178/I179)^C$10)+(1/100000)*(K179*(C$31-1)/(I179/1000000))</f>
        <v>74.17388840655083</v>
      </c>
      <c r="M179">
        <f>((L179*100000)*(I179/1000000))/((C$19+C$21)*C$33)</f>
        <v>1356.0339777256445</v>
      </c>
      <c r="N179">
        <f>(L179*100000)*((I179-I178)/1000000)</f>
        <v>-3.1450413411764493</v>
      </c>
      <c r="O179" s="22">
        <f>1-EXP(-C$12*((H179-(C$14+C$15))/C$16)^(C$13+1))</f>
        <v>0.22602051625756681</v>
      </c>
      <c r="P179" s="22">
        <f t="shared" si="4"/>
        <v>0.22602051625756681</v>
      </c>
      <c r="Q179" s="22">
        <f t="shared" si="5"/>
        <v>4.7830446668742366E-2</v>
      </c>
    </row>
    <row r="180" spans="8:17" x14ac:dyDescent="0.25">
      <c r="H180" s="22">
        <v>-3</v>
      </c>
      <c r="I180">
        <f>(E$6+((PI()*(E$4^2))/4)*(E$8+(0.5*E$5)-((0.5*E$5)*COS(RADIANS(H180))+((E$8^2)-((0.5*E$5)^2)*(SIN(RADIANS(H180))*(SIN(RADIANS(H180)))))^0.5)))*1000000</f>
        <v>27.104594239894524</v>
      </c>
      <c r="J180" s="22">
        <f>J179*(I179/I180)^C$10</f>
        <v>41.959171139163331</v>
      </c>
      <c r="K180" s="30">
        <f>Q180*C$21*C$25*C$22</f>
        <v>66.420166001355057</v>
      </c>
      <c r="L180" s="22">
        <f>(L179*(I179/I180)^C$10)+(1/100000)*(K180*(C$31-1)/(I180/1000000))</f>
        <v>81.476346456421055</v>
      </c>
      <c r="M180">
        <f>((L180*100000)*(I180/1000000))/((C$19+C$21)*C$33)</f>
        <v>1471.6185168690683</v>
      </c>
      <c r="N180">
        <f>(L180*100000)*((I180-I179)/1000000)</f>
        <v>-2.6888205337237134</v>
      </c>
      <c r="O180" s="22">
        <f>1-EXP(-C$12*((H180-(C$14+C$15))/C$16)^(C$13+1))</f>
        <v>0.27385096292630917</v>
      </c>
      <c r="P180" s="22">
        <f t="shared" si="4"/>
        <v>0.27385096292630917</v>
      </c>
      <c r="Q180" s="22">
        <f t="shared" si="5"/>
        <v>5.1515744388915041E-2</v>
      </c>
    </row>
    <row r="181" spans="8:17" x14ac:dyDescent="0.25">
      <c r="H181" s="22">
        <v>-2</v>
      </c>
      <c r="I181">
        <f>(E$6+((PI()*(E$4^2))/4)*(E$8+(0.5*E$5)-((0.5*E$5)*COS(RADIANS(H181))+((E$8^2)-((0.5*E$5)^2)*(SIN(RADIANS(H181))*(SIN(RADIANS(H181)))))^0.5)))*1000000</f>
        <v>26.868749195014331</v>
      </c>
      <c r="J181" s="22">
        <f>J180*(I180/I181)^C$10</f>
        <v>42.438595206758052</v>
      </c>
      <c r="K181" s="30">
        <f>Q181*C$21*C$25*C$22</f>
        <v>70.14532170211821</v>
      </c>
      <c r="L181" s="22">
        <f>(L180*(I180/I181)^C$10)+(1/100000)*(K181*(C$31-1)/(I181/1000000))</f>
        <v>88.933956659331216</v>
      </c>
      <c r="M181">
        <f>((L181*100000)*(I181/1000000))/((C$19+C$21)*C$33)</f>
        <v>1592.340170109597</v>
      </c>
      <c r="N181">
        <f>(L181*100000)*((I181-I180)/1000000)</f>
        <v>-2.0974632999693128</v>
      </c>
      <c r="O181" s="22">
        <f>1-EXP(-C$12*((H181-(C$14+C$15))/C$16)^(C$13+1))</f>
        <v>0.32536670731522421</v>
      </c>
      <c r="P181" s="22">
        <f t="shared" si="4"/>
        <v>0.32536670731522421</v>
      </c>
      <c r="Q181" s="22">
        <f t="shared" si="5"/>
        <v>5.4404989936502335E-2</v>
      </c>
    </row>
    <row r="182" spans="8:17" x14ac:dyDescent="0.25">
      <c r="H182" s="22">
        <v>-1</v>
      </c>
      <c r="I182">
        <f>(E$6+((PI()*(E$4^2))/4)*(E$8+(0.5*E$5)-((0.5*E$5)*COS(RADIANS(H182))+((E$8^2)-((0.5*E$5)^2)*(SIN(RADIANS(H182))*(SIN(RADIANS(H182)))))^0.5)))*1000000</f>
        <v>26.72719339624507</v>
      </c>
      <c r="J182" s="22">
        <f>J181*(I181/I182)^C$10</f>
        <v>42.731026013783108</v>
      </c>
      <c r="K182" s="30">
        <f>Q182*C$21*C$25*C$22</f>
        <v>72.673254353418756</v>
      </c>
      <c r="L182" s="22">
        <f>(L181*(I181/I182)^C$10)+(1/100000)*(K182*(C$31-1)/(I182/1000000))</f>
        <v>96.344460680137971</v>
      </c>
      <c r="M182">
        <f>((L182*100000)*(I182/1000000))/((C$19+C$21)*C$33)</f>
        <v>1715.9352403963385</v>
      </c>
      <c r="N182">
        <f>(L182*100000)*((I182-I181)/1000000)</f>
        <v>-1.3638117088570572</v>
      </c>
      <c r="O182" s="22">
        <f>1-EXP(-C$12*((H182-(C$14+C$15))/C$16)^(C$13+1))</f>
        <v>0.37977169725172655</v>
      </c>
      <c r="P182" s="22">
        <f t="shared" si="4"/>
        <v>0.37977169725172655</v>
      </c>
      <c r="Q182" s="22">
        <f t="shared" si="5"/>
        <v>5.6365664534848481E-2</v>
      </c>
    </row>
    <row r="183" spans="8:17" x14ac:dyDescent="0.25">
      <c r="H183" s="22">
        <v>0</v>
      </c>
      <c r="I183">
        <f>(E$6+((PI()*(E$4^2))/4)*(E$8+(0.5*E$5)-((0.5*E$5)*COS(RADIANS(H183))+((E$8^2)-((0.5*E$5)^2)*(SIN(RADIANS(H183))*(SIN(RADIANS(H183)))))^0.5)))*1000000</f>
        <v>26.68</v>
      </c>
      <c r="J183" s="22">
        <f>J182*(I182/I183)^C$10</f>
        <v>42.829313278420408</v>
      </c>
      <c r="K183" s="30">
        <f>Q183*C$21*C$25*C$22</f>
        <v>73.883999275092961</v>
      </c>
      <c r="L183" s="22">
        <f>(L182*(I182/I183)^C$10)+(1/100000)*(K183*(C$31-1)/(I183/1000000))</f>
        <v>103.4892296034687</v>
      </c>
      <c r="M183">
        <f>((L183*100000)*(I183/1000000))/((C$19+C$21)*C$33)</f>
        <v>1839.931973954248</v>
      </c>
      <c r="N183">
        <f>(L183*100000)*((I183-I182)/1000000)</f>
        <v>-0.48840082197735862</v>
      </c>
      <c r="O183" s="22">
        <f>1-EXP(-C$12*((H183-(C$14+C$15))/C$16)^(C$13+1))</f>
        <v>0.43613736178657503</v>
      </c>
      <c r="P183" s="22">
        <f t="shared" si="4"/>
        <v>0.43613736178657503</v>
      </c>
      <c r="Q183" s="22">
        <f t="shared" si="5"/>
        <v>5.7304723101848642E-2</v>
      </c>
    </row>
    <row r="184" spans="8:17" x14ac:dyDescent="0.25">
      <c r="H184" s="22">
        <v>1</v>
      </c>
      <c r="I184">
        <f>(E$6+((PI()*(E$4^2))/4)*(E$8+(0.5*E$5)-((0.5*E$5)*COS(RADIANS(H184))+((E$8^2)-((0.5*E$5)^2)*(SIN(RADIANS(H184))*(SIN(RADIANS(H184)))))^0.5)))*1000000</f>
        <v>26.72719339624507</v>
      </c>
      <c r="J184" s="22">
        <f>J183*(I183/I184)^C$11</f>
        <v>42.738578558109694</v>
      </c>
      <c r="K184" s="30">
        <f>Q184*C$21*C$25*C$22</f>
        <v>73.718740912219261</v>
      </c>
      <c r="L184" s="22">
        <f>(L183*(I183/I184)^C$11)+(1/100000)*(K184*(C$31-1)/(I184/1000000))</f>
        <v>110.16546661527823</v>
      </c>
      <c r="M184">
        <f>((L184*100000)*(I184/1000000))/((C$19+C$21)*C$33)</f>
        <v>1962.0931510267249</v>
      </c>
      <c r="N184">
        <f>(L184*100000)*((I184-I183)/1000000)</f>
        <v>0.51990825184979195</v>
      </c>
      <c r="O184" s="22">
        <f>1-EXP(-C$12*((H184-(C$14+C$15))/C$16)^(C$13+1))</f>
        <v>0.49344208488842367</v>
      </c>
      <c r="P184" s="22">
        <f t="shared" si="4"/>
        <v>0.49344208488842367</v>
      </c>
      <c r="Q184" s="22">
        <f t="shared" si="5"/>
        <v>5.7176548059651999E-2</v>
      </c>
    </row>
    <row r="185" spans="8:17" x14ac:dyDescent="0.25">
      <c r="H185" s="22">
        <v>2</v>
      </c>
      <c r="I185">
        <f>(E$6+((PI()*(E$4^2))/4)*(E$8+(0.5*E$5)-((0.5*E$5)*COS(RADIANS(H185))+((E$8^2)-((0.5*E$5)^2)*(SIN(RADIANS(H185))*(SIN(RADIANS(H185)))))^0.5)))*1000000</f>
        <v>26.868749195014331</v>
      </c>
      <c r="J185" s="22">
        <f>J184*(I184/I185)^C$11</f>
        <v>42.468523480064135</v>
      </c>
      <c r="K185" s="30">
        <f>Q185*C$21*C$25*C$22</f>
        <v>72.186006562834535</v>
      </c>
      <c r="L185" s="22">
        <f>(L184*(I184/I185)^C$11)+(1/100000)*(K185*(C$31-1)/(I185/1000000))</f>
        <v>116.18589634977242</v>
      </c>
      <c r="M185">
        <f>((L185*100000)*(I185/1000000))/((C$19+C$21)*C$33)</f>
        <v>2080.2793095849638</v>
      </c>
      <c r="N185">
        <f>(L185*100000)*((I185-I184)/1000000)</f>
        <v>1.6446787363514581</v>
      </c>
      <c r="O185" s="22">
        <f>1-EXP(-C$12*((H185-(C$14+C$15))/C$16)^(C$13+1))</f>
        <v>0.55061863294807567</v>
      </c>
      <c r="P185" s="22">
        <f t="shared" si="4"/>
        <v>0.55061863294807567</v>
      </c>
      <c r="Q185" s="22">
        <f t="shared" si="5"/>
        <v>5.5987753214462921E-2</v>
      </c>
    </row>
    <row r="186" spans="8:17" x14ac:dyDescent="0.25">
      <c r="H186" s="22">
        <v>3</v>
      </c>
      <c r="I186">
        <f>(E$6+((PI()*(E$4^2))/4)*(E$8+(0.5*E$5)-((0.5*E$5)*COS(RADIANS(H186))+((E$8^2)-((0.5*E$5)^2)*(SIN(RADIANS(H186))*(SIN(RADIANS(H186)))))^0.5)))*1000000</f>
        <v>27.104594239894524</v>
      </c>
      <c r="J186" s="22">
        <f>J185*(I185/I186)^C$11</f>
        <v>42.025472893396611</v>
      </c>
      <c r="K186" s="30">
        <f>Q186*C$21*C$25*C$22</f>
        <v>69.362832483339886</v>
      </c>
      <c r="L186" s="22">
        <f>(L185*(I185/I186)^C$11)+(1/100000)*(K186*(C$31-1)/(I186/1000000))</f>
        <v>121.37149392386863</v>
      </c>
      <c r="M186">
        <f>((L186*100000)*(I186/1000000))/((C$19+C$21)*C$33)</f>
        <v>2192.201119056811</v>
      </c>
      <c r="N186">
        <f>(L186*100000)*((I186-I185)/1000000)</f>
        <v>2.8624865431650894</v>
      </c>
      <c r="O186" s="22">
        <f>1-EXP(-C$12*((H186-(C$14+C$15))/C$16)^(C$13+1))</f>
        <v>0.60660638616253859</v>
      </c>
      <c r="P186" s="22">
        <f t="shared" si="4"/>
        <v>0.60660638616253859</v>
      </c>
      <c r="Q186" s="22">
        <f t="shared" si="5"/>
        <v>5.3798088192522298E-2</v>
      </c>
    </row>
    <row r="187" spans="8:17" x14ac:dyDescent="0.25">
      <c r="H187" s="22">
        <v>4</v>
      </c>
      <c r="I187">
        <f>(E$6+((PI()*(E$4^2))/4)*(E$8+(0.5*E$5)-((0.5*E$5)*COS(RADIANS(H187))+((E$8^2)-((0.5*E$5)^2)*(SIN(RADIANS(H187))*(SIN(RADIANS(H187)))))^0.5)))*1000000</f>
        <v>27.434606648485019</v>
      </c>
      <c r="J187" s="22">
        <f>J186*(I186/I187)^C$11</f>
        <v>41.419572868251691</v>
      </c>
      <c r="K187" s="30">
        <f>Q187*C$21*C$25*C$22</f>
        <v>65.390429502785778</v>
      </c>
      <c r="L187" s="22">
        <f>(L186*(I186/I187)^C$11)+(1/100000)*(K187*(C$31-1)/(I187/1000000))</f>
        <v>125.58038091162882</v>
      </c>
      <c r="M187">
        <f>((L187*100000)*(I187/1000000))/((C$19+C$21)*C$33)</f>
        <v>2295.8384292666797</v>
      </c>
      <c r="N187">
        <f>(L187*100000)*((I187-I186)/1000000)</f>
        <v>4.1443083976358421</v>
      </c>
      <c r="O187" s="22">
        <f>1-EXP(-C$12*((H187-(C$14+C$15))/C$16)^(C$13+1))</f>
        <v>0.66040447435506089</v>
      </c>
      <c r="P187" s="22">
        <f t="shared" si="4"/>
        <v>0.66040447435506089</v>
      </c>
      <c r="Q187" s="22">
        <f t="shared" si="5"/>
        <v>5.0717076673342798E-2</v>
      </c>
    </row>
    <row r="188" spans="8:17" x14ac:dyDescent="0.25">
      <c r="H188" s="22">
        <v>5</v>
      </c>
      <c r="I188">
        <f>(E$6+((PI()*(E$4^2))/4)*(E$8+(0.5*E$5)-((0.5*E$5)*COS(RADIANS(H188))+((E$8^2)-((0.5*E$5)^2)*(SIN(RADIANS(H188))*(SIN(RADIANS(H188)))))^0.5)))*1000000</f>
        <v>27.858615879865518</v>
      </c>
      <c r="J188" s="22">
        <f>J187*(I187/I188)^C$11</f>
        <v>40.664239915616207</v>
      </c>
      <c r="K188" s="30">
        <f>Q188*C$21*C$25*C$22</f>
        <v>60.464486281541859</v>
      </c>
      <c r="L188" s="22">
        <f>(L187*(I187/I188)^C$11)+(1/100000)*(K188*(C$31-1)/(I188/1000000))</f>
        <v>128.71629317610967</v>
      </c>
      <c r="M188">
        <f>((L188*100000)*(I188/1000000))/((C$19+C$21)*C$33)</f>
        <v>2389.5374801556736</v>
      </c>
      <c r="N188">
        <f>(L188*100000)*((I188-I187)/1000000)</f>
        <v>5.457689653574918</v>
      </c>
      <c r="O188" s="22">
        <f>1-EXP(-C$12*((H188-(C$14+C$15))/C$16)^(C$13+1))</f>
        <v>0.71112155102840369</v>
      </c>
      <c r="P188" s="22">
        <f t="shared" si="4"/>
        <v>0.71112155102840369</v>
      </c>
      <c r="Q188" s="22">
        <f t="shared" si="5"/>
        <v>4.6896495558644391E-2</v>
      </c>
    </row>
    <row r="189" spans="8:17" x14ac:dyDescent="0.25">
      <c r="H189" s="22">
        <v>6</v>
      </c>
      <c r="I189">
        <f>(E$6+((PI()*(E$4^2))/4)*(E$8+(0.5*E$5)-((0.5*E$5)*COS(RADIANS(H189))+((E$8^2)-((0.5*E$5)^2)*(SIN(RADIANS(H189))*(SIN(RADIANS(H189)))))^0.5)))*1000000</f>
        <v>28.376402829117783</v>
      </c>
      <c r="J189" s="22">
        <f>J188*(I188/I189)^C$11</f>
        <v>39.775467465763001</v>
      </c>
      <c r="K189" s="30">
        <f>Q189*C$21*C$25*C$22</f>
        <v>54.820894979267045</v>
      </c>
      <c r="L189" s="22">
        <f>(L188*(I188/I189)^C$11)+(1/100000)*(K189*(C$31-1)/(I189/1000000))</f>
        <v>130.73281897499086</v>
      </c>
      <c r="M189">
        <f>((L189*100000)*(I189/1000000))/((C$19+C$21)*C$33)</f>
        <v>2472.0813259308284</v>
      </c>
      <c r="N189">
        <f>(L189*100000)*((I189-I188)/1000000)</f>
        <v>6.7691747504209179</v>
      </c>
      <c r="O189" s="22">
        <f>1-EXP(-C$12*((H189-(C$14+C$15))/C$16)^(C$13+1))</f>
        <v>0.75801804658704808</v>
      </c>
      <c r="P189" s="22">
        <f t="shared" si="4"/>
        <v>0.75801804658704808</v>
      </c>
      <c r="Q189" s="22">
        <f t="shared" si="5"/>
        <v>4.2519303743773551E-2</v>
      </c>
    </row>
    <row r="190" spans="8:17" x14ac:dyDescent="0.25">
      <c r="H190" s="22">
        <v>7</v>
      </c>
      <c r="I190">
        <f>(E$6+((PI()*(E$4^2))/4)*(E$8+(0.5*E$5)-((0.5*E$5)*COS(RADIANS(H190))+((E$8^2)-((0.5*E$5)^2)*(SIN(RADIANS(H190))*(SIN(RADIANS(H190)))))^0.5)))*1000000</f>
        <v>28.987699948967162</v>
      </c>
      <c r="J190" s="22">
        <f>J189*(I189/I190)^C$11</f>
        <v>38.771052659608181</v>
      </c>
      <c r="K190" s="30">
        <f>Q190*C$21*C$25*C$22</f>
        <v>48.718267772234228</v>
      </c>
      <c r="L190" s="22">
        <f>(L189*(I189/I190)^C$11)+(1/100000)*(K190*(C$31-1)/(I190/1000000))</f>
        <v>131.63317112603167</v>
      </c>
      <c r="M190">
        <f>((L190*100000)*(I190/1000000))/((C$19+C$21)*C$33)</f>
        <v>2542.7279007548045</v>
      </c>
      <c r="N190">
        <f>(L190*100000)*((I190-I189)/1000000)</f>
        <v>8.046697838598357</v>
      </c>
      <c r="O190" s="22">
        <f>1-EXP(-C$12*((H190-(C$14+C$15))/C$16)^(C$13+1))</f>
        <v>0.80053735033082163</v>
      </c>
      <c r="P190" s="22">
        <f t="shared" si="4"/>
        <v>0.80053735033082163</v>
      </c>
      <c r="Q190" s="22">
        <f t="shared" si="5"/>
        <v>3.7786081859144005E-2</v>
      </c>
    </row>
    <row r="191" spans="8:17" x14ac:dyDescent="0.25">
      <c r="H191" s="22">
        <v>8</v>
      </c>
      <c r="I191">
        <f>(E$6+((PI()*(E$4^2))/4)*(E$8+(0.5*E$5)-((0.5*E$5)*COS(RADIANS(H191))+((E$8^2)-((0.5*E$5)^2)*(SIN(RADIANS(H191))*(SIN(RADIANS(H191)))))^0.5)))*1000000</f>
        <v>29.692191398633096</v>
      </c>
      <c r="J191" s="22">
        <f>J190*(I190/I191)^C$11</f>
        <v>37.669807391913594</v>
      </c>
      <c r="K191" s="30">
        <f>Q191*C$21*C$25*C$22</f>
        <v>42.419035564235287</v>
      </c>
      <c r="L191" s="22">
        <f>(L190*(I190/I191)^C$11)+(1/100000)*(K191*(C$31-1)/(I191/1000000))</f>
        <v>131.46585362720191</v>
      </c>
      <c r="M191">
        <f>((L191*100000)*(I191/1000000))/((C$19+C$21)*C$33)</f>
        <v>2601.2135308143211</v>
      </c>
      <c r="N191">
        <f>(L191*100000)*((I191-I190)/1000000)</f>
        <v>9.2616569803396942</v>
      </c>
      <c r="O191" s="22">
        <f>1-EXP(-C$12*((H191-(C$14+C$15))/C$16)^(C$13+1))</f>
        <v>0.83832343218996563</v>
      </c>
      <c r="P191" s="22">
        <f t="shared" si="4"/>
        <v>0.83832343218996563</v>
      </c>
      <c r="Q191" s="22">
        <f t="shared" si="5"/>
        <v>3.2900372355390672E-2</v>
      </c>
    </row>
    <row r="192" spans="8:17" x14ac:dyDescent="0.25">
      <c r="H192" s="22">
        <v>9</v>
      </c>
      <c r="I192">
        <f>(E$6+((PI()*(E$4^2))/4)*(E$8+(0.5*E$5)-((0.5*E$5)*COS(RADIANS(H192))+((E$8^2)-((0.5*E$5)^2)*(SIN(RADIANS(H192))*(SIN(RADIANS(H192)))))^0.5)))*1000000</f>
        <v>30.489513219988847</v>
      </c>
      <c r="J192" s="22">
        <f>J191*(I191/I192)^C$11</f>
        <v>36.490810739582564</v>
      </c>
      <c r="K192" s="30">
        <f>Q192*C$21*C$25*C$22</f>
        <v>36.171105060651968</v>
      </c>
      <c r="L192" s="22">
        <f>(L191*(I191/I192)^C$11)+(1/100000)*(K192*(C$31-1)/(I192/1000000))</f>
        <v>130.31707526575411</v>
      </c>
      <c r="M192">
        <f>((L192*100000)*(I192/1000000))/((C$19+C$21)*C$33)</f>
        <v>2647.7233318655894</v>
      </c>
      <c r="N192">
        <f>(L192*100000)*((I192-I191)/1000000)</f>
        <v>10.390464780464562</v>
      </c>
      <c r="O192" s="22">
        <f>1-EXP(-C$12*((H192-(C$14+C$15))/C$16)^(C$13+1))</f>
        <v>0.87122380454535631</v>
      </c>
      <c r="P192" s="22">
        <f t="shared" si="4"/>
        <v>0.87122380454535631</v>
      </c>
      <c r="Q192" s="22">
        <f t="shared" si="5"/>
        <v>2.8054452657211404E-2</v>
      </c>
    </row>
    <row r="193" spans="8:17" x14ac:dyDescent="0.25">
      <c r="H193" s="22">
        <v>10</v>
      </c>
      <c r="I193">
        <f>(E$6+((PI()*(E$4^2))/4)*(E$8+(0.5*E$5)-((0.5*E$5)*COS(RADIANS(H193))+((E$8^2)-((0.5*E$5)^2)*(SIN(RADIANS(H193))*(SIN(RADIANS(H193)))))^0.5)))*1000000</f>
        <v>31.379253541153037</v>
      </c>
      <c r="J193" s="22">
        <f>J192*(I192/I193)^C$11</f>
        <v>35.252747586695371</v>
      </c>
      <c r="K193" s="30">
        <f>Q193*C$21*C$25*C$22</f>
        <v>30.191957858038535</v>
      </c>
      <c r="L193" s="22">
        <f>(L192*(I192/I193)^C$11)+(1/100000)*(K193*(C$31-1)/(I193/1000000))</f>
        <v>128.30107467658584</v>
      </c>
      <c r="M193">
        <f>((L193*100000)*(I193/1000000))/((C$19+C$21)*C$33)</f>
        <v>2682.833308892195</v>
      </c>
      <c r="N193">
        <f>(L193*100000)*((I193-I192)/1000000)</f>
        <v>11.415463938845622</v>
      </c>
      <c r="O193" s="22">
        <f>1-EXP(-C$12*((H193-(C$14+C$15))/C$16)^(C$13+1))</f>
        <v>0.89927825720256771</v>
      </c>
      <c r="P193" s="22">
        <f t="shared" si="4"/>
        <v>0.89927825720256771</v>
      </c>
      <c r="Q193" s="22">
        <f t="shared" si="5"/>
        <v>2.3417002354132577E-2</v>
      </c>
    </row>
    <row r="194" spans="8:17" x14ac:dyDescent="0.25">
      <c r="H194" s="22">
        <v>11</v>
      </c>
      <c r="I194">
        <f>(E$6+((PI()*(E$4^2))/4)*(E$8+(0.5*E$5)-((0.5*E$5)*COS(RADIANS(H194))+((E$8^2)-((0.5*E$5)^2)*(SIN(RADIANS(H194))*(SIN(RADIANS(H194)))))^0.5)))*1000000</f>
        <v>32.36095280765182</v>
      </c>
      <c r="J194" s="22">
        <f>J193*(I193/I194)^C$11</f>
        <v>33.973363129336242</v>
      </c>
      <c r="K194" s="30">
        <f>Q194*C$21*C$25*C$22</f>
        <v>24.65671485226391</v>
      </c>
      <c r="L194" s="22">
        <f>(L193*(I193/I194)^C$11)+(1/100000)*(K194*(C$31-1)/(I194/1000000))</f>
        <v>125.54962203672446</v>
      </c>
      <c r="M194">
        <f>((L194*100000)*(I194/1000000))/((C$19+C$21)*C$33)</f>
        <v>2707.4316221969152</v>
      </c>
      <c r="N194">
        <f>(L194*100000)*((I194-I193)/1000000)</f>
        <v>12.325197186265184</v>
      </c>
      <c r="O194" s="22">
        <f>1-EXP(-C$12*((H194-(C$14+C$15))/C$16)^(C$13+1))</f>
        <v>0.92269525955670029</v>
      </c>
      <c r="P194" s="22">
        <f t="shared" si="4"/>
        <v>0.92269525955670029</v>
      </c>
      <c r="Q194" s="22">
        <f t="shared" si="5"/>
        <v>1.9123845908088799E-2</v>
      </c>
    </row>
    <row r="195" spans="8:17" x14ac:dyDescent="0.25">
      <c r="H195" s="22">
        <v>12</v>
      </c>
      <c r="I195">
        <f>(E$6+((PI()*(E$4^2))/4)*(E$8+(0.5*E$5)-((0.5*E$5)*COS(RADIANS(H195))+((E$8^2)-((0.5*E$5)^2)*(SIN(RADIANS(H195))*(SIN(RADIANS(H195)))))^0.5)))*1000000</f>
        <v>33.434104041304401</v>
      </c>
      <c r="J195" s="22">
        <f>J194*(I194/I195)^C$11</f>
        <v>32.66904760968302</v>
      </c>
      <c r="K195" s="30">
        <f>Q195*C$21*C$25*C$22</f>
        <v>19.691119936222464</v>
      </c>
      <c r="L195" s="22">
        <f>(L194*(I194/I195)^C$11)+(1/100000)*(K195*(C$31-1)/(I195/1000000))</f>
        <v>122.20186619554649</v>
      </c>
      <c r="M195">
        <f>((L195*100000)*(I195/1000000))/((C$19+C$21)*C$33)</f>
        <v>2722.6280538572682</v>
      </c>
      <c r="N195">
        <f>(L195*100000)*((I195-I194)/1000000)</f>
        <v>13.114108346239835</v>
      </c>
      <c r="O195" s="22">
        <f>1-EXP(-C$12*((H195-(C$14+C$15))/C$16)^(C$13+1))</f>
        <v>0.94181910546478909</v>
      </c>
      <c r="P195" s="22">
        <f t="shared" si="4"/>
        <v>0.94181910546478909</v>
      </c>
      <c r="Q195" s="22">
        <f t="shared" si="5"/>
        <v>1.5272510781517923E-2</v>
      </c>
    </row>
    <row r="196" spans="8:17" x14ac:dyDescent="0.25">
      <c r="H196" s="22">
        <v>13</v>
      </c>
      <c r="I196">
        <f>(E$6+((PI()*(E$4^2))/4)*(E$8+(0.5*E$5)-((0.5*E$5)*COS(RADIANS(H196))+((E$8^2)-((0.5*E$5)^2)*(SIN(RADIANS(H196))*(SIN(RADIANS(H196)))))^0.5)))*1000000</f>
        <v>34.598153127002369</v>
      </c>
      <c r="J196" s="22">
        <f>J195*(I195/I196)^C$11</f>
        <v>31.354552120051334</v>
      </c>
      <c r="K196" s="30">
        <f>Q196*C$21*C$25*C$22</f>
        <v>15.369716256047367</v>
      </c>
      <c r="L196" s="22">
        <f>(L195*(I195/I196)^C$11)+(1/100000)*(K196*(C$31-1)/(I196/1000000))</f>
        <v>118.39545120443002</v>
      </c>
      <c r="M196">
        <f>((L196*100000)*(I196/1000000))/((C$19+C$21)*C$33)</f>
        <v>2729.6610373949557</v>
      </c>
      <c r="N196">
        <f>(L196*100000)*((I196-I195)/1000000)</f>
        <v>13.781811672531516</v>
      </c>
      <c r="O196" s="22">
        <f>1-EXP(-C$12*((H196-(C$14+C$15))/C$16)^(C$13+1))</f>
        <v>0.95709161624630701</v>
      </c>
      <c r="P196" s="22">
        <f t="shared" ref="P196:P259" si="6">IF(O196&lt;0,0,O196)</f>
        <v>0.95709161624630701</v>
      </c>
      <c r="Q196" s="22">
        <f t="shared" ref="Q196:Q259" si="7">P197-P196</f>
        <v>1.1920812934441249E-2</v>
      </c>
    </row>
    <row r="197" spans="8:17" x14ac:dyDescent="0.25">
      <c r="H197" s="22">
        <v>14</v>
      </c>
      <c r="I197">
        <f>(E$6+((PI()*(E$4^2))/4)*(E$8+(0.5*E$5)-((0.5*E$5)*COS(RADIANS(H197))+((E$8^2)-((0.5*E$5)^2)*(SIN(RADIANS(H197))*(SIN(RADIANS(H197)))))^0.5)))*1000000</f>
        <v>35.852499127567093</v>
      </c>
      <c r="J197" s="22">
        <f>J196*(I196/I197)^C$11</f>
        <v>30.042825871245235</v>
      </c>
      <c r="K197" s="30">
        <f>Q197*C$21*C$25*C$22</f>
        <v>11.718812849334492</v>
      </c>
      <c r="L197" s="22">
        <f>(L196*(I196/I197)^C$11)+(1/100000)*(K197*(C$31-1)/(I197/1000000))</f>
        <v>114.25949970866884</v>
      </c>
      <c r="M197">
        <f>((L197*100000)*(I197/1000000))/((C$19+C$21)*C$33)</f>
        <v>2729.8107481291736</v>
      </c>
      <c r="N197">
        <f>(L197*100000)*((I197-I196)/1000000)</f>
        <v>14.332094648609493</v>
      </c>
      <c r="O197" s="22">
        <f>1-EXP(-C$12*((H197-(C$14+C$15))/C$16)^(C$13+1))</f>
        <v>0.96901242918074826</v>
      </c>
      <c r="P197" s="22">
        <f t="shared" si="6"/>
        <v>0.96901242918074826</v>
      </c>
      <c r="Q197" s="22">
        <f t="shared" si="7"/>
        <v>9.08915776084529E-3</v>
      </c>
    </row>
    <row r="198" spans="8:17" x14ac:dyDescent="0.25">
      <c r="H198" s="22">
        <v>15</v>
      </c>
      <c r="I198">
        <f>(E$6+((PI()*(E$4^2))/4)*(E$8+(0.5*E$5)-((0.5*E$5)*COS(RADIANS(H198))+((E$8^2)-((0.5*E$5)^2)*(SIN(RADIANS(H198))*(SIN(RADIANS(H198)))))^0.5)))*1000000</f>
        <v>37.196494626880003</v>
      </c>
      <c r="J198" s="22">
        <f>J197*(I197/I198)^C$11</f>
        <v>28.744958387834423</v>
      </c>
      <c r="K198" s="30">
        <f>Q198*C$21*C$25*C$22</f>
        <v>8.7232806065617865</v>
      </c>
      <c r="L198" s="22">
        <f>(L197*(I197/I198)^C$11)+(1/100000)*(K198*(C$31-1)/(I198/1000000))</f>
        <v>109.90972034656129</v>
      </c>
      <c r="M198">
        <f>((L198*100000)*(I198/1000000))/((C$19+C$21)*C$33)</f>
        <v>2724.3249285857996</v>
      </c>
      <c r="N198">
        <f>(L198*100000)*((I198-I197)/1000000)</f>
        <v>14.771816947651899</v>
      </c>
      <c r="O198" s="22">
        <f>1-EXP(-C$12*((H198-(C$14+C$15))/C$16)^(C$13+1))</f>
        <v>0.97810158694159355</v>
      </c>
      <c r="P198" s="22">
        <f t="shared" si="6"/>
        <v>0.97810158694159355</v>
      </c>
      <c r="Q198" s="22">
        <f t="shared" si="7"/>
        <v>6.7658110633335156E-3</v>
      </c>
    </row>
    <row r="199" spans="8:17" x14ac:dyDescent="0.25">
      <c r="H199" s="22">
        <v>16</v>
      </c>
      <c r="I199">
        <f>(E$6+((PI()*(E$4^2))/4)*(E$8+(0.5*E$5)-((0.5*E$5)*COS(RADIANS(H199))+((E$8^2)-((0.5*E$5)^2)*(SIN(RADIANS(H199))*(SIN(RADIANS(H199)))))^0.5)))*1000000</f>
        <v>38.629446101497471</v>
      </c>
      <c r="J199" s="22">
        <f>J198*(I198/I199)^C$11</f>
        <v>27.47020650292011</v>
      </c>
      <c r="K199" s="30">
        <f>Q199*C$21*C$25*C$22</f>
        <v>6.3358572716926345</v>
      </c>
      <c r="L199" s="22">
        <f>(L198*(I198/I199)^C$11)+(1/100000)*(K199*(C$31-1)/(I199/1000000))</f>
        <v>105.44559762854436</v>
      </c>
      <c r="M199">
        <f>((L199*100000)*(I199/1000000))/((C$19+C$21)*C$33)</f>
        <v>2714.3617133373505</v>
      </c>
      <c r="N199">
        <f>(L199*100000)*((I199-I198)/1000000)</f>
        <v>15.109842461374283</v>
      </c>
      <c r="O199" s="22">
        <f>1-EXP(-C$12*((H199-(C$14+C$15))/C$16)^(C$13+1))</f>
        <v>0.98486739800492706</v>
      </c>
      <c r="P199" s="22">
        <f t="shared" si="6"/>
        <v>0.98486739800492706</v>
      </c>
      <c r="Q199" s="22">
        <f t="shared" si="7"/>
        <v>4.9141160485282054E-3</v>
      </c>
    </row>
    <row r="200" spans="8:17" x14ac:dyDescent="0.25">
      <c r="H200" s="22">
        <v>17</v>
      </c>
      <c r="I200">
        <f>(E$6+((PI()*(E$4^2))/4)*(E$8+(0.5*E$5)-((0.5*E$5)*COS(RADIANS(H200))+((E$8^2)-((0.5*E$5)^2)*(SIN(RADIANS(H200))*(SIN(RADIANS(H200)))))^0.5)))*1000000</f>
        <v>40.150614320966099</v>
      </c>
      <c r="J200" s="22">
        <f>J199*(I199/I200)^C$11</f>
        <v>26.226085205299572</v>
      </c>
      <c r="K200" s="30">
        <f>Q200*C$21*C$25*C$22</f>
        <v>4.4875208037209173</v>
      </c>
      <c r="L200" s="22">
        <f>(L199*(I199/I200)^C$11)+(1/100000)*(K200*(C$31-1)/(I200/1000000))</f>
        <v>100.94940117005434</v>
      </c>
      <c r="M200">
        <f>((L200*100000)*(I200/1000000))/((C$19+C$21)*C$33)</f>
        <v>2700.9511464604821</v>
      </c>
      <c r="N200">
        <f>(L200*100000)*((I200-I199)/1000000)</f>
        <v>15.356102083427574</v>
      </c>
      <c r="O200" s="22">
        <f>1-EXP(-C$12*((H200-(C$14+C$15))/C$16)^(C$13+1))</f>
        <v>0.98978151405345527</v>
      </c>
      <c r="P200" s="22">
        <f t="shared" si="6"/>
        <v>0.98978151405345527</v>
      </c>
      <c r="Q200" s="22">
        <f t="shared" si="7"/>
        <v>3.4805389474592552E-3</v>
      </c>
    </row>
    <row r="201" spans="8:17" x14ac:dyDescent="0.25">
      <c r="H201" s="22">
        <v>18</v>
      </c>
      <c r="I201">
        <f>(E$6+((PI()*(E$4^2))/4)*(E$8+(0.5*E$5)-((0.5*E$5)*COS(RADIANS(H201))+((E$8^2)-((0.5*E$5)^2)*(SIN(RADIANS(H201))*(SIN(RADIANS(H201)))))^0.5)))*1000000</f>
        <v>41.759214777069474</v>
      </c>
      <c r="J201" s="22">
        <f>J200*(I200/I201)^C$11</f>
        <v>25.018502594280125</v>
      </c>
      <c r="K201" s="30">
        <f>Q201*C$21*C$25*C$22</f>
        <v>3.0975993331443052</v>
      </c>
      <c r="L201" s="22">
        <f>(L200*(I200/I201)^C$11)+(1/100000)*(K201*(C$31-1)/(I201/1000000))</f>
        <v>96.486620361945725</v>
      </c>
      <c r="M201">
        <f>((L201*100000)*(I201/1000000))/((C$19+C$21)*C$33)</f>
        <v>2684.9747492068677</v>
      </c>
      <c r="N201">
        <f>(L201*100000)*((I201-I200)/1000000)</f>
        <v>15.520842152209903</v>
      </c>
      <c r="O201" s="22">
        <f>1-EXP(-C$12*((H201-(C$14+C$15))/C$16)^(C$13+1))</f>
        <v>0.99326205300091452</v>
      </c>
      <c r="P201" s="22">
        <f t="shared" si="6"/>
        <v>0.99326205300091452</v>
      </c>
      <c r="Q201" s="22">
        <f t="shared" si="7"/>
        <v>2.4025103379338164E-3</v>
      </c>
    </row>
    <row r="202" spans="8:17" x14ac:dyDescent="0.25">
      <c r="H202" s="22">
        <v>19</v>
      </c>
      <c r="I202">
        <f>(E$6+((PI()*(E$4^2))/4)*(E$8+(0.5*E$5)-((0.5*E$5)*COS(RADIANS(H202))+((E$8^2)-((0.5*E$5)^2)*(SIN(RADIANS(H202))*(SIN(RADIANS(H202)))))^0.5)))*1000000</f>
        <v>43.454418142240932</v>
      </c>
      <c r="J202" s="22">
        <f>J201*(I201/I202)^C$11</f>
        <v>23.851921668904588</v>
      </c>
      <c r="K202" s="30">
        <f>Q202*C$21*C$25*C$22</f>
        <v>2.0825727369384697</v>
      </c>
      <c r="L202" s="22">
        <f>(L201*(I201/I202)^C$11)+(1/100000)*(K202*(C$31-1)/(I202/1000000))</f>
        <v>92.107385725913531</v>
      </c>
      <c r="M202">
        <f>((L202*100000)*(I202/1000000))/((C$19+C$21)*C$33)</f>
        <v>2667.1606941039354</v>
      </c>
      <c r="N202">
        <f>(L202*100000)*((I202-I201)/1000000)</f>
        <v>15.61407502397142</v>
      </c>
      <c r="O202" s="22">
        <f>1-EXP(-C$12*((H202-(C$14+C$15))/C$16)^(C$13+1))</f>
        <v>0.99566456333884834</v>
      </c>
      <c r="P202" s="22">
        <f t="shared" si="6"/>
        <v>0.99566456333884834</v>
      </c>
      <c r="Q202" s="22">
        <f t="shared" si="7"/>
        <v>1.6152516810219453E-3</v>
      </c>
    </row>
    <row r="203" spans="8:17" x14ac:dyDescent="0.25">
      <c r="H203" s="22">
        <v>20</v>
      </c>
      <c r="I203">
        <f>(E$6+((PI()*(E$4^2))/4)*(E$8+(0.5*E$5)-((0.5*E$5)*COS(RADIANS(H203))+((E$8^2)-((0.5*E$5)^2)*(SIN(RADIANS(H203))*(SIN(RADIANS(H203)))))^0.5)))*1000000</f>
        <v>45.235350757383259</v>
      </c>
      <c r="J203" s="22">
        <f>J202*(I202/I203)^C$11</f>
        <v>22.729534770714363</v>
      </c>
      <c r="K203" s="30">
        <f>Q203*C$21*C$25*C$22</f>
        <v>1.3629079848038717</v>
      </c>
      <c r="L203" s="22">
        <f>(L202*(I202/I203)^C$11)+(1/100000)*(K203*(C$31-1)/(I203/1000000))</f>
        <v>87.848461767805119</v>
      </c>
      <c r="M203">
        <f>((L203*100000)*(I203/1000000))/((C$19+C$21)*C$33)</f>
        <v>2648.0910343356718</v>
      </c>
      <c r="N203">
        <f>(L203*100000)*((I203-I202)/1000000)</f>
        <v>15.645219075236785</v>
      </c>
      <c r="O203" s="22">
        <f>1-EXP(-C$12*((H203-(C$14+C$15))/C$16)^(C$13+1))</f>
        <v>0.99727981501987029</v>
      </c>
      <c r="P203" s="22">
        <f t="shared" si="6"/>
        <v>0.99727981501987029</v>
      </c>
      <c r="Q203" s="22">
        <f t="shared" si="7"/>
        <v>1.0570768427368149E-3</v>
      </c>
    </row>
    <row r="204" spans="8:17" x14ac:dyDescent="0.25">
      <c r="H204" s="22">
        <v>21</v>
      </c>
      <c r="I204">
        <f>(E$6+((PI()*(E$4^2))/4)*(E$8+(0.5*E$5)-((0.5*E$5)*COS(RADIANS(H204))+((E$8^2)-((0.5*E$5)^2)*(SIN(RADIANS(H204))*(SIN(RADIANS(H204)))))^0.5)))*1000000</f>
        <v>47.101095149339507</v>
      </c>
      <c r="J204" s="22">
        <f>J203*(I203/I204)^C$11</f>
        <v>21.653439718926407</v>
      </c>
      <c r="K204" s="30">
        <f>Q204*C$21*C$25*C$22</f>
        <v>0.86767417143479453</v>
      </c>
      <c r="L204" s="22">
        <f>(L203*(I203/I204)^C$11)+(1/100000)*(K204*(C$31-1)/(I204/1000000))</f>
        <v>83.735464558605685</v>
      </c>
      <c r="M204">
        <f>((L204*100000)*(I204/1000000))/((C$19+C$21)*C$33)</f>
        <v>2628.2170385726718</v>
      </c>
      <c r="N204">
        <f>(L204*100000)*((I204-I203)/1000000)</f>
        <v>15.622897340806974</v>
      </c>
      <c r="O204" s="22">
        <f>1-EXP(-C$12*((H204-(C$14+C$15))/C$16)^(C$13+1))</f>
        <v>0.9983368918626071</v>
      </c>
      <c r="P204" s="22">
        <f t="shared" si="6"/>
        <v>0.9983368918626071</v>
      </c>
      <c r="Q204" s="22">
        <f t="shared" si="7"/>
        <v>6.7297153138079491E-4</v>
      </c>
    </row>
    <row r="205" spans="8:17" x14ac:dyDescent="0.25">
      <c r="H205" s="22">
        <v>22</v>
      </c>
      <c r="I205">
        <f>(E$6+((PI()*(E$4^2))/4)*(E$8+(0.5*E$5)-((0.5*E$5)*COS(RADIANS(H205))+((E$8^2)-((0.5*E$5)^2)*(SIN(RADIANS(H205))*(SIN(RADIANS(H205)))))^0.5)))*1000000</f>
        <v>49.050690578263506</v>
      </c>
      <c r="J205" s="22">
        <f>J204*(I204/I205)^C$11</f>
        <v>20.624809691960049</v>
      </c>
      <c r="K205" s="30">
        <f>Q205*C$21*C$25*C$22</f>
        <v>0.53703221926715961</v>
      </c>
      <c r="L205" s="22">
        <f>(L204*(I204/I205)^C$11)+(1/100000)*(K205*(C$31-1)/(I205/1000000))</f>
        <v>79.785046899520879</v>
      </c>
      <c r="M205">
        <f>((L205*100000)*(I205/1000000))/((C$19+C$21)*C$33)</f>
        <v>2607.8788855346293</v>
      </c>
      <c r="N205">
        <f>(L205*100000)*((I205-I204)/1000000)</f>
        <v>15.554856273179277</v>
      </c>
      <c r="O205" s="22">
        <f>1-EXP(-C$12*((H205-(C$14+C$15))/C$16)^(C$13+1))</f>
        <v>0.9990098633939879</v>
      </c>
      <c r="P205" s="22">
        <f t="shared" si="6"/>
        <v>0.9990098633939879</v>
      </c>
      <c r="Q205" s="22">
        <f t="shared" si="7"/>
        <v>4.1652432087890823E-4</v>
      </c>
    </row>
    <row r="206" spans="8:17" x14ac:dyDescent="0.25">
      <c r="H206" s="22">
        <v>23</v>
      </c>
      <c r="I206">
        <f>(E$6+((PI()*(E$4^2))/4)*(E$8+(0.5*E$5)-((0.5*E$5)*COS(RADIANS(H206))+((E$8^2)-((0.5*E$5)^2)*(SIN(RADIANS(H206))*(SIN(RADIANS(H206)))))^0.5)))*1000000</f>
        <v>51.08313361513288</v>
      </c>
      <c r="J206" s="22">
        <f>J205*(I205/I206)^C$11</f>
        <v>19.644051528982164</v>
      </c>
      <c r="K206" s="30">
        <f>Q206*C$21*C$25*C$22</f>
        <v>0.3229423367858435</v>
      </c>
      <c r="L206" s="22">
        <f>(L205*(I205/I206)^C$11)+(1/100000)*(K206*(C$31-1)/(I206/1000000))</f>
        <v>76.006885192338231</v>
      </c>
      <c r="M206">
        <f>((L206*100000)*(I206/1000000))/((C$19+C$21)*C$33)</f>
        <v>2587.3265978683398</v>
      </c>
      <c r="N206">
        <f>(L206*100000)*((I206-I205)/1000000)</f>
        <v>15.447966456329775</v>
      </c>
      <c r="O206" s="22">
        <f>1-EXP(-C$12*((H206-(C$14+C$15))/C$16)^(C$13+1))</f>
        <v>0.9994263877148668</v>
      </c>
      <c r="P206" s="22">
        <f t="shared" si="6"/>
        <v>0.9994263877148668</v>
      </c>
      <c r="Q206" s="22">
        <f t="shared" si="7"/>
        <v>2.504753582500685E-4</v>
      </c>
    </row>
    <row r="207" spans="8:17" x14ac:dyDescent="0.25">
      <c r="H207" s="22">
        <v>24</v>
      </c>
      <c r="I207">
        <f>(E$6+((PI()*(E$4^2))/4)*(E$8+(0.5*E$5)-((0.5*E$5)*COS(RADIANS(H207))+((E$8^2)-((0.5*E$5)^2)*(SIN(RADIANS(H207))*(SIN(RADIANS(H207)))))^0.5)))*1000000</f>
        <v>53.197378749648628</v>
      </c>
      <c r="J207" s="22">
        <f>J206*(I206/I207)^C$11</f>
        <v>18.710949268423622</v>
      </c>
      <c r="K207" s="30">
        <f>Q207*C$21*C$25*C$22</f>
        <v>0.18856275939625625</v>
      </c>
      <c r="L207" s="22">
        <f>(L206*(I206/I207)^C$11)+(1/100000)*(K207*(C$31-1)/(I207/1000000))</f>
        <v>72.405381645991113</v>
      </c>
      <c r="M207">
        <f>((L207*100000)*(I207/1000000))/((C$19+C$21)*C$33)</f>
        <v>2566.7399352651801</v>
      </c>
      <c r="N207">
        <f>(L207*100000)*((I207-I206)/1000000)</f>
        <v>15.308272585779257</v>
      </c>
      <c r="O207" s="22">
        <f>1-EXP(-C$12*((H207-(C$14+C$15))/C$16)^(C$13+1))</f>
        <v>0.99967686307311687</v>
      </c>
      <c r="P207" s="22">
        <f t="shared" si="6"/>
        <v>0.99967686307311687</v>
      </c>
      <c r="Q207" s="22">
        <f t="shared" si="7"/>
        <v>1.4625002464052628E-4</v>
      </c>
    </row>
    <row r="208" spans="8:17" x14ac:dyDescent="0.25">
      <c r="H208" s="22">
        <v>25</v>
      </c>
      <c r="I208">
        <f>(E$6+((PI()*(E$4^2))/4)*(E$8+(0.5*E$5)-((0.5*E$5)*COS(RADIANS(H208))+((E$8^2)-((0.5*E$5)^2)*(SIN(RADIANS(H208))*(SIN(RADIANS(H208)))))^0.5)))*1000000</f>
        <v>55.392339028758826</v>
      </c>
      <c r="J208" s="22">
        <f>J207*(I207/I208)^C$11</f>
        <v>17.824791402076272</v>
      </c>
      <c r="K208" s="30">
        <f>Q208*C$21*C$25*C$22</f>
        <v>0.10683574934621859</v>
      </c>
      <c r="L208" s="22">
        <f>(L207*(I207/I208)^C$11)+(1/100000)*(K208*(C$31-1)/(I208/1000000))</f>
        <v>68.981056262367744</v>
      </c>
      <c r="M208">
        <f>((L208*100000)*(I208/1000000))/((C$19+C$21)*C$33)</f>
        <v>2546.2458360124901</v>
      </c>
      <c r="N208">
        <f>(L208*100000)*((I208-I207)/1000000)</f>
        <v>15.141067850696295</v>
      </c>
      <c r="O208" s="22">
        <f>1-EXP(-C$12*((H208-(C$14+C$15))/C$16)^(C$13+1))</f>
        <v>0.9998231130977574</v>
      </c>
      <c r="P208" s="22">
        <f t="shared" si="6"/>
        <v>0.9998231130977574</v>
      </c>
      <c r="Q208" s="22">
        <f t="shared" si="7"/>
        <v>8.2862231250757645E-5</v>
      </c>
    </row>
    <row r="209" spans="8:17" x14ac:dyDescent="0.25">
      <c r="H209" s="22">
        <v>26</v>
      </c>
      <c r="I209">
        <f>(E$6+((PI()*(E$4^2))/4)*(E$8+(0.5*E$5)-((0.5*E$5)*COS(RADIANS(H209))+((E$8^2)-((0.5*E$5)^2)*(SIN(RADIANS(H209))*(SIN(RADIANS(H209)))))^0.5)))*1000000</f>
        <v>57.666886726032146</v>
      </c>
      <c r="J209" s="22">
        <f>J208*(I208/I209)^C$11</f>
        <v>16.984481544660934</v>
      </c>
      <c r="K209" s="30">
        <f>Q209*C$21*C$25*C$22</f>
        <v>5.8698732964832114E-2</v>
      </c>
      <c r="L209" s="22">
        <f>(L208*(I208/I209)^C$11)+(1/100000)*(K209*(C$31-1)/(I209/1000000))</f>
        <v>65.731643637561774</v>
      </c>
      <c r="M209">
        <f>((L209*100000)*(I209/1000000))/((C$19+C$21)*C$33)</f>
        <v>2525.9327576033993</v>
      </c>
      <c r="N209">
        <f>(L209*100000)*((I209-I208)/1000000)</f>
        <v>14.950975867380661</v>
      </c>
      <c r="O209" s="22">
        <f>1-EXP(-C$12*((H209-(C$14+C$15))/C$16)^(C$13+1))</f>
        <v>0.99990597532900816</v>
      </c>
      <c r="P209" s="22">
        <f t="shared" si="6"/>
        <v>0.99990597532900816</v>
      </c>
      <c r="Q209" s="22">
        <f t="shared" si="7"/>
        <v>4.5526970277487422E-5</v>
      </c>
    </row>
    <row r="210" spans="8:17" x14ac:dyDescent="0.25">
      <c r="H210" s="22">
        <v>27</v>
      </c>
      <c r="I210">
        <f>(E$6+((PI()*(E$4^2))/4)*(E$8+(0.5*E$5)-((0.5*E$5)*COS(RADIANS(H210))+((E$8^2)-((0.5*E$5)^2)*(SIN(RADIANS(H210))*(SIN(RADIANS(H210)))))^0.5)))*1000000</f>
        <v>60.019854042102345</v>
      </c>
      <c r="J210" s="22">
        <f>J209*(I209/I210)^C$11</f>
        <v>16.188633064482183</v>
      </c>
      <c r="K210" s="30">
        <f>Q210*C$21*C$25*C$22</f>
        <v>3.1254493321927646E-2</v>
      </c>
      <c r="L210" s="22">
        <f>(L209*(I209/I210)^C$11)+(1/100000)*(K210*(C$31-1)/(I210/1000000))</f>
        <v>62.652932198683438</v>
      </c>
      <c r="M210">
        <f>((L210*100000)*(I210/1000000))/((C$19+C$21)*C$33)</f>
        <v>2505.8618443644505</v>
      </c>
      <c r="N210">
        <f>(L210*100000)*((I210-I209)/1000000)</f>
        <v>14.74203017194643</v>
      </c>
      <c r="O210" s="22">
        <f>1-EXP(-C$12*((H210-(C$14+C$15))/C$16)^(C$13+1))</f>
        <v>0.99995150229928564</v>
      </c>
      <c r="P210" s="22">
        <f t="shared" si="6"/>
        <v>0.99995150229928564</v>
      </c>
      <c r="Q210" s="22">
        <f t="shared" si="7"/>
        <v>2.4241109077394185E-5</v>
      </c>
    </row>
    <row r="211" spans="8:17" x14ac:dyDescent="0.25">
      <c r="H211" s="22">
        <v>28</v>
      </c>
      <c r="I211">
        <f>(E$6+((PI()*(E$4^2))/4)*(E$8+(0.5*E$5)-((0.5*E$5)*COS(RADIANS(H211))+((E$8^2)-((0.5*E$5)^2)*(SIN(RADIANS(H211))*(SIN(RADIANS(H211)))))^0.5)))*1000000</f>
        <v>62.450033836382538</v>
      </c>
      <c r="J211" s="22">
        <f>J210*(I210/I211)^C$11</f>
        <v>15.435648763337365</v>
      </c>
      <c r="K211" s="30">
        <f>Q211*C$21*C$25*C$22</f>
        <v>1.6117086968457144E-2</v>
      </c>
      <c r="L211" s="22">
        <f>(L210*(I210/I211)^C$11)+(1/100000)*(K211*(C$31-1)/(I211/1000000))</f>
        <v>59.739392229997577</v>
      </c>
      <c r="M211">
        <f>((L211*100000)*(I211/1000000))/((C$19+C$21)*C$33)</f>
        <v>2486.0752229579766</v>
      </c>
      <c r="N211">
        <f>(L211*100000)*((I211-I210)/1000000)</f>
        <v>14.517746391991928</v>
      </c>
      <c r="O211" s="22">
        <f>1-EXP(-C$12*((H211-(C$14+C$15))/C$16)^(C$13+1))</f>
        <v>0.99997574340836304</v>
      </c>
      <c r="P211" s="22">
        <f t="shared" si="6"/>
        <v>0.99997574340836304</v>
      </c>
      <c r="Q211" s="22">
        <f t="shared" si="7"/>
        <v>1.25004766254877E-5</v>
      </c>
    </row>
    <row r="212" spans="8:17" x14ac:dyDescent="0.25">
      <c r="H212" s="22">
        <v>29</v>
      </c>
      <c r="I212">
        <f>(E$6+((PI()*(E$4^2))/4)*(E$8+(0.5*E$5)-((0.5*E$5)*COS(RADIANS(H212))+((E$8^2)-((0.5*E$5)^2)*(SIN(RADIANS(H212))*(SIN(RADIANS(H212)))))^0.5)))*1000000</f>
        <v>64.956180390237705</v>
      </c>
      <c r="J212" s="22">
        <f>J211*(I211/I212)^C$11</f>
        <v>14.723787003048386</v>
      </c>
      <c r="K212" s="30">
        <f>Q212*C$21*C$25*C$22</f>
        <v>8.0439328487171037E-3</v>
      </c>
      <c r="L212" s="22">
        <f>(L211*(I211/I212)^C$11)+(1/100000)*(K212*(C$31-1)/(I212/1000000))</f>
        <v>56.98463855365884</v>
      </c>
      <c r="M212">
        <f>((L212*100000)*(I212/1000000))/((C$19+C$21)*C$33)</f>
        <v>2466.6019159143007</v>
      </c>
      <c r="N212">
        <f>(L212*100000)*((I212-I211)/1000000)</f>
        <v>14.281185553393438</v>
      </c>
      <c r="O212" s="22">
        <f>1-EXP(-C$12*((H212-(C$14+C$15))/C$16)^(C$13+1))</f>
        <v>0.99998824388498853</v>
      </c>
      <c r="P212" s="22">
        <f t="shared" si="6"/>
        <v>0.99998824388498853</v>
      </c>
      <c r="Q212" s="22">
        <f t="shared" si="7"/>
        <v>6.2389062458478861E-6</v>
      </c>
    </row>
    <row r="213" spans="8:17" x14ac:dyDescent="0.25">
      <c r="H213" s="22">
        <v>30</v>
      </c>
      <c r="I213">
        <f>(E$6+((PI()*(E$4^2))/4)*(E$8+(0.5*E$5)-((0.5*E$5)*COS(RADIANS(H213))+((E$8^2)-((0.5*E$5)^2)*(SIN(RADIANS(H213))*(SIN(RADIANS(H213)))))^0.5)))*1000000</f>
        <v>67.53701020177796</v>
      </c>
      <c r="J213" s="22">
        <f>J212*(I212/I213)^C$11</f>
        <v>14.05121581363219</v>
      </c>
      <c r="K213" s="30">
        <f>Q213*C$21*C$25*C$22</f>
        <v>3.8830626174252269E-3</v>
      </c>
      <c r="L213" s="22">
        <f>(L212*(I212/I213)^C$11)+(1/100000)*(K213*(C$31-1)/(I213/1000000))</f>
        <v>54.381768127041745</v>
      </c>
      <c r="M213">
        <f>((L213*100000)*(I213/1000000))/((C$19+C$21)*C$33)</f>
        <v>2447.461912717175</v>
      </c>
      <c r="N213">
        <f>(L213*100000)*((I213-I212)/1000000)</f>
        <v>14.035008838653901</v>
      </c>
      <c r="O213" s="22">
        <f>1-EXP(-C$12*((H213-(C$14+C$15))/C$16)^(C$13+1))</f>
        <v>0.99999448279123437</v>
      </c>
      <c r="P213" s="22">
        <f t="shared" si="6"/>
        <v>0.99999448279123437</v>
      </c>
      <c r="Q213" s="22">
        <f t="shared" si="7"/>
        <v>3.0117187789224786E-6</v>
      </c>
    </row>
    <row r="214" spans="8:17" x14ac:dyDescent="0.25">
      <c r="H214" s="22">
        <v>31</v>
      </c>
      <c r="I214">
        <f>(E$6+((PI()*(E$4^2))/4)*(E$8+(0.5*E$5)-((0.5*E$5)*COS(RADIANS(H214))+((E$8^2)-((0.5*E$5)^2)*(SIN(RADIANS(H214))*(SIN(RADIANS(H214)))))^0.5)))*1000000</f>
        <v>70.191202812414517</v>
      </c>
      <c r="J214" s="22">
        <f>J213*(I213/I214)^C$11</f>
        <v>13.416056535635063</v>
      </c>
      <c r="K214" s="30">
        <f>Q214*C$21*C$25*C$22</f>
        <v>1.8118390368397133E-3</v>
      </c>
      <c r="L214" s="22">
        <f>(L213*(I213/I214)^C$11)+(1/100000)*(K214*(C$31-1)/(I214/1000000))</f>
        <v>51.92360519786461</v>
      </c>
      <c r="M214">
        <f>((L214*100000)*(I214/1000000))/((C$19+C$21)*C$33)</f>
        <v>2428.6688973088108</v>
      </c>
      <c r="N214">
        <f>(L214*100000)*((I214-I213)/1000000)</f>
        <v>13.781524923378216</v>
      </c>
      <c r="O214" s="22">
        <f>1-EXP(-C$12*((H214-(C$14+C$15))/C$16)^(C$13+1))</f>
        <v>0.9999974945100133</v>
      </c>
      <c r="P214" s="22">
        <f t="shared" si="6"/>
        <v>0.9999974945100133</v>
      </c>
      <c r="Q214" s="22">
        <f t="shared" si="7"/>
        <v>1.4052695486155287E-6</v>
      </c>
    </row>
    <row r="215" spans="8:17" x14ac:dyDescent="0.25">
      <c r="H215" s="22">
        <v>32</v>
      </c>
      <c r="I215">
        <f>(E$6+((PI()*(E$4^2))/4)*(E$8+(0.5*E$5)-((0.5*E$5)*COS(RADIANS(H215))+((E$8^2)-((0.5*E$5)^2)*(SIN(RADIANS(H215))*(SIN(RADIANS(H215)))))^0.5)))*1000000</f>
        <v>72.917401665286448</v>
      </c>
      <c r="J215" s="22">
        <f>J214*(I214/I215)^C$11</f>
        <v>12.81641848731654</v>
      </c>
      <c r="K215" s="30">
        <f>Q215*C$21*C$25*C$22</f>
        <v>8.1661676739644689E-4</v>
      </c>
      <c r="L215" s="22">
        <f>(L214*(I214/I215)^C$11)+(1/100000)*(K215*(C$31-1)/(I215/1000000))</f>
        <v>49.602879015996962</v>
      </c>
      <c r="M215">
        <f>((L215*100000)*(I215/1000000))/((C$19+C$21)*C$33)</f>
        <v>2410.2320446343956</v>
      </c>
      <c r="N215">
        <f>(L215*100000)*((I215-I214)/1000000)</f>
        <v>13.52273118725561</v>
      </c>
      <c r="O215" s="22">
        <f>1-EXP(-C$12*((H215-(C$14+C$15))/C$16)^(C$13+1))</f>
        <v>0.99999889977956191</v>
      </c>
      <c r="P215" s="22">
        <f t="shared" si="6"/>
        <v>0.99999889977956191</v>
      </c>
      <c r="Q215" s="22">
        <f t="shared" si="7"/>
        <v>6.3337120614903597E-7</v>
      </c>
    </row>
    <row r="216" spans="8:17" x14ac:dyDescent="0.25">
      <c r="H216" s="22">
        <v>33</v>
      </c>
      <c r="I216">
        <f>(E$6+((PI()*(E$4^2))/4)*(E$8+(0.5*E$5)-((0.5*E$5)*COS(RADIANS(H216))+((E$8^2)-((0.5*E$5)^2)*(SIN(RADIANS(H216))*(SIN(RADIANS(H216)))))^0.5)))*1000000</f>
        <v>75.714214995643587</v>
      </c>
      <c r="J216" s="22">
        <f>J215*(I215/I216)^C$11</f>
        <v>12.250426037197766</v>
      </c>
      <c r="K216" s="30">
        <f>Q216*C$21*C$25*C$22</f>
        <v>3.5529060764872639E-4</v>
      </c>
      <c r="L216" s="22">
        <f>(L215*(I215/I216)^C$11)+(1/100000)*(K216*(C$31-1)/(I216/1000000))</f>
        <v>47.412352489285659</v>
      </c>
      <c r="M216">
        <f>((L216*100000)*(I216/1000000))/((C$19+C$21)*C$33)</f>
        <v>2392.1571999831704</v>
      </c>
      <c r="N216">
        <f>(L216*100000)*((I216-I215)/1000000)</f>
        <v>13.260349946562561</v>
      </c>
      <c r="O216" s="22">
        <f>1-EXP(-C$12*((H216-(C$14+C$15))/C$16)^(C$13+1))</f>
        <v>0.99999953315076806</v>
      </c>
      <c r="P216" s="22">
        <f t="shared" si="6"/>
        <v>0.99999953315076806</v>
      </c>
      <c r="Q216" s="22">
        <f t="shared" si="7"/>
        <v>2.7556480552970442E-7</v>
      </c>
    </row>
    <row r="217" spans="8:17" x14ac:dyDescent="0.25">
      <c r="H217" s="22">
        <v>34</v>
      </c>
      <c r="I217">
        <f>(E$6+((PI()*(E$4^2))/4)*(E$8+(0.5*E$5)-((0.5*E$5)*COS(RADIANS(H217))+((E$8^2)-((0.5*E$5)^2)*(SIN(RADIANS(H217))*(SIN(RADIANS(H217)))))^0.5)))*1000000</f>
        <v>78.580216753223866</v>
      </c>
      <c r="J217" s="22">
        <f>J216*(I216/I217)^C$11</f>
        <v>11.716239326680668</v>
      </c>
      <c r="K217" s="30">
        <f>Q217*C$21*C$25*C$22</f>
        <v>1.4911741585085895E-4</v>
      </c>
      <c r="L217" s="22">
        <f>(L216*(I216/I217)^C$11)+(1/100000)*(K217*(C$31-1)/(I217/1000000))</f>
        <v>45.344914963455807</v>
      </c>
      <c r="M217">
        <f>((L217*100000)*(I217/1000000))/((C$19+C$21)*C$33)</f>
        <v>2374.4476637351199</v>
      </c>
      <c r="N217">
        <f>(L217*100000)*((I217-I216)/1000000)</f>
        <v>12.995860598259259</v>
      </c>
      <c r="O217" s="22">
        <f>1-EXP(-C$12*((H217-(C$14+C$15))/C$16)^(C$13+1))</f>
        <v>0.99999980871557359</v>
      </c>
      <c r="P217" s="22">
        <f t="shared" si="6"/>
        <v>0.99999980871557359</v>
      </c>
      <c r="Q217" s="22">
        <f t="shared" si="7"/>
        <v>1.156560596182743E-7</v>
      </c>
    </row>
    <row r="218" spans="8:17" x14ac:dyDescent="0.25">
      <c r="H218" s="22">
        <v>35</v>
      </c>
      <c r="I218">
        <f>(E$6+((PI()*(E$4^2))/4)*(E$8+(0.5*E$5)-((0.5*E$5)*COS(RADIANS(H218))+((E$8^2)-((0.5*E$5)^2)*(SIN(RADIANS(H218))*(SIN(RADIANS(H218)))))^0.5)))*1000000</f>
        <v>81.513947556632516</v>
      </c>
      <c r="J218" s="22">
        <f>J217*(I217/I218)^C$11</f>
        <v>11.21206974190827</v>
      </c>
      <c r="K218" s="30">
        <f>Q218*C$21*C$25*C$22</f>
        <v>6.0334247760651285E-5</v>
      </c>
      <c r="L218" s="22">
        <f>(L217*(I217/I218)^C$11)+(1/100000)*(K218*(C$31-1)/(I218/1000000))</f>
        <v>43.393648466487186</v>
      </c>
      <c r="M218">
        <f>((L218*100000)*(I218/1000000))/((C$19+C$21)*C$33)</f>
        <v>2357.104730288986</v>
      </c>
      <c r="N218">
        <f>(L218*100000)*((I218-I217)/1000000)</f>
        <v>12.730528317841999</v>
      </c>
      <c r="O218" s="22">
        <f>1-EXP(-C$12*((H218-(C$14+C$15))/C$16)^(C$13+1))</f>
        <v>0.99999992437163321</v>
      </c>
      <c r="P218" s="22">
        <f t="shared" si="6"/>
        <v>0.99999992437163321</v>
      </c>
      <c r="Q218" s="22">
        <f t="shared" si="7"/>
        <v>4.6795482044892367E-8</v>
      </c>
    </row>
    <row r="219" spans="8:17" x14ac:dyDescent="0.25">
      <c r="H219" s="22">
        <v>36</v>
      </c>
      <c r="I219">
        <f>(E$6+((PI()*(E$4^2))/4)*(E$8+(0.5*E$5)-((0.5*E$5)*COS(RADIANS(H219))+((E$8^2)-((0.5*E$5)^2)*(SIN(RADIANS(H219))*(SIN(RADIANS(H219)))))^0.5)))*1000000</f>
        <v>84.513915679682128</v>
      </c>
      <c r="J219" s="22">
        <f>J218*(I218/I219)^C$11</f>
        <v>10.736191089435671</v>
      </c>
      <c r="K219" s="30">
        <f>Q219*C$21*C$25*C$22</f>
        <v>2.3518049462312956E-5</v>
      </c>
      <c r="L219" s="22">
        <f>(L218*(I218/I219)^C$11)+(1/100000)*(K219*(C$31-1)/(I219/1000000))</f>
        <v>41.551874054324969</v>
      </c>
      <c r="M219">
        <f>((L219*100000)*(I219/1000000))/((C$19+C$21)*C$33)</f>
        <v>2340.1280755364096</v>
      </c>
      <c r="N219">
        <f>(L219*100000)*((I219-I218)/1000000)</f>
        <v>12.465429761594715</v>
      </c>
      <c r="O219" s="22">
        <f>1-EXP(-C$12*((H219-(C$14+C$15))/C$16)^(C$13+1))</f>
        <v>0.99999997116711525</v>
      </c>
      <c r="P219" s="22">
        <f t="shared" si="6"/>
        <v>0.99999997116711525</v>
      </c>
      <c r="Q219" s="22">
        <f t="shared" si="7"/>
        <v>1.8240692511994894E-8</v>
      </c>
    </row>
    <row r="220" spans="8:17" x14ac:dyDescent="0.25">
      <c r="H220" s="22">
        <v>37</v>
      </c>
      <c r="I220">
        <f>(E$6+((PI()*(E$4^2))/4)*(E$8+(0.5*E$5)-((0.5*E$5)*COS(RADIANS(H220))+((E$8^2)-((0.5*E$5)^2)*(SIN(RADIANS(H220))*(SIN(RADIANS(H220)))))^0.5)))*1000000</f>
        <v>87.578598069601725</v>
      </c>
      <c r="J220" s="22">
        <f>J219*(I219/I220)^C$11</f>
        <v>10.286947293312283</v>
      </c>
      <c r="K220" s="30">
        <f>Q220*C$21*C$25*C$22</f>
        <v>8.8257346053315644E-6</v>
      </c>
      <c r="L220" s="22">
        <f>(L219*(I219/I220)^C$11)+(1/100000)*(K220*(C$31-1)/(I220/1000000))</f>
        <v>39.813183044090955</v>
      </c>
      <c r="M220">
        <f>((L220*100000)*(I220/1000000))/((C$19+C$21)*C$33)</f>
        <v>2323.516050117777</v>
      </c>
      <c r="N220">
        <f>(L220*100000)*((I220-I219)/1000000)</f>
        <v>12.201476096187102</v>
      </c>
      <c r="O220" s="22">
        <f>1-EXP(-C$12*((H220-(C$14+C$15))/C$16)^(C$13+1))</f>
        <v>0.99999998940780777</v>
      </c>
      <c r="P220" s="22">
        <f t="shared" si="6"/>
        <v>0.99999998940780777</v>
      </c>
      <c r="Q220" s="22">
        <f t="shared" si="7"/>
        <v>6.8452747914449219E-9</v>
      </c>
    </row>
    <row r="221" spans="8:17" x14ac:dyDescent="0.25">
      <c r="H221" s="22">
        <v>38</v>
      </c>
      <c r="I221">
        <f>(E$6+((PI()*(E$4^2))/4)*(E$8+(0.5*E$5)-((0.5*E$5)*COS(RADIANS(H221))+((E$8^2)-((0.5*E$5)^2)*(SIN(RADIANS(H221))*(SIN(RADIANS(H221)))))^0.5)))*1000000</f>
        <v>90.706441396977056</v>
      </c>
      <c r="J221" s="22">
        <f>J220*(I220/I221)^C$11</f>
        <v>9.8627573056700175</v>
      </c>
      <c r="K221" s="30">
        <f>Q221*C$21*C$25*C$22</f>
        <v>3.1865615347536879E-6</v>
      </c>
      <c r="L221" s="22">
        <f>(L220*(I220/I221)^C$11)+(1/100000)*(K221*(C$31-1)/(I221/1000000))</f>
        <v>38.17145666614131</v>
      </c>
      <c r="M221">
        <f>((L221*100000)*(I221/1000000))/((C$19+C$21)*C$33)</f>
        <v>2307.2659119844575</v>
      </c>
      <c r="N221">
        <f>(L221*100000)*((I221-I220)/1000000)</f>
        <v>11.939433602938669</v>
      </c>
      <c r="O221" s="22">
        <f>1-EXP(-C$12*((H221-(C$14+C$15))/C$16)^(C$13+1))</f>
        <v>0.99999999625308256</v>
      </c>
      <c r="P221" s="22">
        <f t="shared" si="6"/>
        <v>0.99999999625308256</v>
      </c>
      <c r="Q221" s="22">
        <f t="shared" si="7"/>
        <v>2.4715097746152992E-9</v>
      </c>
    </row>
    <row r="222" spans="8:17" x14ac:dyDescent="0.25">
      <c r="H222" s="22">
        <v>39</v>
      </c>
      <c r="I222">
        <f>(E$6+((PI()*(E$4^2))/4)*(E$8+(0.5*E$5)-((0.5*E$5)*COS(RADIANS(H222))+((E$8^2)-((0.5*E$5)^2)*(SIN(RADIANS(H222))*(SIN(RADIANS(H222)))))^0.5)))*1000000</f>
        <v>93.895863137219237</v>
      </c>
      <c r="J222" s="22">
        <f>J221*(I221/I222)^C$11</f>
        <v>9.4621178106953767</v>
      </c>
      <c r="K222" s="30">
        <f>Q222*C$21*C$25*C$22</f>
        <v>1.1061774171761513E-6</v>
      </c>
      <c r="L222" s="22">
        <f>(L221*(I221/I222)^C$11)+(1/100000)*(K222*(C$31-1)/(I222/1000000))</f>
        <v>36.620876807312463</v>
      </c>
      <c r="M222">
        <f>((L222*100000)*(I222/1000000))/((C$19+C$21)*C$33)</f>
        <v>2291.3740175139228</v>
      </c>
      <c r="N222">
        <f>(L222*100000)*((I222-I221)/1000000)</f>
        <v>11.679942063597306</v>
      </c>
      <c r="O222" s="22">
        <f>1-EXP(-C$12*((H222-(C$14+C$15))/C$16)^(C$13+1))</f>
        <v>0.99999999872459233</v>
      </c>
      <c r="P222" s="22">
        <f t="shared" si="6"/>
        <v>0.99999999872459233</v>
      </c>
      <c r="Q222" s="22">
        <f t="shared" si="7"/>
        <v>8.5795559545687183E-10</v>
      </c>
    </row>
    <row r="223" spans="8:17" x14ac:dyDescent="0.25">
      <c r="H223" s="22">
        <v>40</v>
      </c>
      <c r="I223">
        <f>(E$6+((PI()*(E$4^2))/4)*(E$8+(0.5*E$5)-((0.5*E$5)*COS(RADIANS(H223))+((E$8^2)-((0.5*E$5)^2)*(SIN(RADIANS(H223))*(SIN(RADIANS(H223)))))^0.5)))*1000000</f>
        <v>97.145252683300313</v>
      </c>
      <c r="J223" s="22">
        <f>J222*(I222/I223)^C$11</f>
        <v>9.0836042034002773</v>
      </c>
      <c r="K223" s="30">
        <f>Q223*C$21*C$25*C$22</f>
        <v>3.6894929971000809E-7</v>
      </c>
      <c r="L223" s="22">
        <f>(L222*(I222/I223)^C$11)+(1/100000)*(K223*(C$31-1)/(I223/1000000))</f>
        <v>35.155929913802389</v>
      </c>
      <c r="M223">
        <f>((L223*100000)*(I223/1000000))/((C$19+C$21)*C$33)</f>
        <v>2275.8359822597231</v>
      </c>
      <c r="N223">
        <f>(L223*100000)*((I223-I222)/1000000)</f>
        <v>11.423531114466847</v>
      </c>
      <c r="O223" s="22">
        <f>1-EXP(-C$12*((H223-(C$14+C$15))/C$16)^(C$13+1))</f>
        <v>0.99999999958254793</v>
      </c>
      <c r="P223" s="22">
        <f t="shared" si="6"/>
        <v>0.99999999958254793</v>
      </c>
      <c r="Q223" s="22">
        <f t="shared" si="7"/>
        <v>2.8615854130720209E-10</v>
      </c>
    </row>
    <row r="224" spans="8:17" x14ac:dyDescent="0.25">
      <c r="H224" s="22">
        <v>41</v>
      </c>
      <c r="I224">
        <f>(E$6+((PI()*(E$4^2))/4)*(E$8+(0.5*E$5)-((0.5*E$5)*COS(RADIANS(H224))+((E$8^2)-((0.5*E$5)^2)*(SIN(RADIANS(H224))*(SIN(RADIANS(H224)))))^0.5)))*1000000</f>
        <v>100.45297248942904</v>
      </c>
      <c r="J224" s="22">
        <f>J223*(I223/I224)^C$11</f>
        <v>8.7258702395028998</v>
      </c>
      <c r="K224" s="30">
        <f>Q224*C$21*C$25*C$22</f>
        <v>1.18156269207654E-7</v>
      </c>
      <c r="L224" s="22">
        <f>(L223*(I223/I224)^C$11)+(1/100000)*(K224*(C$31-1)/(I224/1000000))</f>
        <v>33.77140568154401</v>
      </c>
      <c r="M224">
        <f>((L224*100000)*(I224/1000000))/((C$19+C$21)*C$33)</f>
        <v>2260.64681794637</v>
      </c>
      <c r="N224">
        <f>(L224*100000)*((I224-I223)/1000000)</f>
        <v>11.170634745365147</v>
      </c>
      <c r="O224" s="22">
        <f>1-EXP(-C$12*((H224-(C$14+C$15))/C$16)^(C$13+1))</f>
        <v>0.99999999986870647</v>
      </c>
      <c r="P224" s="22">
        <f t="shared" si="6"/>
        <v>0.99999999986870647</v>
      </c>
      <c r="Q224" s="22">
        <f t="shared" si="7"/>
        <v>9.1642471389263847E-11</v>
      </c>
    </row>
    <row r="225" spans="8:17" x14ac:dyDescent="0.25">
      <c r="H225" s="22">
        <v>42</v>
      </c>
      <c r="I225">
        <f>(E$6+((PI()*(E$4^2))/4)*(E$8+(0.5*E$5)-((0.5*E$5)*COS(RADIANS(H225))+((E$8^2)-((0.5*E$5)^2)*(SIN(RADIANS(H225))*(SIN(RADIANS(H225)))))^0.5)))*1000000</f>
        <v>103.81735924526647</v>
      </c>
      <c r="J225" s="22">
        <f>J224*(I224/I225)^C$11</f>
        <v>8.3876466800733276</v>
      </c>
      <c r="K225" s="30">
        <f>Q225*C$21*C$25*C$22</f>
        <v>3.630794334669549E-8</v>
      </c>
      <c r="L225" s="22">
        <f>(L224*(I224/I225)^C$11)+(1/100000)*(K225*(C$31-1)/(I225/1000000))</f>
        <v>32.462391827864082</v>
      </c>
      <c r="M225">
        <f>((L225*100000)*(I225/1000000))/((C$19+C$21)*C$33)</f>
        <v>2245.80104994056</v>
      </c>
      <c r="N225">
        <f>(L225*100000)*((I225-I224)/1000000)</f>
        <v>10.921604112847113</v>
      </c>
      <c r="O225" s="22">
        <f>1-EXP(-C$12*((H225-(C$14+C$15))/C$16)^(C$13+1))</f>
        <v>0.99999999996034894</v>
      </c>
      <c r="P225" s="22">
        <f t="shared" si="6"/>
        <v>0.99999999996034894</v>
      </c>
      <c r="Q225" s="22">
        <f t="shared" si="7"/>
        <v>2.8160584975012171E-11</v>
      </c>
    </row>
    <row r="226" spans="8:17" x14ac:dyDescent="0.25">
      <c r="H226" s="22">
        <v>43</v>
      </c>
      <c r="I226">
        <f>(E$6+((PI()*(E$4^2))/4)*(E$8+(0.5*E$5)-((0.5*E$5)*COS(RADIANS(H226))+((E$8^2)-((0.5*E$5)^2)*(SIN(RADIANS(H226))*(SIN(RADIANS(H226)))))^0.5)))*1000000</f>
        <v>107.23672508020587</v>
      </c>
      <c r="J226" s="22">
        <f>J225*(I225/I226)^C$11</f>
        <v>8.0677391932055791</v>
      </c>
      <c r="K226" s="30">
        <f>Q226*C$21*C$25*C$22</f>
        <v>1.0698223797724909E-8</v>
      </c>
      <c r="L226" s="22">
        <f>(L225*(I225/I226)^C$11)+(1/100000)*(K226*(C$31-1)/(I226/1000000))</f>
        <v>31.224265976670573</v>
      </c>
      <c r="M226">
        <f>((L226*100000)*(I226/1000000))/((C$19+C$21)*C$33)</f>
        <v>2231.2928181718112</v>
      </c>
      <c r="N226">
        <f>(L226*100000)*((I226-I225)/1000000)</f>
        <v>10.676718830168802</v>
      </c>
      <c r="O226" s="22">
        <f>1-EXP(-C$12*((H226-(C$14+C$15))/C$16)^(C$13+1))</f>
        <v>0.99999999998850952</v>
      </c>
      <c r="P226" s="22">
        <f t="shared" si="6"/>
        <v>0.99999999998850952</v>
      </c>
      <c r="Q226" s="22">
        <f t="shared" si="7"/>
        <v>8.297584841443495E-12</v>
      </c>
    </row>
    <row r="227" spans="8:17" x14ac:dyDescent="0.25">
      <c r="H227" s="22">
        <v>44</v>
      </c>
      <c r="I227">
        <f>(E$6+((PI()*(E$4^2))/4)*(E$8+(0.5*E$5)-((0.5*E$5)*COS(RADIANS(H227))+((E$8^2)-((0.5*E$5)^2)*(SIN(RADIANS(H227))*(SIN(RADIANS(H227)))))^0.5)))*1000000</f>
        <v>110.70935879716311</v>
      </c>
      <c r="J227" s="22">
        <f>J226*(I226/I227)^C$11</f>
        <v>7.7650257235597682</v>
      </c>
      <c r="K227" s="30">
        <f>Q227*C$21*C$25*C$22</f>
        <v>3.0204610821241307E-9</v>
      </c>
      <c r="L227" s="22">
        <f>(L226*(I226/I227)^C$11)+(1/100000)*(K227*(C$31-1)/(I227/1000000))</f>
        <v>30.052685480073521</v>
      </c>
      <c r="M227">
        <f>((L227*100000)*(I227/1000000))/((C$19+C$21)*C$33)</f>
        <v>2217.1159637873411</v>
      </c>
      <c r="N227">
        <f>(L227*100000)*((I227-I226)/1000000)</f>
        <v>10.436196888321438</v>
      </c>
      <c r="O227" s="22">
        <f>1-EXP(-C$12*((H227-(C$14+C$15))/C$16)^(C$13+1))</f>
        <v>0.99999999999680711</v>
      </c>
      <c r="P227" s="22">
        <f t="shared" si="6"/>
        <v>0.99999999999680711</v>
      </c>
      <c r="Q227" s="22">
        <f t="shared" si="7"/>
        <v>2.3426816042615428E-12</v>
      </c>
    </row>
    <row r="228" spans="8:17" x14ac:dyDescent="0.25">
      <c r="H228" s="22">
        <v>45</v>
      </c>
      <c r="I228">
        <f>(E$6+((PI()*(E$4^2))/4)*(E$8+(0.5*E$5)-((0.5*E$5)*COS(RADIANS(H228))+((E$8^2)-((0.5*E$5)^2)*(SIN(RADIANS(H228))*(SIN(RADIANS(H228)))))^0.5)))*1000000</f>
        <v>114.23352713523865</v>
      </c>
      <c r="J228" s="22">
        <f>J227*(I227/I228)^C$11</f>
        <v>7.4784534978885837</v>
      </c>
      <c r="K228" s="30">
        <f>Q228*C$21*C$25*C$22</f>
        <v>8.1677413082793671E-10</v>
      </c>
      <c r="L228" s="22">
        <f>(L227*(I227/I228)^C$11)+(1/100000)*(K228*(C$31-1)/(I228/1000000))</f>
        <v>28.943575829715041</v>
      </c>
      <c r="M228">
        <f>((L228*100000)*(I228/1000000))/((C$19+C$21)*C$33)</f>
        <v>2203.2641034168073</v>
      </c>
      <c r="N228">
        <f>(L228*100000)*((I228-I227)/1000000)</f>
        <v>10.200203352977022</v>
      </c>
      <c r="O228" s="22">
        <f>1-EXP(-C$12*((H228-(C$14+C$15))/C$16)^(C$13+1))</f>
        <v>0.99999999999914979</v>
      </c>
      <c r="P228" s="22">
        <f t="shared" si="6"/>
        <v>0.99999999999914979</v>
      </c>
      <c r="Q228" s="22">
        <f t="shared" si="7"/>
        <v>6.3349325785111432E-13</v>
      </c>
    </row>
    <row r="229" spans="8:17" x14ac:dyDescent="0.25">
      <c r="H229" s="22">
        <v>46</v>
      </c>
      <c r="I229">
        <f>(E$6+((PI()*(E$4^2))/4)*(E$8+(0.5*E$5)-((0.5*E$5)*COS(RADIANS(H229))+((E$8^2)-((0.5*E$5)^2)*(SIN(RADIANS(H229))*(SIN(RADIANS(H229)))))^0.5)))*1000000</f>
        <v>117.8074760605211</v>
      </c>
      <c r="J229" s="22">
        <f>J228*(I228/I229)^C$11</f>
        <v>7.2070357994000736</v>
      </c>
      <c r="K229" s="30">
        <f>Q229*C$21*C$25*C$22</f>
        <v>2.1127911270628012E-10</v>
      </c>
      <c r="L229" s="22">
        <f>(L228*(I228/I229)^C$11)+(1/100000)*(K229*(C$31-1)/(I229/1000000))</f>
        <v>27.893118172939701</v>
      </c>
      <c r="M229">
        <f>((L229*100000)*(I229/1000000))/((C$19+C$21)*C$33)</f>
        <v>2189.7306926477231</v>
      </c>
      <c r="N229">
        <f>(L229*100000)*((I229-I228)/1000000)</f>
        <v>9.9688579716954244</v>
      </c>
      <c r="O229" s="22">
        <f>1-EXP(-C$12*((H229-(C$14+C$15))/C$16)^(C$13+1))</f>
        <v>0.99999999999978328</v>
      </c>
      <c r="P229" s="22">
        <f t="shared" si="6"/>
        <v>0.99999999999978328</v>
      </c>
      <c r="Q229" s="22">
        <f t="shared" si="7"/>
        <v>1.6386891843467311E-13</v>
      </c>
    </row>
    <row r="230" spans="8:17" x14ac:dyDescent="0.25">
      <c r="H230" s="22">
        <v>47</v>
      </c>
      <c r="I230">
        <f>(E$6+((PI()*(E$4^2))/4)*(E$8+(0.5*E$5)-((0.5*E$5)*COS(RADIANS(H230))+((E$8^2)-((0.5*E$5)^2)*(SIN(RADIANS(H230))*(SIN(RADIANS(H230)))))^0.5)))*1000000</f>
        <v>121.42943208421534</v>
      </c>
      <c r="J230" s="22">
        <f>J229*(I229/I230)^C$11</f>
        <v>6.9498486148946457</v>
      </c>
      <c r="K230" s="30">
        <f>Q230*C$21*C$25*C$22</f>
        <v>5.2247206055414803E-11</v>
      </c>
      <c r="L230" s="22">
        <f>(L229*(I229/I230)^C$11)+(1/100000)*(K230*(C$31-1)/(I230/1000000))</f>
        <v>26.897736336406442</v>
      </c>
      <c r="M230">
        <f>((L230*100000)*(I230/1000000))/((C$19+C$21)*C$33)</f>
        <v>2176.5090801040715</v>
      </c>
      <c r="N230">
        <f>(L230*100000)*((I230-I229)/1000000)</f>
        <v>9.7422418147386711</v>
      </c>
      <c r="O230" s="22">
        <f>1-EXP(-C$12*((H230-(C$14+C$15))/C$16)^(C$13+1))</f>
        <v>0.99999999999994715</v>
      </c>
      <c r="P230" s="22">
        <f t="shared" si="6"/>
        <v>0.99999999999994715</v>
      </c>
      <c r="Q230" s="22">
        <f t="shared" si="7"/>
        <v>4.0523140398818214E-14</v>
      </c>
    </row>
    <row r="231" spans="8:17" x14ac:dyDescent="0.25">
      <c r="H231" s="22">
        <v>48</v>
      </c>
      <c r="I231">
        <f>(E$6+((PI()*(E$4^2))/4)*(E$8+(0.5*E$5)-((0.5*E$5)*COS(RADIANS(H231))+((E$8^2)-((0.5*E$5)^2)*(SIN(RADIANS(H231))*(SIN(RADIANS(H231)))))^0.5)))*1000000</f>
        <v>125.09760360717632</v>
      </c>
      <c r="J231" s="22">
        <f>J230*(I230/I231)^C$11</f>
        <v>6.7060272350505477</v>
      </c>
      <c r="K231" s="30">
        <f>Q231*C$21*C$25*C$22</f>
        <v>1.2310300604837462E-11</v>
      </c>
      <c r="L231" s="22">
        <f>(L230*(I230/I231)^C$11)+(1/100000)*(K231*(C$31-1)/(I231/1000000))</f>
        <v>25.954083668322671</v>
      </c>
      <c r="M231">
        <f>((L231*100000)*(I231/1000000))/((C$19+C$21)*C$33)</f>
        <v>2163.5925533488025</v>
      </c>
      <c r="N231">
        <f>(L231*100000)*((I231-I230)/1000000)</f>
        <v>9.5204030616688105</v>
      </c>
      <c r="O231" s="22">
        <f>1-EXP(-C$12*((H231-(C$14+C$15))/C$16)^(C$13+1))</f>
        <v>0.99999999999998768</v>
      </c>
      <c r="P231" s="22">
        <f t="shared" si="6"/>
        <v>0.99999999999998768</v>
      </c>
      <c r="Q231" s="22">
        <f t="shared" si="7"/>
        <v>9.5479180117763462E-15</v>
      </c>
    </row>
    <row r="232" spans="8:17" x14ac:dyDescent="0.25">
      <c r="H232" s="22">
        <v>49</v>
      </c>
      <c r="I232">
        <f>(E$6+((PI()*(E$4^2))/4)*(E$8+(0.5*E$5)-((0.5*E$5)*COS(RADIANS(H232))+((E$8^2)-((0.5*E$5)^2)*(SIN(RADIANS(H232))*(SIN(RADIANS(H232)))))^0.5)))*1000000</f>
        <v>128.81018228983478</v>
      </c>
      <c r="J232" s="22">
        <f>J231*(I231/I232)^C$11</f>
        <v>6.4747628691405836</v>
      </c>
      <c r="K232" s="30">
        <f>Q232*C$21*C$25*C$22</f>
        <v>2.8628606057761539E-12</v>
      </c>
      <c r="L232" s="22">
        <f>(L231*(I231/I232)^C$11)+(1/100000)*(K232*(C$31-1)/(I232/1000000))</f>
        <v>25.059029936516112</v>
      </c>
      <c r="M232">
        <f>((L232*100000)*(I232/1000000))/((C$19+C$21)*C$33)</f>
        <v>2150.9743776822665</v>
      </c>
      <c r="N232">
        <f>(L232*100000)*((I232-I231)/1000000)</f>
        <v>9.3033620350409905</v>
      </c>
      <c r="O232" s="22">
        <f>1-EXP(-C$12*((H232-(C$14+C$15))/C$16)^(C$13+1))</f>
        <v>0.99999999999999722</v>
      </c>
      <c r="P232" s="22">
        <f t="shared" si="6"/>
        <v>0.99999999999999722</v>
      </c>
      <c r="Q232" s="22">
        <f t="shared" si="7"/>
        <v>2.2204460492503131E-15</v>
      </c>
    </row>
    <row r="233" spans="8:17" x14ac:dyDescent="0.25">
      <c r="H233" s="22">
        <v>50</v>
      </c>
      <c r="I233">
        <f>(E$6+((PI()*(E$4^2))/4)*(E$8+(0.5*E$5)-((0.5*E$5)*COS(RADIANS(H233))+((E$8^2)-((0.5*E$5)^2)*(SIN(RADIANS(H233))*(SIN(RADIANS(H233)))))^0.5)))*1000000</f>
        <v>132.56534444639377</v>
      </c>
      <c r="J233" s="22">
        <f>J232*(I232/I233)^C$11</f>
        <v>6.2552993200873654</v>
      </c>
      <c r="K233" s="30">
        <f>Q233*C$21*C$25*C$22</f>
        <v>0</v>
      </c>
      <c r="L233" s="22">
        <f>(L232*(I232/I233)^C$11)+(1/100000)*(K233*(C$31-1)/(I233/1000000))</f>
        <v>24.209648460028365</v>
      </c>
      <c r="M233">
        <f>((L233*100000)*(I233/1000000))/((C$19+C$21)*C$33)</f>
        <v>2138.6478287777231</v>
      </c>
      <c r="N233">
        <f>(L233*100000)*((I233-I232)/1000000)</f>
        <v>9.0911155720694943</v>
      </c>
      <c r="O233" s="22">
        <f>1-EXP(-C$12*((H233-(C$14+C$15))/C$16)^(C$13+1))</f>
        <v>0.99999999999999944</v>
      </c>
      <c r="P233" s="22">
        <f t="shared" si="6"/>
        <v>0.99999999999999944</v>
      </c>
      <c r="Q233" s="22">
        <f t="shared" si="7"/>
        <v>0</v>
      </c>
    </row>
    <row r="234" spans="8:17" x14ac:dyDescent="0.25">
      <c r="H234" s="22">
        <v>51</v>
      </c>
      <c r="I234">
        <f>(E$6+((PI()*(E$4^2))/4)*(E$8+(0.5*E$5)-((0.5*E$5)*COS(RADIANS(H234))+((E$8^2)-((0.5*E$5)^2)*(SIN(RADIANS(H234))*(SIN(RADIANS(H234)))))^0.5)))*1000000</f>
        <v>136.36125246207516</v>
      </c>
      <c r="J234" s="22">
        <f>J233*(I233/I234)^C$11</f>
        <v>6.0469297534563085</v>
      </c>
      <c r="K234" s="30">
        <f>Q234*C$21*C$25*C$22</f>
        <v>0</v>
      </c>
      <c r="L234" s="22">
        <f>(L233*(I233/I234)^C$11)+(1/100000)*(K234*(C$31-1)/(I234/1000000))</f>
        <v>23.403203604271106</v>
      </c>
      <c r="M234">
        <f>((L234*100000)*(I234/1000000))/((C$19+C$21)*C$33)</f>
        <v>2126.6062199789408</v>
      </c>
      <c r="N234">
        <f>(L234*100000)*((I234-I233)/1000000)</f>
        <v>8.883640815407631</v>
      </c>
      <c r="O234" s="22">
        <f>1-EXP(-C$12*((H234-(C$14+C$15))/C$16)^(C$13+1))</f>
        <v>0.99999999999999989</v>
      </c>
      <c r="P234" s="22">
        <f t="shared" si="6"/>
        <v>0.99999999999999989</v>
      </c>
      <c r="Q234" s="22">
        <f t="shared" si="7"/>
        <v>0</v>
      </c>
    </row>
    <row r="235" spans="8:17" x14ac:dyDescent="0.25">
      <c r="H235" s="22">
        <v>52</v>
      </c>
      <c r="I235">
        <f>(E$6+((PI()*(E$4^2))/4)*(E$8+(0.5*E$5)-((0.5*E$5)*COS(RADIANS(H235))+((E$8^2)-((0.5*E$5)^2)*(SIN(RADIANS(H235))*(SIN(RADIANS(H235)))))^0.5)))*1000000</f>
        <v>140.19605623208002</v>
      </c>
      <c r="J235" s="22">
        <f>J234*(I234/I235)^C$11</f>
        <v>5.8489935841982792</v>
      </c>
      <c r="K235" s="30">
        <f>Q235*C$21*C$25*C$22</f>
        <v>0</v>
      </c>
      <c r="L235" s="22">
        <f>(L234*(I234/I235)^C$11)+(1/100000)*(K235*(C$31-1)/(I235/1000000))</f>
        <v>22.637138731903875</v>
      </c>
      <c r="M235">
        <f>((L235*100000)*(I235/1000000))/((C$19+C$21)*C$33)</f>
        <v>2114.8429249819646</v>
      </c>
      <c r="N235">
        <f>(L235*100000)*((I235-I234)/1000000)</f>
        <v>8.6808984951228201</v>
      </c>
      <c r="O235" s="22">
        <f>1-EXP(-C$12*((H235-(C$14+C$15))/C$16)^(C$13+1))</f>
        <v>1</v>
      </c>
      <c r="P235" s="22">
        <f t="shared" si="6"/>
        <v>1</v>
      </c>
      <c r="Q235" s="22">
        <f t="shared" si="7"/>
        <v>0</v>
      </c>
    </row>
    <row r="236" spans="8:17" x14ac:dyDescent="0.25">
      <c r="H236" s="22">
        <v>53</v>
      </c>
      <c r="I236">
        <f>(E$6+((PI()*(E$4^2))/4)*(E$8+(0.5*E$5)-((0.5*E$5)*COS(RADIANS(H236))+((E$8^2)-((0.5*E$5)^2)*(SIN(RADIANS(H236))*(SIN(RADIANS(H236)))))^0.5)))*1000000</f>
        <v>144.06789462082457</v>
      </c>
      <c r="J236" s="22">
        <f>J235*(I235/I236)^C$11</f>
        <v>5.6608734972253645</v>
      </c>
      <c r="K236" s="30">
        <f>Q236*C$21*C$25*C$22</f>
        <v>0</v>
      </c>
      <c r="L236" s="22">
        <f>(L235*(I235/I236)^C$11)+(1/100000)*(K236*(C$31-1)/(I236/1000000))</f>
        <v>21.909064671681186</v>
      </c>
      <c r="M236">
        <f>((L236*100000)*(I236/1000000))/((C$19+C$21)*C$33)</f>
        <v>2103.3513965320758</v>
      </c>
      <c r="N236">
        <f>(L236*100000)*((I236-I235)/1000000)</f>
        <v>8.482835765730222</v>
      </c>
      <c r="O236" s="22">
        <f>1-EXP(-C$12*((H236-(C$14+C$15))/C$16)^(C$13+1))</f>
        <v>1</v>
      </c>
      <c r="P236" s="22">
        <f t="shared" si="6"/>
        <v>1</v>
      </c>
      <c r="Q236" s="22">
        <f t="shared" si="7"/>
        <v>0</v>
      </c>
    </row>
    <row r="237" spans="8:17" x14ac:dyDescent="0.25">
      <c r="H237" s="22">
        <v>54</v>
      </c>
      <c r="I237">
        <f>(E$6+((PI()*(E$4^2))/4)*(E$8+(0.5*E$5)-((0.5*E$5)*COS(RADIANS(H237))+((E$8^2)-((0.5*E$5)^2)*(SIN(RADIANS(H237))*(SIN(RADIANS(H237)))))^0.5)))*1000000</f>
        <v>147.97489693989527</v>
      </c>
      <c r="J237" s="22">
        <f>J236*(I236/I237)^C$11</f>
        <v>5.4819926118514664</v>
      </c>
      <c r="K237" s="30">
        <f>Q237*C$21*C$25*C$22</f>
        <v>0</v>
      </c>
      <c r="L237" s="22">
        <f>(L236*(I236/I237)^C$11)+(1/100000)*(K237*(C$31-1)/(I237/1000000))</f>
        <v>21.216748744094172</v>
      </c>
      <c r="M237">
        <f>((L237*100000)*(I237/1000000))/((C$19+C$21)*C$33)</f>
        <v>2092.1251816865902</v>
      </c>
      <c r="N237">
        <f>(L237*100000)*((I237-I236)/1000000)</f>
        <v>8.289388654631626</v>
      </c>
      <c r="O237" s="22">
        <f>1-EXP(-C$12*((H237-(C$14+C$15))/C$16)^(C$13+1))</f>
        <v>1</v>
      </c>
      <c r="P237" s="22">
        <f t="shared" si="6"/>
        <v>1</v>
      </c>
      <c r="Q237" s="22">
        <f t="shared" si="7"/>
        <v>0</v>
      </c>
    </row>
    <row r="238" spans="8:17" x14ac:dyDescent="0.25">
      <c r="H238" s="22">
        <v>55</v>
      </c>
      <c r="I238">
        <f>(E$6+((PI()*(E$4^2))/4)*(E$8+(0.5*E$5)-((0.5*E$5)*COS(RADIANS(H238))+((E$8^2)-((0.5*E$5)^2)*(SIN(RADIANS(H238))*(SIN(RADIANS(H238)))))^0.5)))*1000000</f>
        <v>151.91518444306155</v>
      </c>
      <c r="J238" s="22">
        <f>J237*(I237/I238)^C$11</f>
        <v>5.3118117954340898</v>
      </c>
      <c r="K238" s="30">
        <f>Q238*C$21*C$25*C$22</f>
        <v>0</v>
      </c>
      <c r="L238" s="22">
        <f>(L237*(I237/I238)^C$11)+(1/100000)*(K238*(C$31-1)/(I238/1000000))</f>
        <v>20.55810436445995</v>
      </c>
      <c r="M238">
        <f>((L238*100000)*(I238/1000000))/((C$19+C$21)*C$33)</f>
        <v>2081.1579341233751</v>
      </c>
      <c r="N238">
        <f>(L238*100000)*((I238-I237)/1000000)</f>
        <v>8.1004841716069595</v>
      </c>
      <c r="O238" s="22">
        <f>1-EXP(-C$12*((H238-(C$14+C$15))/C$16)^(C$13+1))</f>
        <v>1</v>
      </c>
      <c r="P238" s="22">
        <f t="shared" si="6"/>
        <v>1</v>
      </c>
      <c r="Q238" s="22">
        <f t="shared" si="7"/>
        <v>0</v>
      </c>
    </row>
    <row r="239" spans="8:17" x14ac:dyDescent="0.25">
      <c r="H239" s="22">
        <v>56</v>
      </c>
      <c r="I239">
        <f>(E$6+((PI()*(E$4^2))/4)*(E$8+(0.5*E$5)-((0.5*E$5)*COS(RADIANS(H239))+((E$8^2)-((0.5*E$5)^2)*(SIN(RADIANS(H239))*(SIN(RADIANS(H239)))))^0.5)))*1000000</f>
        <v>155.88687183656543</v>
      </c>
      <c r="J239" s="22">
        <f>J238*(I238/I239)^C$11</f>
        <v>5.1498271279533334</v>
      </c>
      <c r="K239" s="30">
        <f>Q239*C$21*C$25*C$22</f>
        <v>0</v>
      </c>
      <c r="L239" s="22">
        <f>(L238*(I238/I239)^C$11)+(1/100000)*(K239*(C$31-1)/(I239/1000000))</f>
        <v>19.931181230177557</v>
      </c>
      <c r="M239">
        <f>((L239*100000)*(I239/1000000))/((C$19+C$21)*C$33)</f>
        <v>2070.4434239128568</v>
      </c>
      <c r="N239">
        <f>(L239*100000)*((I239-I238)/1000000)</f>
        <v>7.916042122953745</v>
      </c>
      <c r="O239" s="22">
        <f>1-EXP(-C$12*((H239-(C$14+C$15))/C$16)^(C$13+1))</f>
        <v>1</v>
      </c>
      <c r="P239" s="22">
        <f t="shared" si="6"/>
        <v>1</v>
      </c>
      <c r="Q239" s="22">
        <f t="shared" si="7"/>
        <v>0</v>
      </c>
    </row>
    <row r="240" spans="8:17" x14ac:dyDescent="0.25">
      <c r="H240" s="22">
        <v>57</v>
      </c>
      <c r="I240">
        <f>(E$6+((PI()*(E$4^2))/4)*(E$8+(0.5*E$5)-((0.5*E$5)*COS(RADIANS(H240))+((E$8^2)-((0.5*E$5)^2)*(SIN(RADIANS(H240))*(SIN(RADIANS(H240)))))^0.5)))*1000000</f>
        <v>159.88806880280154</v>
      </c>
      <c r="J240" s="22">
        <f>J239*(I239/I240)^C$11</f>
        <v>4.9955675165412785</v>
      </c>
      <c r="K240" s="30">
        <f>Q240*C$21*C$25*C$22</f>
        <v>0</v>
      </c>
      <c r="L240" s="22">
        <f>(L239*(I239/I240)^C$11)+(1/100000)*(K240*(C$31-1)/(I240/1000000))</f>
        <v>19.334156088331223</v>
      </c>
      <c r="M240">
        <f>((L240*100000)*(I240/1000000))/((C$19+C$21)*C$33)</f>
        <v>2059.9755451167985</v>
      </c>
      <c r="N240">
        <f>(L240*100000)*((I240-I239)/1000000)</f>
        <v>7.7359766685366269</v>
      </c>
      <c r="O240" s="22">
        <f>1-EXP(-C$12*((H240-(C$14+C$15))/C$16)^(C$13+1))</f>
        <v>1</v>
      </c>
      <c r="P240" s="22">
        <f t="shared" si="6"/>
        <v>1</v>
      </c>
      <c r="Q240" s="22">
        <f t="shared" si="7"/>
        <v>0</v>
      </c>
    </row>
    <row r="241" spans="8:17" x14ac:dyDescent="0.25">
      <c r="H241" s="22">
        <v>58</v>
      </c>
      <c r="I241">
        <f>(E$6+((PI()*(E$4^2))/4)*(E$8+(0.5*E$5)-((0.5*E$5)*COS(RADIANS(H241))+((E$8^2)-((0.5*E$5)^2)*(SIN(RADIANS(H241))*(SIN(RADIANS(H241)))))^0.5)))*1000000</f>
        <v>163.91688153538658</v>
      </c>
      <c r="J241" s="22">
        <f>J240*(I240/I241)^C$11</f>
        <v>4.8485924569538694</v>
      </c>
      <c r="K241" s="30">
        <f>Q241*C$21*C$25*C$22</f>
        <v>0</v>
      </c>
      <c r="L241" s="22">
        <f>(L240*(I240/I241)^C$11)+(1/100000)*(K241*(C$31-1)/(I241/1000000))</f>
        <v>18.765324071999636</v>
      </c>
      <c r="M241">
        <f>((L241*100000)*(I241/1000000))/((C$19+C$21)*C$33)</f>
        <v>2049.7483215294583</v>
      </c>
      <c r="N241">
        <f>(L241*100000)*((I241-I240)/1000000)</f>
        <v>7.5601976552356653</v>
      </c>
      <c r="O241" s="22">
        <f>1-EXP(-C$12*((H241-(C$14+C$15))/C$16)^(C$13+1))</f>
        <v>1</v>
      </c>
      <c r="P241" s="22">
        <f t="shared" si="6"/>
        <v>1</v>
      </c>
      <c r="Q241" s="22">
        <f t="shared" si="7"/>
        <v>0</v>
      </c>
    </row>
    <row r="242" spans="8:17" x14ac:dyDescent="0.25">
      <c r="H242" s="22">
        <v>59</v>
      </c>
      <c r="I242">
        <f>(E$6+((PI()*(E$4^2))/4)*(E$8+(0.5*E$5)-((0.5*E$5)*COS(RADIANS(H242))+((E$8^2)-((0.5*E$5)^2)*(SIN(RADIANS(H242))*(SIN(RADIANS(H242)))))^0.5)))*1000000</f>
        <v>167.9714142835102</v>
      </c>
      <c r="J242" s="22">
        <f>J241*(I241/I242)^C$11</f>
        <v>4.7084899375130957</v>
      </c>
      <c r="K242" s="30">
        <f>Q242*C$21*C$25*C$22</f>
        <v>0</v>
      </c>
      <c r="L242" s="22">
        <f>(L241*(I241/I242)^C$11)+(1/100000)*(K242*(C$31-1)/(I242/1000000))</f>
        <v>18.223090587962609</v>
      </c>
      <c r="M242">
        <f>((L242*100000)*(I242/1000000))/((C$19+C$21)*C$33)</f>
        <v>2039.7559108350622</v>
      </c>
      <c r="N242">
        <f>(L242*100000)*((I242-I241)/1000000)</f>
        <v>7.3886117560917715</v>
      </c>
      <c r="O242" s="22">
        <f>1-EXP(-C$12*((H242-(C$14+C$15))/C$16)^(C$13+1))</f>
        <v>1</v>
      </c>
      <c r="P242" s="22">
        <f t="shared" si="6"/>
        <v>1</v>
      </c>
      <c r="Q242" s="22">
        <f t="shared" si="7"/>
        <v>0</v>
      </c>
    </row>
    <row r="243" spans="8:17" x14ac:dyDescent="0.25">
      <c r="H243" s="22">
        <v>60</v>
      </c>
      <c r="I243">
        <f>(E$6+((PI()*(E$4^2))/4)*(E$8+(0.5*E$5)-((0.5*E$5)*COS(RADIANS(H243))+((E$8^2)-((0.5*E$5)^2)*(SIN(RADIANS(H243))*(SIN(RADIANS(H243)))))^0.5)))*1000000</f>
        <v>172.04977090335404</v>
      </c>
      <c r="J243" s="22">
        <f>J242*(I242/I243)^C$11</f>
        <v>4.5748744800228973</v>
      </c>
      <c r="K243" s="30">
        <f>Q243*C$21*C$25*C$22</f>
        <v>0</v>
      </c>
      <c r="L243" s="22">
        <f>(L242*(I242/I243)^C$11)+(1/100000)*(K243*(C$31-1)/(I243/1000000))</f>
        <v>17.705963734531977</v>
      </c>
      <c r="M243">
        <f>((L243*100000)*(I243/1000000))/((C$19+C$21)*C$33)</f>
        <v>2029.9926074191594</v>
      </c>
      <c r="N243">
        <f>(L243*100000)*((I243-I242)/1000000)</f>
        <v>7.2211234407443534</v>
      </c>
      <c r="O243" s="22">
        <f>1-EXP(-C$12*((H243-(C$14+C$15))/C$16)^(C$13+1))</f>
        <v>1</v>
      </c>
      <c r="P243" s="22">
        <f t="shared" si="6"/>
        <v>1</v>
      </c>
      <c r="Q243" s="22">
        <f t="shared" si="7"/>
        <v>0</v>
      </c>
    </row>
    <row r="244" spans="8:17" x14ac:dyDescent="0.25">
      <c r="H244" s="22">
        <v>61</v>
      </c>
      <c r="I244">
        <f>(E$6+((PI()*(E$4^2))/4)*(E$8+(0.5*E$5)-((0.5*E$5)*COS(RADIANS(H244))+((E$8^2)-((0.5*E$5)^2)*(SIN(RADIANS(H244))*(SIN(RADIANS(H244)))))^0.5)))*1000000</f>
        <v>176.1500564142604</v>
      </c>
      <c r="J244" s="22">
        <f>J243*(I243/I244)^C$11</f>
        <v>4.4473853114828668</v>
      </c>
      <c r="K244" s="30">
        <f>Q244*C$21*C$25*C$22</f>
        <v>0</v>
      </c>
      <c r="L244" s="22">
        <f>(L243*(I243/I244)^C$11)+(1/100000)*(K244*(C$31-1)/(I244/1000000))</f>
        <v>17.212547225604254</v>
      </c>
      <c r="M244">
        <f>((L244*100000)*(I244/1000000))/((C$19+C$21)*C$33)</f>
        <v>2020.4528440396907</v>
      </c>
      <c r="N244">
        <f>(L244*100000)*((I244-I243)/1000000)</f>
        <v>7.05763579949366</v>
      </c>
      <c r="O244" s="22">
        <f>1-EXP(-C$12*((H244-(C$14+C$15))/C$16)^(C$13+1))</f>
        <v>1</v>
      </c>
      <c r="P244" s="22">
        <f t="shared" si="6"/>
        <v>1</v>
      </c>
      <c r="Q244" s="22">
        <f t="shared" si="7"/>
        <v>0</v>
      </c>
    </row>
    <row r="245" spans="8:17" x14ac:dyDescent="0.25">
      <c r="H245" s="22">
        <v>62</v>
      </c>
      <c r="I245">
        <f>(E$6+((PI()*(E$4^2))/4)*(E$8+(0.5*E$5)-((0.5*E$5)*COS(RADIANS(H245))+((E$8^2)-((0.5*E$5)^2)*(SIN(RADIANS(H245))*(SIN(RADIANS(H245)))))^0.5)))*1000000</f>
        <v>180.27037855723731</v>
      </c>
      <c r="J245" s="22">
        <f>J244*(I244/I245)^C$11</f>
        <v>4.3256846600126915</v>
      </c>
      <c r="K245" s="30">
        <f>Q245*C$21*C$25*C$22</f>
        <v>0</v>
      </c>
      <c r="L245" s="22">
        <f>(L244*(I244/I245)^C$11)+(1/100000)*(K245*(C$31-1)/(I245/1000000))</f>
        <v>16.741533795441455</v>
      </c>
      <c r="M245">
        <f>((L245*100000)*(I245/1000000))/((C$19+C$21)*C$33)</f>
        <v>2011.131192535988</v>
      </c>
      <c r="N245">
        <f>(L245*100000)*((I245-I244)/1000000)</f>
        <v>6.8980512404753576</v>
      </c>
      <c r="O245" s="22">
        <f>1-EXP(-C$12*((H245-(C$14+C$15))/C$16)^(C$13+1))</f>
        <v>1</v>
      </c>
      <c r="P245" s="22">
        <f t="shared" si="6"/>
        <v>1</v>
      </c>
      <c r="Q245" s="22">
        <f t="shared" si="7"/>
        <v>0</v>
      </c>
    </row>
    <row r="246" spans="8:17" x14ac:dyDescent="0.25">
      <c r="H246" s="22">
        <v>63</v>
      </c>
      <c r="I246">
        <f>(E$6+((PI()*(E$4^2))/4)*(E$8+(0.5*E$5)-((0.5*E$5)*COS(RADIANS(H246))+((E$8^2)-((0.5*E$5)^2)*(SIN(RADIANS(H246))*(SIN(RADIANS(H246)))))^0.5)))*1000000</f>
        <v>184.40884935329018</v>
      </c>
      <c r="J246" s="22">
        <f>J245*(I245/I246)^C$11</f>
        <v>4.2094561681961782</v>
      </c>
      <c r="K246" s="30">
        <f>Q246*C$21*C$25*C$22</f>
        <v>0</v>
      </c>
      <c r="L246" s="22">
        <f>(L245*(I245/I246)^C$11)+(1/100000)*(K246*(C$31-1)/(I246/1000000))</f>
        <v>16.291699057896434</v>
      </c>
      <c r="M246">
        <f>((L246*100000)*(I246/1000000))/((C$19+C$21)*C$33)</f>
        <v>2002.0223637298177</v>
      </c>
      <c r="N246">
        <f>(L246*100000)*((I246-I245)/1000000)</f>
        <v>6.7422720769186473</v>
      </c>
      <c r="O246" s="22">
        <f>1-EXP(-C$12*((H246-(C$14+C$15))/C$16)^(C$13+1))</f>
        <v>1</v>
      </c>
      <c r="P246" s="22">
        <f t="shared" si="6"/>
        <v>1</v>
      </c>
      <c r="Q246" s="22">
        <f t="shared" si="7"/>
        <v>0</v>
      </c>
    </row>
    <row r="247" spans="8:17" x14ac:dyDescent="0.25">
      <c r="H247" s="22">
        <v>64</v>
      </c>
      <c r="I247">
        <f>(E$6+((PI()*(E$4^2))/4)*(E$8+(0.5*E$5)-((0.5*E$5)*COS(RADIANS(H247))+((E$8^2)-((0.5*E$5)^2)*(SIN(RADIANS(H247))*(SIN(RADIANS(H247)))))^0.5)))*1000000</f>
        <v>188.56358665898728</v>
      </c>
      <c r="J247" s="22">
        <f>J246*(I246/I247)^C$11</f>
        <v>4.0984034170068737</v>
      </c>
      <c r="K247" s="30">
        <f>Q247*C$21*C$25*C$22</f>
        <v>0</v>
      </c>
      <c r="L247" s="22">
        <f>(L246*(I246/I247)^C$11)+(1/100000)*(K247*(C$31-1)/(I247/1000000))</f>
        <v>15.861895793618023</v>
      </c>
      <c r="M247">
        <f>((L247*100000)*(I247/1000000))/((C$19+C$21)*C$33)</f>
        <v>1993.1212066516648</v>
      </c>
      <c r="N247">
        <f>(L247*100000)*((I247-I246)/1000000)</f>
        <v>6.5902010192824658</v>
      </c>
      <c r="O247" s="22">
        <f>1-EXP(-C$12*((H247-(C$14+C$15))/C$16)^(C$13+1))</f>
        <v>1</v>
      </c>
      <c r="P247" s="22">
        <f t="shared" si="6"/>
        <v>1</v>
      </c>
      <c r="Q247" s="22">
        <f t="shared" si="7"/>
        <v>0</v>
      </c>
    </row>
    <row r="248" spans="8:17" x14ac:dyDescent="0.25">
      <c r="H248" s="22">
        <v>65</v>
      </c>
      <c r="I248">
        <f>(E$6+((PI()*(E$4^2))/4)*(E$8+(0.5*E$5)-((0.5*E$5)*COS(RADIANS(H248))+((E$8^2)-((0.5*E$5)^2)*(SIN(RADIANS(H248))*(SIN(RADIANS(H248)))))^0.5)))*1000000</f>
        <v>192.73271571658125</v>
      </c>
      <c r="J248" s="22">
        <f>J247*(I247/I248)^C$11</f>
        <v>3.9922485535488961</v>
      </c>
      <c r="K248" s="30">
        <f>Q248*C$21*C$25*C$22</f>
        <v>0</v>
      </c>
      <c r="L248" s="22">
        <f>(L247*(I247/I248)^C$11)+(1/100000)*(K248*(C$31-1)/(I248/1000000))</f>
        <v>15.451048639048279</v>
      </c>
      <c r="M248">
        <f>((L248*100000)*(I248/1000000))/((C$19+C$21)*C$33)</f>
        <v>1984.4227072072511</v>
      </c>
      <c r="N248">
        <f>(L248*100000)*((I248-I247)/1000000)</f>
        <v>6.4417415851354054</v>
      </c>
      <c r="O248" s="22">
        <f>1-EXP(-C$12*((H248-(C$14+C$15))/C$16)^(C$13+1))</f>
        <v>1</v>
      </c>
      <c r="P248" s="22">
        <f t="shared" si="6"/>
        <v>1</v>
      </c>
      <c r="Q248" s="22">
        <f t="shared" si="7"/>
        <v>0</v>
      </c>
    </row>
    <row r="249" spans="8:17" x14ac:dyDescent="0.25">
      <c r="H249" s="22">
        <v>66</v>
      </c>
      <c r="I249">
        <f>(E$6+((PI()*(E$4^2))/4)*(E$8+(0.5*E$5)-((0.5*E$5)*COS(RADIANS(H249))+((E$8^2)-((0.5*E$5)^2)*(SIN(RADIANS(H249))*(SIN(RADIANS(H249)))))^0.5)))*1000000</f>
        <v>196.91437069594099</v>
      </c>
      <c r="J249" s="22">
        <f>J248*(I248/I249)^C$11</f>
        <v>3.8907310160048989</v>
      </c>
      <c r="K249" s="30">
        <f>Q249*C$21*C$25*C$22</f>
        <v>0</v>
      </c>
      <c r="L249" s="22">
        <f>(L248*(I248/I249)^C$11)+(1/100000)*(K249*(C$31-1)/(I249/1000000))</f>
        <v>15.058149151636767</v>
      </c>
      <c r="M249">
        <f>((L249*100000)*(I249/1000000))/((C$19+C$21)*C$33)</f>
        <v>1975.9219863834196</v>
      </c>
      <c r="N249">
        <f>(L249*100000)*((I249-I248)/1000000)</f>
        <v>6.296798437988345</v>
      </c>
      <c r="O249" s="22">
        <f>1-EXP(-C$12*((H249-(C$14+C$15))/C$16)^(C$13+1))</f>
        <v>1</v>
      </c>
      <c r="P249" s="22">
        <f t="shared" si="6"/>
        <v>1</v>
      </c>
      <c r="Q249" s="22">
        <f t="shared" si="7"/>
        <v>0</v>
      </c>
    </row>
    <row r="250" spans="8:17" x14ac:dyDescent="0.25">
      <c r="H250" s="22">
        <v>67</v>
      </c>
      <c r="I250">
        <f>(E$6+((PI()*(E$4^2))/4)*(E$8+(0.5*E$5)-((0.5*E$5)*COS(RADIANS(H250))+((E$8^2)-((0.5*E$5)^2)*(SIN(RADIANS(H250))*(SIN(RADIANS(H250)))))^0.5)))*1000000</f>
        <v>201.10669622548116</v>
      </c>
      <c r="J250" s="22">
        <f>J249*(I249/I250)^C$11</f>
        <v>3.7936063494037713</v>
      </c>
      <c r="K250" s="30">
        <f>Q250*C$21*C$25*C$22</f>
        <v>0</v>
      </c>
      <c r="L250" s="22">
        <f>(L249*(I249/I250)^C$11)+(1/100000)*(K250*(C$31-1)/(I250/1000000))</f>
        <v>14.682251226551079</v>
      </c>
      <c r="M250">
        <f>((L250*100000)*(I250/1000000))/((C$19+C$21)*C$33)</f>
        <v>1967.6142980788018</v>
      </c>
      <c r="N250">
        <f>(L250*100000)*((I250-I249)/1000000)</f>
        <v>6.1552776648192564</v>
      </c>
      <c r="O250" s="22">
        <f>1-EXP(-C$12*((H250-(C$14+C$15))/C$16)^(C$13+1))</f>
        <v>1</v>
      </c>
      <c r="P250" s="22">
        <f t="shared" si="6"/>
        <v>1</v>
      </c>
      <c r="Q250" s="22">
        <f t="shared" si="7"/>
        <v>0</v>
      </c>
    </row>
    <row r="251" spans="8:17" x14ac:dyDescent="0.25">
      <c r="H251" s="22">
        <v>68</v>
      </c>
      <c r="I251">
        <f>(E$6+((PI()*(E$4^2))/4)*(E$8+(0.5*E$5)-((0.5*E$5)*COS(RADIANS(H251))+((E$8^2)-((0.5*E$5)^2)*(SIN(RADIANS(H251))*(SIN(RADIANS(H251)))))^0.5)))*1000000</f>
        <v>205.30784890922402</v>
      </c>
      <c r="J251" s="22">
        <f>J250*(I250/I251)^C$11</f>
        <v>3.700645106084155</v>
      </c>
      <c r="K251" s="30">
        <f>Q251*C$21*C$25*C$22</f>
        <v>0</v>
      </c>
      <c r="L251" s="22">
        <f>(L250*(I250/I251)^C$11)+(1/100000)*(K251*(C$31-1)/(I251/1000000))</f>
        <v>14.322466841182347</v>
      </c>
      <c r="M251">
        <f>((L251*100000)*(I251/1000000))/((C$19+C$21)*C$33)</f>
        <v>1959.495026632706</v>
      </c>
      <c r="N251">
        <f>(L251*100000)*((I251-I250)/1000000)</f>
        <v>6.0170870007651365</v>
      </c>
      <c r="O251" s="22">
        <f>1-EXP(-C$12*((H251-(C$14+C$15))/C$16)^(C$13+1))</f>
        <v>1</v>
      </c>
      <c r="P251" s="22">
        <f t="shared" si="6"/>
        <v>1</v>
      </c>
      <c r="Q251" s="22">
        <f t="shared" si="7"/>
        <v>0</v>
      </c>
    </row>
    <row r="252" spans="8:17" x14ac:dyDescent="0.25">
      <c r="H252" s="22">
        <v>69</v>
      </c>
      <c r="I252">
        <f>(E$6+((PI()*(E$4^2))/4)*(E$8+(0.5*E$5)-((0.5*E$5)*COS(RADIANS(H252))+((E$8^2)-((0.5*E$5)^2)*(SIN(RADIANS(H252))*(SIN(RADIANS(H252)))))^0.5)))*1000000</f>
        <v>209.51599882708524</v>
      </c>
      <c r="J252" s="22">
        <f>J251*(I251/I252)^C$11</f>
        <v>3.6116318250210178</v>
      </c>
      <c r="K252" s="30">
        <f>Q252*C$21*C$25*C$22</f>
        <v>0</v>
      </c>
      <c r="L252" s="22">
        <f>(L251*(I251/I252)^C$11)+(1/100000)*(K252*(C$31-1)/(I252/1000000))</f>
        <v>13.97796210487148</v>
      </c>
      <c r="M252">
        <f>((L252*100000)*(I252/1000000))/((C$19+C$21)*C$33)</f>
        <v>1951.5596841153233</v>
      </c>
      <c r="N252">
        <f>(L252*100000)*((I252-I251)/1000000)</f>
        <v>5.8821360083482181</v>
      </c>
      <c r="O252" s="22">
        <f>1-EXP(-C$12*((H252-(C$14+C$15))/C$16)^(C$13+1))</f>
        <v>1</v>
      </c>
      <c r="P252" s="22">
        <f t="shared" si="6"/>
        <v>1</v>
      </c>
      <c r="Q252" s="22">
        <f t="shared" si="7"/>
        <v>0</v>
      </c>
    </row>
    <row r="253" spans="8:17" x14ac:dyDescent="0.25">
      <c r="H253" s="22">
        <v>70</v>
      </c>
      <c r="I253">
        <f>(E$6+((PI()*(E$4^2))/4)*(E$8+(0.5*E$5)-((0.5*E$5)*COS(RADIANS(H253))+((E$8^2)-((0.5*E$5)^2)*(SIN(RADIANS(H253))*(SIN(RADIANS(H253)))))^0.5)))*1000000</f>
        <v>213.72933101543703</v>
      </c>
      <c r="J253" s="22">
        <f>J252*(I252/I253)^C$11</f>
        <v>3.5263640844898494</v>
      </c>
      <c r="K253" s="30">
        <f>Q253*C$21*C$25*C$22</f>
        <v>0</v>
      </c>
      <c r="L253" s="22">
        <f>(L252*(I252/I253)^C$11)+(1/100000)*(K253*(C$31-1)/(I253/1000000))</f>
        <v>13.647953592471204</v>
      </c>
      <c r="M253">
        <f>((L253*100000)*(I253/1000000))/((C$19+C$21)*C$33)</f>
        <v>1943.8039074333308</v>
      </c>
      <c r="N253">
        <f>(L253*100000)*((I253-I252)/1000000)</f>
        <v>5.7503362176290302</v>
      </c>
      <c r="O253" s="22">
        <f>1-EXP(-C$12*((H253-(C$14+C$15))/C$16)^(C$13+1))</f>
        <v>1</v>
      </c>
      <c r="P253" s="22">
        <f t="shared" si="6"/>
        <v>1</v>
      </c>
      <c r="Q253" s="22">
        <f t="shared" si="7"/>
        <v>0</v>
      </c>
    </row>
    <row r="254" spans="8:17" x14ac:dyDescent="0.25">
      <c r="H254" s="22">
        <v>71</v>
      </c>
      <c r="I254">
        <f>(E$6+((PI()*(E$4^2))/4)*(E$8+(0.5*E$5)-((0.5*E$5)*COS(RADIANS(H254))+((E$8^2)-((0.5*E$5)^2)*(SIN(RADIANS(H254))*(SIN(RADIANS(H254)))))^0.5)))*1000000</f>
        <v>217.9460469249866</v>
      </c>
      <c r="J254" s="22">
        <f>J253*(I253/I254)^C$11</f>
        <v>3.4446516228571382</v>
      </c>
      <c r="K254" s="30">
        <f>Q254*C$21*C$25*C$22</f>
        <v>0</v>
      </c>
      <c r="L254" s="22">
        <f>(L253*(I253/I254)^C$11)+(1/100000)*(K254*(C$31-1)/(I254/1000000))</f>
        <v>13.331704941574692</v>
      </c>
      <c r="M254">
        <f>((L254*100000)*(I254/1000000))/((C$19+C$21)*C$33)</f>
        <v>1936.223455297174</v>
      </c>
      <c r="N254">
        <f>(L254*100000)*((I254-I253)/1000000)</f>
        <v>5.6216012328558724</v>
      </c>
      <c r="O254" s="22">
        <f>1-EXP(-C$12*((H254-(C$14+C$15))/C$16)^(C$13+1))</f>
        <v>1</v>
      </c>
      <c r="P254" s="22">
        <f t="shared" si="6"/>
        <v>1</v>
      </c>
      <c r="Q254" s="22">
        <f t="shared" si="7"/>
        <v>0</v>
      </c>
    </row>
    <row r="255" spans="8:17" x14ac:dyDescent="0.25">
      <c r="H255" s="22">
        <v>72</v>
      </c>
      <c r="I255">
        <f>(E$6+((PI()*(E$4^2))/4)*(E$8+(0.5*E$5)-((0.5*E$5)*COS(RADIANS(H255))+((E$8^2)-((0.5*E$5)^2)*(SIN(RADIANS(H255))*(SIN(RADIANS(H255)))))^0.5)))*1000000</f>
        <v>222.16436585299687</v>
      </c>
      <c r="J255" s="22">
        <f>J254*(I254/I255)^C$11</f>
        <v>3.3663155226003205</v>
      </c>
      <c r="K255" s="30">
        <f>Q255*C$21*C$25*C$22</f>
        <v>0</v>
      </c>
      <c r="L255" s="22">
        <f>(L254*(I254/I255)^C$11)+(1/100000)*(K255*(C$31-1)/(I255/1000000))</f>
        <v>13.02852369445883</v>
      </c>
      <c r="M255">
        <f>((L255*100000)*(I255/1000000))/((C$19+C$21)*C$33)</f>
        <v>1928.8142050895267</v>
      </c>
      <c r="N255">
        <f>(L255*100000)*((I255-I254)/1000000)</f>
        <v>5.4958468104365874</v>
      </c>
      <c r="O255" s="22">
        <f>1-EXP(-C$12*((H255-(C$14+C$15))/C$16)^(C$13+1))</f>
        <v>1</v>
      </c>
      <c r="P255" s="22">
        <f t="shared" si="6"/>
        <v>1</v>
      </c>
      <c r="Q255" s="22">
        <f t="shared" si="7"/>
        <v>0</v>
      </c>
    </row>
    <row r="256" spans="8:17" x14ac:dyDescent="0.25">
      <c r="H256" s="22">
        <v>73</v>
      </c>
      <c r="I256">
        <f>(E$6+((PI()*(E$4^2))/4)*(E$8+(0.5*E$5)-((0.5*E$5)*COS(RADIANS(H256))+((E$8^2)-((0.5*E$5)^2)*(SIN(RADIANS(H256))*(SIN(RADIANS(H256)))))^0.5)))*1000000</f>
        <v>226.38252634687584</v>
      </c>
      <c r="J256" s="22">
        <f>J255*(I255/I256)^C$11</f>
        <v>3.2911874529701555</v>
      </c>
      <c r="K256" s="30">
        <f>Q256*C$21*C$25*C$22</f>
        <v>0</v>
      </c>
      <c r="L256" s="22">
        <f>(L255*(I255/I256)^C$11)+(1/100000)*(K256*(C$31-1)/(I256/1000000))</f>
        <v>12.737758366989029</v>
      </c>
      <c r="M256">
        <f>((L256*100000)*(I256/1000000))/((C$19+C$21)*C$33)</f>
        <v>1921.5721496685733</v>
      </c>
      <c r="N256">
        <f>(L256*100000)*((I256-I255)/1000000)</f>
        <v>5.3729909124209403</v>
      </c>
      <c r="O256" s="22">
        <f>1-EXP(-C$12*((H256-(C$14+C$15))/C$16)^(C$13+1))</f>
        <v>1</v>
      </c>
      <c r="P256" s="22">
        <f t="shared" si="6"/>
        <v>1</v>
      </c>
      <c r="Q256" s="22">
        <f t="shared" si="7"/>
        <v>0</v>
      </c>
    </row>
    <row r="257" spans="8:17" x14ac:dyDescent="0.25">
      <c r="H257" s="22">
        <v>74</v>
      </c>
      <c r="I257">
        <f>(E$6+((PI()*(E$4^2))/4)*(E$8+(0.5*E$5)-((0.5*E$5)*COS(RADIANS(H257))+((E$8^2)-((0.5*E$5)^2)*(SIN(RADIANS(H257))*(SIN(RADIANS(H257)))))^0.5)))*1000000</f>
        <v>230.5987875761858</v>
      </c>
      <c r="J257" s="22">
        <f>J256*(I256/I257)^C$11</f>
        <v>3.2191089670095123</v>
      </c>
      <c r="K257" s="30">
        <f>Q257*C$21*C$25*C$22</f>
        <v>0</v>
      </c>
      <c r="L257" s="22">
        <f>(L256*(I256/I257)^C$11)+(1/100000)*(K257*(C$31-1)/(I257/1000000))</f>
        <v>12.458795727897622</v>
      </c>
      <c r="M257">
        <f>((L257*100000)*(I257/1000000))/((C$19+C$21)*C$33)</f>
        <v>1914.4933941346533</v>
      </c>
      <c r="N257">
        <f>(L257*100000)*((I257-I256)/1000000)</f>
        <v>5.2529537391427361</v>
      </c>
      <c r="O257" s="22">
        <f>1-EXP(-C$12*((H257-(C$14+C$15))/C$16)^(C$13+1))</f>
        <v>1</v>
      </c>
      <c r="P257" s="22">
        <f t="shared" si="6"/>
        <v>1</v>
      </c>
      <c r="Q257" s="22">
        <f t="shared" si="7"/>
        <v>0</v>
      </c>
    </row>
    <row r="258" spans="8:17" x14ac:dyDescent="0.25">
      <c r="H258" s="22">
        <v>75</v>
      </c>
      <c r="I258">
        <f>(E$6+((PI()*(E$4^2))/4)*(E$8+(0.5*E$5)-((0.5*E$5)*COS(RADIANS(H258))+((E$8^2)-((0.5*E$5)^2)*(SIN(RADIANS(H258))*(SIN(RADIANS(H258)))))^0.5)))*1000000</f>
        <v>234.8114306701469</v>
      </c>
      <c r="J258" s="22">
        <f>J257*(I257/I258)^C$11</f>
        <v>3.1499308489328208</v>
      </c>
      <c r="K258" s="30">
        <f>Q258*C$21*C$25*C$22</f>
        <v>0</v>
      </c>
      <c r="L258" s="22">
        <f>(L257*(I257/I258)^C$11)+(1/100000)*(K258*(C$31-1)/(I258/1000000))</f>
        <v>12.191058272971222</v>
      </c>
      <c r="M258">
        <f>((L258*100000)*(I258/1000000))/((C$19+C$21)*C$33)</f>
        <v>1907.5741525844114</v>
      </c>
      <c r="N258">
        <f>(L258*100000)*((I258-I257)/1000000)</f>
        <v>5.1356577441709623</v>
      </c>
      <c r="O258" s="22">
        <f>1-EXP(-C$12*((H258-(C$14+C$15))/C$16)^(C$13+1))</f>
        <v>1</v>
      </c>
      <c r="P258" s="22">
        <f t="shared" si="6"/>
        <v>1</v>
      </c>
      <c r="Q258" s="22">
        <f t="shared" si="7"/>
        <v>0</v>
      </c>
    </row>
    <row r="259" spans="8:17" x14ac:dyDescent="0.25">
      <c r="H259" s="22">
        <v>76</v>
      </c>
      <c r="I259">
        <f>(E$6+((PI()*(E$4^2))/4)*(E$8+(0.5*E$5)-((0.5*E$5)*COS(RADIANS(H259))+((E$8^2)-((0.5*E$5)^2)*(SIN(RADIANS(H259))*(SIN(RADIANS(H259)))))^0.5)))*1000000</f>
        <v>239.01876001776012</v>
      </c>
      <c r="J259" s="22">
        <f>J258*(I258/I259)^C$11</f>
        <v>3.0835125081476229</v>
      </c>
      <c r="K259" s="30">
        <f>Q259*C$21*C$25*C$22</f>
        <v>0</v>
      </c>
      <c r="L259" s="22">
        <f>(L258*(I258/I259)^C$11)+(1/100000)*(K259*(C$31-1)/(I259/1000000))</f>
        <v>11.934001879755247</v>
      </c>
      <c r="M259">
        <f>((L259*100000)*(I259/1000000))/((C$19+C$21)*C$33)</f>
        <v>1900.810744872776</v>
      </c>
      <c r="N259">
        <f>(L259*100000)*((I259-I258)/1000000)</f>
        <v>5.021027634316547</v>
      </c>
      <c r="O259" s="22">
        <f>1-EXP(-C$12*((H259-(C$14+C$15))/C$16)^(C$13+1))</f>
        <v>1</v>
      </c>
      <c r="P259" s="22">
        <f t="shared" si="6"/>
        <v>1</v>
      </c>
      <c r="Q259" s="22">
        <f t="shared" si="7"/>
        <v>0</v>
      </c>
    </row>
    <row r="260" spans="8:17" x14ac:dyDescent="0.25">
      <c r="H260" s="22">
        <v>77</v>
      </c>
      <c r="I260">
        <f>(E$6+((PI()*(E$4^2))/4)*(E$8+(0.5*E$5)-((0.5*E$5)*COS(RADIANS(H260))+((E$8^2)-((0.5*E$5)^2)*(SIN(RADIANS(H260))*(SIN(RADIANS(H260)))))^0.5)))*1000000</f>
        <v>243.21910452773037</v>
      </c>
      <c r="J260" s="22">
        <f>J259*(I259/I260)^C$11</f>
        <v>3.0197214164630592</v>
      </c>
      <c r="K260" s="30">
        <f>Q260*C$21*C$25*C$22</f>
        <v>0</v>
      </c>
      <c r="L260" s="22">
        <f>(L259*(I259/I260)^C$11)+(1/100000)*(K260*(C$31-1)/(I260/1000000))</f>
        <v>11.6871136294032</v>
      </c>
      <c r="M260">
        <f>((L260*100000)*(I260/1000000))/((C$19+C$21)*C$33)</f>
        <v>1894.1995933997807</v>
      </c>
      <c r="N260">
        <f>(L260*100000)*((I260-I259)/1000000)</f>
        <v>4.9089903570662221</v>
      </c>
      <c r="O260" s="22">
        <f>1-EXP(-C$12*((H260-(C$14+C$15))/C$16)^(C$13+1))</f>
        <v>1</v>
      </c>
      <c r="P260" s="22">
        <f t="shared" ref="P260:P323" si="8">IF(O260&lt;0,0,O260)</f>
        <v>1</v>
      </c>
      <c r="Q260" s="22">
        <f t="shared" ref="Q260:Q323" si="9">P261-P260</f>
        <v>0</v>
      </c>
    </row>
    <row r="261" spans="8:17" x14ac:dyDescent="0.25">
      <c r="H261" s="22">
        <v>78</v>
      </c>
      <c r="I261">
        <f>(E$6+((PI()*(E$4^2))/4)*(E$8+(0.5*E$5)-((0.5*E$5)*COS(RADIANS(H261))+((E$8^2)-((0.5*E$5)^2)*(SIN(RADIANS(H261))*(SIN(RADIANS(H261)))))^0.5)))*1000000</f>
        <v>247.41081884544613</v>
      </c>
      <c r="J261" s="22">
        <f>J260*(I260/I261)^C$11</f>
        <v>2.9584325852789704</v>
      </c>
      <c r="K261" s="30">
        <f>Q261*C$21*C$25*C$22</f>
        <v>0</v>
      </c>
      <c r="L261" s="22">
        <f>(L260*(I260/I261)^C$11)+(1/100000)*(K261*(C$31-1)/(I261/1000000))</f>
        <v>11.449909783261415</v>
      </c>
      <c r="M261">
        <f>((L261*100000)*(I261/1000000))/((C$19+C$21)*C$33)</f>
        <v>1887.7372199363913</v>
      </c>
      <c r="N261">
        <f>(L261*100000)*((I261-I260)/1000000)</f>
        <v>4.7994750775050674</v>
      </c>
      <c r="O261" s="22">
        <f>1-EXP(-C$12*((H261-(C$14+C$15))/C$16)^(C$13+1))</f>
        <v>1</v>
      </c>
      <c r="P261" s="22">
        <f t="shared" si="8"/>
        <v>1</v>
      </c>
      <c r="Q261" s="22">
        <f t="shared" si="9"/>
        <v>0</v>
      </c>
    </row>
    <row r="262" spans="8:17" x14ac:dyDescent="0.25">
      <c r="H262" s="22">
        <v>79</v>
      </c>
      <c r="I262">
        <f>(E$6+((PI()*(E$4^2))/4)*(E$8+(0.5*E$5)-((0.5*E$5)*COS(RADIANS(H262))+((E$8^2)-((0.5*E$5)^2)*(SIN(RADIANS(H262))*(SIN(RADIANS(H262)))))^0.5)))*1000000</f>
        <v>251.59228452435858</v>
      </c>
      <c r="J262" s="22">
        <f>J261*(I261/I262)^C$11</f>
        <v>2.8995280797834067</v>
      </c>
      <c r="K262" s="30">
        <f>Q262*C$21*C$25*C$22</f>
        <v>0</v>
      </c>
      <c r="L262" s="22">
        <f>(L261*(I261/I262)^C$11)+(1/100000)*(K262*(C$31-1)/(I262/1000000))</f>
        <v>11.221933902686049</v>
      </c>
      <c r="M262">
        <f>((L262*100000)*(I262/1000000))/((C$19+C$21)*C$33)</f>
        <v>1881.4202425010299</v>
      </c>
      <c r="N262">
        <f>(L262*100000)*((I262-I261)/1000000)</f>
        <v>4.692413146510571</v>
      </c>
      <c r="O262" s="22">
        <f>1-EXP(-C$12*((H262-(C$14+C$15))/C$16)^(C$13+1))</f>
        <v>1</v>
      </c>
      <c r="P262" s="22">
        <f t="shared" si="8"/>
        <v>1</v>
      </c>
      <c r="Q262" s="22">
        <f t="shared" si="9"/>
        <v>0</v>
      </c>
    </row>
    <row r="263" spans="8:17" x14ac:dyDescent="0.25">
      <c r="H263" s="22">
        <v>80</v>
      </c>
      <c r="I263">
        <f>(E$6+((PI()*(E$4^2))/4)*(E$8+(0.5*E$5)-((0.5*E$5)*COS(RADIANS(H263))+((E$8^2)-((0.5*E$5)^2)*(SIN(RADIANS(H263))*(SIN(RADIANS(H263)))))^0.5)))*1000000</f>
        <v>255.76191114920638</v>
      </c>
      <c r="J263" s="22">
        <f>J262*(I262/I263)^C$11</f>
        <v>2.8428965674058486</v>
      </c>
      <c r="K263" s="30">
        <f>Q263*C$21*C$25*C$22</f>
        <v>0</v>
      </c>
      <c r="L263" s="22">
        <f>(L262*(I262/I263)^C$11)+(1/100000)*(K263*(C$31-1)/(I263/1000000))</f>
        <v>11.002755101438648</v>
      </c>
      <c r="M263">
        <f>((L263*100000)*(I263/1000000))/((C$19+C$21)*C$33)</f>
        <v>1875.2453722963419</v>
      </c>
      <c r="N263">
        <f>(L263*100000)*((I263-I262)/1000000)</f>
        <v>4.5877380617638632</v>
      </c>
      <c r="O263" s="22">
        <f>1-EXP(-C$12*((H263-(C$14+C$15))/C$16)^(C$13+1))</f>
        <v>1</v>
      </c>
      <c r="P263" s="22">
        <f t="shared" si="8"/>
        <v>1</v>
      </c>
      <c r="Q263" s="22">
        <f t="shared" si="9"/>
        <v>0</v>
      </c>
    </row>
    <row r="264" spans="8:17" x14ac:dyDescent="0.25">
      <c r="H264" s="22">
        <v>81</v>
      </c>
      <c r="I264">
        <f>(E$6+((PI()*(E$4^2))/4)*(E$8+(0.5*E$5)-((0.5*E$5)*COS(RADIANS(H264))+((E$8^2)-((0.5*E$5)^2)*(SIN(RADIANS(H264))*(SIN(RADIANS(H264)))))^0.5)))*1000000</f>
        <v>259.91813740864779</v>
      </c>
      <c r="J264" s="22">
        <f>J263*(I263/I264)^C$11</f>
        <v>2.7884328979785988</v>
      </c>
      <c r="K264" s="30">
        <f>Q264*C$21*C$25*C$22</f>
        <v>0</v>
      </c>
      <c r="L264" s="22">
        <f>(L263*(I263/I264)^C$11)+(1/100000)*(K264*(C$31-1)/(I264/1000000))</f>
        <v>10.79196642080066</v>
      </c>
      <c r="M264">
        <f>((L264*100000)*(I264/1000000))/((C$19+C$21)*C$33)</f>
        <v>1869.2094107139196</v>
      </c>
      <c r="N264">
        <f>(L264*100000)*((I264-I263)/1000000)</f>
        <v>4.4853854229141641</v>
      </c>
      <c r="O264" s="22">
        <f>1-EXP(-C$12*((H264-(C$14+C$15))/C$16)^(C$13+1))</f>
        <v>1</v>
      </c>
      <c r="P264" s="22">
        <f t="shared" si="8"/>
        <v>1</v>
      </c>
      <c r="Q264" s="22">
        <f t="shared" si="9"/>
        <v>0</v>
      </c>
    </row>
    <row r="265" spans="8:17" x14ac:dyDescent="0.25">
      <c r="H265" s="22">
        <v>82</v>
      </c>
      <c r="I265">
        <f>(E$6+((PI()*(E$4^2))/4)*(E$8+(0.5*E$5)-((0.5*E$5)*COS(RADIANS(H265))+((E$8^2)-((0.5*E$5)^2)*(SIN(RADIANS(H265))*(SIN(RADIANS(H265)))))^0.5)))*1000000</f>
        <v>264.05943211499022</v>
      </c>
      <c r="J265" s="22">
        <f>J264*(I264/I265)^C$11</f>
        <v>2.7360377132501323</v>
      </c>
      <c r="K265" s="30">
        <f>Q265*C$21*C$25*C$22</f>
        <v>0</v>
      </c>
      <c r="L265" s="22">
        <f>(L264*(I264/I265)^C$11)+(1/100000)*(K265*(C$31-1)/(I265/1000000))</f>
        <v>10.589183318287716</v>
      </c>
      <c r="M265">
        <f>((L265*100000)*(I265/1000000))/((C$19+C$21)*C$33)</f>
        <v>1863.3092464131096</v>
      </c>
      <c r="N265">
        <f>(L265*100000)*((I265-I264)/1000000)</f>
        <v>4.3852928820514396</v>
      </c>
      <c r="O265" s="22">
        <f>1-EXP(-C$12*((H265-(C$14+C$15))/C$16)^(C$13+1))</f>
        <v>1</v>
      </c>
      <c r="P265" s="22">
        <f t="shared" si="8"/>
        <v>1</v>
      </c>
      <c r="Q265" s="22">
        <f t="shared" si="9"/>
        <v>0</v>
      </c>
    </row>
    <row r="266" spans="8:17" x14ac:dyDescent="0.25">
      <c r="H266" s="22">
        <v>83</v>
      </c>
      <c r="I266">
        <f>(E$6+((PI()*(E$4^2))/4)*(E$8+(0.5*E$5)-((0.5*E$5)*COS(RADIANS(H266))+((E$8^2)-((0.5*E$5)^2)*(SIN(RADIANS(H266))*(SIN(RADIANS(H266)))))^0.5)))*1000000</f>
        <v>268.18429516885266</v>
      </c>
      <c r="J266" s="22">
        <f>J265*(I265/I266)^C$11</f>
        <v>2.6856170835721116</v>
      </c>
      <c r="K266" s="30">
        <f>Q266*C$21*C$25*C$22</f>
        <v>0</v>
      </c>
      <c r="L266" s="22">
        <f>(L265*(I265/I266)^C$11)+(1/100000)*(K266*(C$31-1)/(I266/1000000))</f>
        <v>10.394042261533121</v>
      </c>
      <c r="M266">
        <f>((L266*100000)*(I266/1000000))/((C$19+C$21)*C$33)</f>
        <v>1857.5418524786419</v>
      </c>
      <c r="N266">
        <f>(L266*100000)*((I266-I265)/1000000)</f>
        <v>4.2874000904882781</v>
      </c>
      <c r="O266" s="22">
        <f>1-EXP(-C$12*((H266-(C$14+C$15))/C$16)^(C$13+1))</f>
        <v>1</v>
      </c>
      <c r="P266" s="22">
        <f t="shared" si="8"/>
        <v>1</v>
      </c>
      <c r="Q266" s="22">
        <f t="shared" si="9"/>
        <v>0</v>
      </c>
    </row>
    <row r="267" spans="8:17" x14ac:dyDescent="0.25">
      <c r="H267" s="22">
        <v>84</v>
      </c>
      <c r="I267">
        <f>(E$6+((PI()*(E$4^2))/4)*(E$8+(0.5*E$5)-((0.5*E$5)*COS(RADIANS(H267))+((E$8^2)-((0.5*E$5)^2)*(SIN(RADIANS(H267))*(SIN(RADIANS(H267)))))^0.5)))*1000000</f>
        <v>272.2912584667481</v>
      </c>
      <c r="J267" s="22">
        <f>J266*(I266/I267)^C$11</f>
        <v>2.637082169747123</v>
      </c>
      <c r="K267" s="30">
        <f>Q267*C$21*C$25*C$22</f>
        <v>0</v>
      </c>
      <c r="L267" s="22">
        <f>(L266*(I266/I267)^C$11)+(1/100000)*(K267*(C$31-1)/(I267/1000000))</f>
        <v>10.206199419549927</v>
      </c>
      <c r="M267">
        <f>((L267*100000)*(I267/1000000))/((C$19+C$21)*C$33)</f>
        <v>1851.9042836606529</v>
      </c>
      <c r="N267">
        <f>(L267*100000)*((I267-I266)/1000000)</f>
        <v>4.1916486427093371</v>
      </c>
      <c r="O267" s="22">
        <f>1-EXP(-C$12*((H267-(C$14+C$15))/C$16)^(C$13+1))</f>
        <v>1</v>
      </c>
      <c r="P267" s="22">
        <f t="shared" si="8"/>
        <v>1</v>
      </c>
      <c r="Q267" s="22">
        <f t="shared" si="9"/>
        <v>0</v>
      </c>
    </row>
    <row r="268" spans="8:17" x14ac:dyDescent="0.25">
      <c r="H268" s="22">
        <v>85</v>
      </c>
      <c r="I268">
        <f>(E$6+((PI()*(E$4^2))/4)*(E$8+(0.5*E$5)-((0.5*E$5)*COS(RADIANS(H268))+((E$8^2)-((0.5*E$5)^2)*(SIN(RADIANS(H268))*(SIN(RADIANS(H268)))))^0.5)))*1000000</f>
        <v>276.37888674974101</v>
      </c>
      <c r="J268" s="22">
        <f>J267*(I267/I268)^C$11</f>
        <v>2.590348908177444</v>
      </c>
      <c r="K268" s="30">
        <f>Q268*C$21*C$25*C$22</f>
        <v>0</v>
      </c>
      <c r="L268" s="22">
        <f>(L267*(I267/I268)^C$11)+(1/100000)*(K268*(C$31-1)/(I268/1000000))</f>
        <v>10.025329444174124</v>
      </c>
      <c r="M268">
        <f>((L268*100000)*(I268/1000000))/((C$19+C$21)*C$33)</f>
        <v>1846.3936736996789</v>
      </c>
      <c r="N268">
        <f>(L268*100000)*((I268-I267)/1000000)</f>
        <v>4.0979820182327735</v>
      </c>
      <c r="O268" s="22">
        <f>1-EXP(-C$12*((H268-(C$14+C$15))/C$16)^(C$13+1))</f>
        <v>1</v>
      </c>
      <c r="P268" s="22">
        <f t="shared" si="8"/>
        <v>1</v>
      </c>
      <c r="Q268" s="22">
        <f t="shared" si="9"/>
        <v>0</v>
      </c>
    </row>
    <row r="269" spans="8:17" x14ac:dyDescent="0.25">
      <c r="H269" s="22">
        <v>86</v>
      </c>
      <c r="I269">
        <f>(E$6+((PI()*(E$4^2))/4)*(E$8+(0.5*E$5)-((0.5*E$5)*COS(RADIANS(H269))+((E$8^2)-((0.5*E$5)^2)*(SIN(RADIANS(H269))*(SIN(RADIANS(H269)))))^0.5)))*1000000</f>
        <v>280.44577839151242</v>
      </c>
      <c r="J269" s="22">
        <f>J268*(I268/I269)^C$11</f>
        <v>2.5453377175971035</v>
      </c>
      <c r="K269" s="30">
        <f>Q269*C$21*C$25*C$22</f>
        <v>0</v>
      </c>
      <c r="L269" s="22">
        <f>(L268*(I268/I269)^C$11)+(1/100000)*(K269*(C$31-1)/(I269/1000000))</f>
        <v>9.8511243350408062</v>
      </c>
      <c r="M269">
        <f>((L269*100000)*(I269/1000000))/((C$19+C$21)*C$33)</f>
        <v>1841.0072327382791</v>
      </c>
      <c r="N269">
        <f>(L269*100000)*((I269-I268)/1000000)</f>
        <v>4.0063455220228352</v>
      </c>
      <c r="O269" s="22">
        <f>1-EXP(-C$12*((H269-(C$14+C$15))/C$16)^(C$13+1))</f>
        <v>1</v>
      </c>
      <c r="P269" s="22">
        <f t="shared" si="8"/>
        <v>1</v>
      </c>
      <c r="Q269" s="22">
        <f t="shared" si="9"/>
        <v>0</v>
      </c>
    </row>
    <row r="270" spans="8:17" x14ac:dyDescent="0.25">
      <c r="H270" s="22">
        <v>87</v>
      </c>
      <c r="I270">
        <f>(E$6+((PI()*(E$4^2))/4)*(E$8+(0.5*E$5)-((0.5*E$5)*COS(RADIANS(H270))+((E$8^2)-((0.5*E$5)^2)*(SIN(RADIANS(H270))*(SIN(RADIANS(H270)))))^0.5)))*1000000</f>
        <v>284.49056612435118</v>
      </c>
      <c r="J270" s="22">
        <f>J269*(I269/I270)^C$11</f>
        <v>2.5019732258008385</v>
      </c>
      <c r="K270" s="30">
        <f>Q270*C$21*C$25*C$22</f>
        <v>0</v>
      </c>
      <c r="L270" s="22">
        <f>(L269*(I269/I270)^C$11)+(1/100000)*(K270*(C$31-1)/(I270/1000000))</f>
        <v>9.6832923819535957</v>
      </c>
      <c r="M270">
        <f>((L270*100000)*(I270/1000000))/((C$19+C$21)*C$33)</f>
        <v>1835.7422448202619</v>
      </c>
      <c r="N270">
        <f>(L270*100000)*((I270-I269)/1000000)</f>
        <v>3.9166862240016886</v>
      </c>
      <c r="O270" s="22">
        <f>1-EXP(-C$12*((H270-(C$14+C$15))/C$16)^(C$13+1))</f>
        <v>1</v>
      </c>
      <c r="P270" s="22">
        <f t="shared" si="8"/>
        <v>1</v>
      </c>
      <c r="Q270" s="22">
        <f t="shared" si="9"/>
        <v>0</v>
      </c>
    </row>
    <row r="271" spans="8:17" x14ac:dyDescent="0.25">
      <c r="H271" s="22">
        <v>88</v>
      </c>
      <c r="I271">
        <f>(E$6+((PI()*(E$4^2))/4)*(E$8+(0.5*E$5)-((0.5*E$5)*COS(RADIANS(H271))+((E$8^2)-((0.5*E$5)^2)*(SIN(RADIANS(H271))*(SIN(RADIANS(H271)))))^0.5)))*1000000</f>
        <v>288.51191770178531</v>
      </c>
      <c r="J271" s="22">
        <f>J270*(I270/I271)^C$11</f>
        <v>2.4601840149049519</v>
      </c>
      <c r="K271" s="30">
        <f>Q271*C$21*C$25*C$22</f>
        <v>0</v>
      </c>
      <c r="L271" s="22">
        <f>(L270*(I270/I271)^C$11)+(1/100000)*(K271*(C$31-1)/(I271/1000000))</f>
        <v>9.5215571789773659</v>
      </c>
      <c r="M271">
        <f>((L271*100000)*(I271/1000000))/((C$19+C$21)*C$33)</f>
        <v>1830.5960654778114</v>
      </c>
      <c r="N271">
        <f>(L271*100000)*((I271-I270)/1000000)</f>
        <v>3.828952898130991</v>
      </c>
      <c r="O271" s="22">
        <f>1-EXP(-C$12*((H271-(C$14+C$15))/C$16)^(C$13+1))</f>
        <v>1</v>
      </c>
      <c r="P271" s="22">
        <f t="shared" si="8"/>
        <v>1</v>
      </c>
      <c r="Q271" s="22">
        <f t="shared" si="9"/>
        <v>0</v>
      </c>
    </row>
    <row r="272" spans="8:17" x14ac:dyDescent="0.25">
      <c r="H272" s="22">
        <v>89</v>
      </c>
      <c r="I272">
        <f>(E$6+((PI()*(E$4^2))/4)*(E$8+(0.5*E$5)-((0.5*E$5)*COS(RADIANS(H272))+((E$8^2)-((0.5*E$5)^2)*(SIN(RADIANS(H272))*(SIN(RADIANS(H272)))))^0.5)))*1000000</f>
        <v>292.50853649677083</v>
      </c>
      <c r="J272" s="22">
        <f>J271*(I271/I272)^C$11</f>
        <v>2.419902383787178</v>
      </c>
      <c r="K272" s="30">
        <f>Q272*C$21*C$25*C$22</f>
        <v>0</v>
      </c>
      <c r="L272" s="22">
        <f>(L271*(I271/I272)^C$11)+(1/100000)*(K272*(C$31-1)/(I272/1000000))</f>
        <v>9.3656567050182353</v>
      </c>
      <c r="M272">
        <f>((L272*100000)*(I272/1000000))/((C$19+C$21)*C$33)</f>
        <v>1825.5661194062845</v>
      </c>
      <c r="N272">
        <f>(L272*100000)*((I272-I271)/1000000)</f>
        <v>3.7430959614658055</v>
      </c>
      <c r="O272" s="22">
        <f>1-EXP(-C$12*((H272-(C$14+C$15))/C$16)^(C$13+1))</f>
        <v>1</v>
      </c>
      <c r="P272" s="22">
        <f t="shared" si="8"/>
        <v>1</v>
      </c>
      <c r="Q272" s="22">
        <f t="shared" si="9"/>
        <v>0</v>
      </c>
    </row>
    <row r="273" spans="8:17" x14ac:dyDescent="0.25">
      <c r="H273" s="22">
        <v>90</v>
      </c>
      <c r="I273">
        <f>(E$6+((PI()*(E$4^2))/4)*(E$8+(0.5*E$5)-((0.5*E$5)*COS(RADIANS(H273))+((E$8^2)-((0.5*E$5)^2)*(SIN(RADIANS(H273))*(SIN(RADIANS(H273)))))^0.5)))*1000000</f>
        <v>296.47916203456509</v>
      </c>
      <c r="J273" s="22">
        <f>J272*(I272/I273)^C$11</f>
        <v>2.3810641264561672</v>
      </c>
      <c r="K273" s="30">
        <f>Q273*C$21*C$25*C$22</f>
        <v>0</v>
      </c>
      <c r="L273" s="22">
        <f>(L272*(I272/I273)^C$11)+(1/100000)*(K273*(C$31-1)/(I273/1000000))</f>
        <v>9.2153424660553664</v>
      </c>
      <c r="M273">
        <f>((L273*100000)*(I273/1000000))/((C$19+C$21)*C$33)</f>
        <v>1820.6498982260027</v>
      </c>
      <c r="N273">
        <f>(L273*100000)*((I273-I272)/1000000)</f>
        <v>3.6590674135239394</v>
      </c>
      <c r="O273" s="22">
        <f>1-EXP(-C$12*((H273-(C$14+C$15))/C$16)^(C$13+1))</f>
        <v>1</v>
      </c>
      <c r="P273" s="22">
        <f t="shared" si="8"/>
        <v>1</v>
      </c>
      <c r="Q273" s="22">
        <f t="shared" si="9"/>
        <v>0</v>
      </c>
    </row>
    <row r="274" spans="8:17" x14ac:dyDescent="0.25">
      <c r="H274" s="22">
        <v>91</v>
      </c>
      <c r="I274">
        <f>(E$6+((PI()*(E$4^2))/4)*(E$8+(0.5*E$5)-((0.5*E$5)*COS(RADIANS(H274))+((E$8^2)-((0.5*E$5)^2)*(SIN(RADIANS(H274))*(SIN(RADIANS(H274)))))^0.5)))*1000000</f>
        <v>300.42257045962373</v>
      </c>
      <c r="J274" s="22">
        <f>J273*(I273/I274)^C$11</f>
        <v>2.343608325196703</v>
      </c>
      <c r="K274" s="30">
        <f>Q274*C$21*C$25*C$22</f>
        <v>0</v>
      </c>
      <c r="L274" s="22">
        <f>(L273*(I273/I274)^C$11)+(1/100000)*(K274*(C$31-1)/(I274/1000000))</f>
        <v>9.0703786945587144</v>
      </c>
      <c r="M274">
        <f>((L274*100000)*(I274/1000000))/((C$19+C$21)*C$33)</f>
        <v>1815.8449583299493</v>
      </c>
      <c r="N274">
        <f>(L274*100000)*((I274-I273)/1000000)</f>
        <v>3.5768207762595181</v>
      </c>
      <c r="O274" s="22">
        <f>1-EXP(-C$12*((H274-(C$14+C$15))/C$16)^(C$13+1))</f>
        <v>1</v>
      </c>
      <c r="P274" s="22">
        <f t="shared" si="8"/>
        <v>1</v>
      </c>
      <c r="Q274" s="22">
        <f t="shared" si="9"/>
        <v>0</v>
      </c>
    </row>
    <row r="275" spans="8:17" x14ac:dyDescent="0.25">
      <c r="H275" s="22">
        <v>92</v>
      </c>
      <c r="I275">
        <f>(E$6+((PI()*(E$4^2))/4)*(E$8+(0.5*E$5)-((0.5*E$5)*COS(RADIANS(H275))+((E$8^2)-((0.5*E$5)^2)*(SIN(RADIANS(H275))*(SIN(RADIANS(H275)))))^0.5)))*1000000</f>
        <v>304.33757493608113</v>
      </c>
      <c r="J275" s="22">
        <f>J274*(I274/I275)^C$11</f>
        <v>2.3074771574247981</v>
      </c>
      <c r="K275" s="30">
        <f>Q275*C$21*C$25*C$22</f>
        <v>0</v>
      </c>
      <c r="L275" s="22">
        <f>(L274*(I274/I275)^C$11)+(1/100000)*(K275*(C$31-1)/(I275/1000000))</f>
        <v>8.9305416019676098</v>
      </c>
      <c r="M275">
        <f>((L275*100000)*(I275/1000000))/((C$19+C$21)*C$33)</f>
        <v>1811.148918815994</v>
      </c>
      <c r="N275">
        <f>(L275*100000)*((I275-I274)/1000000)</f>
        <v>3.4963110348892208</v>
      </c>
      <c r="O275" s="22">
        <f>1-EXP(-C$12*((H275-(C$14+C$15))/C$16)^(C$13+1))</f>
        <v>1</v>
      </c>
      <c r="P275" s="22">
        <f t="shared" si="8"/>
        <v>1</v>
      </c>
      <c r="Q275" s="22">
        <f t="shared" si="9"/>
        <v>0</v>
      </c>
    </row>
    <row r="276" spans="8:17" x14ac:dyDescent="0.25">
      <c r="H276" s="22">
        <v>93</v>
      </c>
      <c r="I276">
        <f>(E$6+((PI()*(E$4^2))/4)*(E$8+(0.5*E$5)-((0.5*E$5)*COS(RADIANS(H276))+((E$8^2)-((0.5*E$5)^2)*(SIN(RADIANS(H276))*(SIN(RADIANS(H276)))))^0.5)))*1000000</f>
        <v>308.22302598158984</v>
      </c>
      <c r="J276" s="22">
        <f>J275*(I275/I276)^C$11</f>
        <v>2.2726157152680524</v>
      </c>
      <c r="K276" s="30">
        <f>Q276*C$21*C$25*C$22</f>
        <v>0</v>
      </c>
      <c r="L276" s="22">
        <f>(L275*(I275/I276)^C$11)+(1/100000)*(K276*(C$31-1)/(I276/1000000))</f>
        <v>8.7956186804194463</v>
      </c>
      <c r="M276">
        <f>((L276*100000)*(I276/1000000))/((C$19+C$21)*C$33)</f>
        <v>1806.5594595019638</v>
      </c>
      <c r="N276">
        <f>(L276*100000)*((I276-I275)/1000000)</f>
        <v>3.4174945797731735</v>
      </c>
      <c r="O276" s="22">
        <f>1-EXP(-C$12*((H276-(C$14+C$15))/C$16)^(C$13+1))</f>
        <v>1</v>
      </c>
      <c r="P276" s="22">
        <f t="shared" si="8"/>
        <v>1</v>
      </c>
      <c r="Q276" s="22">
        <f t="shared" si="9"/>
        <v>0</v>
      </c>
    </row>
    <row r="277" spans="8:17" x14ac:dyDescent="0.25">
      <c r="H277" s="22">
        <v>94</v>
      </c>
      <c r="I277">
        <f>(E$6+((PI()*(E$4^2))/4)*(E$8+(0.5*E$5)-((0.5*E$5)*COS(RADIANS(H277))+((E$8^2)-((0.5*E$5)^2)*(SIN(RADIANS(H277))*(SIN(RADIANS(H277)))))^0.5)))*1000000</f>
        <v>312.07781173451974</v>
      </c>
      <c r="J277" s="22">
        <f>J276*(I276/I277)^C$11</f>
        <v>2.2389718369614489</v>
      </c>
      <c r="K277" s="30">
        <f>Q277*C$21*C$25*C$22</f>
        <v>0</v>
      </c>
      <c r="L277" s="22">
        <f>(L276*(I276/I277)^C$11)+(1/100000)*(K277*(C$31-1)/(I277/1000000))</f>
        <v>8.6654080502071942</v>
      </c>
      <c r="M277">
        <f>((L277*100000)*(I277/1000000))/((C$19+C$21)*C$33)</f>
        <v>1802.0743190216767</v>
      </c>
      <c r="N277">
        <f>(L277*100000)*((I277-I276)/1000000)</f>
        <v>3.3403291495262755</v>
      </c>
      <c r="O277" s="22">
        <f>1-EXP(-C$12*((H277-(C$14+C$15))/C$16)^(C$13+1))</f>
        <v>1</v>
      </c>
      <c r="P277" s="22">
        <f t="shared" si="8"/>
        <v>1</v>
      </c>
      <c r="Q277" s="22">
        <f t="shared" si="9"/>
        <v>0</v>
      </c>
    </row>
    <row r="278" spans="8:17" x14ac:dyDescent="0.25">
      <c r="H278" s="22">
        <v>95</v>
      </c>
      <c r="I278">
        <f>(E$6+((PI()*(E$4^2))/4)*(E$8+(0.5*E$5)-((0.5*E$5)*COS(RADIANS(H278))+((E$8^2)-((0.5*E$5)^2)*(SIN(RADIANS(H278))*(SIN(RADIANS(H278)))))^0.5)))*1000000</f>
        <v>315.90085815473441</v>
      </c>
      <c r="J278" s="22">
        <f>J277*(I277/I278)^C$11</f>
        <v>2.206495949217778</v>
      </c>
      <c r="K278" s="30">
        <f>Q278*C$21*C$25*C$22</f>
        <v>0</v>
      </c>
      <c r="L278" s="22">
        <f>(L277*(I277/I278)^C$11)+(1/100000)*(K278*(C$31-1)/(I278/1000000))</f>
        <v>8.5397178497116197</v>
      </c>
      <c r="M278">
        <f>((L278*100000)*(I278/1000000))/((C$19+C$21)*C$33)</f>
        <v>1797.6912929998659</v>
      </c>
      <c r="N278">
        <f>(L278*100000)*((I278-I277)/1000000)</f>
        <v>3.2647737754983295</v>
      </c>
      <c r="O278" s="22">
        <f>1-EXP(-C$12*((H278-(C$14+C$15))/C$16)^(C$13+1))</f>
        <v>1</v>
      </c>
      <c r="P278" s="22">
        <f t="shared" si="8"/>
        <v>1</v>
      </c>
      <c r="Q278" s="22">
        <f t="shared" si="9"/>
        <v>0</v>
      </c>
    </row>
    <row r="279" spans="8:17" x14ac:dyDescent="0.25">
      <c r="H279" s="22">
        <v>96</v>
      </c>
      <c r="I279">
        <f>(E$6+((PI()*(E$4^2))/4)*(E$8+(0.5*E$5)-((0.5*E$5)*COS(RADIANS(H279))+((E$8^2)-((0.5*E$5)^2)*(SIN(RADIANS(H279))*(SIN(RADIANS(H279)))))^0.5)))*1000000</f>
        <v>319.69112915837968</v>
      </c>
      <c r="J279" s="22">
        <f>J278*(I278/I279)^C$11</f>
        <v>2.1751409197954454</v>
      </c>
      <c r="K279" s="30">
        <f>Q279*C$21*C$25*C$22</f>
        <v>0</v>
      </c>
      <c r="L279" s="22">
        <f>(L278*(I278/I279)^C$11)+(1/100000)*(K279*(C$31-1)/(I279/1000000))</f>
        <v>8.4183656648000404</v>
      </c>
      <c r="M279">
        <f>((L279*100000)*(I279/1000000))/((C$19+C$21)*C$33)</f>
        <v>1793.4082323037815</v>
      </c>
      <c r="N279">
        <f>(L279*100000)*((I279-I278)/1000000)</f>
        <v>3.1907887277374551</v>
      </c>
      <c r="O279" s="22">
        <f>1-EXP(-C$12*((H279-(C$14+C$15))/C$16)^(C$13+1))</f>
        <v>1</v>
      </c>
      <c r="P279" s="22">
        <f t="shared" si="8"/>
        <v>1</v>
      </c>
      <c r="Q279" s="22">
        <f t="shared" si="9"/>
        <v>0</v>
      </c>
    </row>
    <row r="280" spans="8:17" x14ac:dyDescent="0.25">
      <c r="H280" s="22">
        <v>97</v>
      </c>
      <c r="I280">
        <f>(E$6+((PI()*(E$4^2))/4)*(E$8+(0.5*E$5)-((0.5*E$5)*COS(RADIANS(H280))+((E$8^2)-((0.5*E$5)^2)*(SIN(RADIANS(H280))*(SIN(RADIANS(H280)))))^0.5)))*1000000</f>
        <v>323.44762668733682</v>
      </c>
      <c r="J280" s="22">
        <f>J279*(I279/I280)^C$11</f>
        <v>2.144861919544971</v>
      </c>
      <c r="K280" s="30">
        <f>Q280*C$21*C$25*C$22</f>
        <v>0</v>
      </c>
      <c r="L280" s="22">
        <f>(L279*(I279/I280)^C$11)+(1/100000)*(K280*(C$31-1)/(I280/1000000))</f>
        <v>8.3011779949101108</v>
      </c>
      <c r="M280">
        <f>((L280*100000)*(I280/1000000))/((C$19+C$21)*C$33)</f>
        <v>1789.2230413691407</v>
      </c>
      <c r="N280">
        <f>(L280*100000)*((I280-I279)/1000000)</f>
        <v>3.1183354625313222</v>
      </c>
      <c r="O280" s="22">
        <f>1-EXP(-C$12*((H280-(C$14+C$15))/C$16)^(C$13+1))</f>
        <v>1</v>
      </c>
      <c r="P280" s="22">
        <f t="shared" si="8"/>
        <v>1</v>
      </c>
      <c r="Q280" s="22">
        <f t="shared" si="9"/>
        <v>0</v>
      </c>
    </row>
    <row r="281" spans="8:17" x14ac:dyDescent="0.25">
      <c r="H281" s="22">
        <v>98</v>
      </c>
      <c r="I281">
        <f>(E$6+((PI()*(E$4^2))/4)*(E$8+(0.5*E$5)-((0.5*E$5)*COS(RADIANS(H281))+((E$8^2)-((0.5*E$5)^2)*(SIN(RADIANS(H281))*(SIN(RADIANS(H281)))))^0.5)))*1000000</f>
        <v>327.16939071419858</v>
      </c>
      <c r="J281" s="22">
        <f>J280*(I280/I281)^C$11</f>
        <v>2.1156162932695075</v>
      </c>
      <c r="K281" s="30">
        <f>Q281*C$21*C$25*C$22</f>
        <v>0</v>
      </c>
      <c r="L281" s="22">
        <f>(L280*(I280/I281)^C$11)+(1/100000)*(K281*(C$31-1)/(I281/1000000))</f>
        <v>8.1879897532461694</v>
      </c>
      <c r="M281">
        <f>((L281*100000)*(I281/1000000))/((C$19+C$21)*C$33)</f>
        <v>1785.1336765979997</v>
      </c>
      <c r="N281">
        <f>(L281*100000)*((I281-I280)/1000000)</f>
        <v>3.0473765715944312</v>
      </c>
      <c r="O281" s="22">
        <f>1-EXP(-C$12*((H281-(C$14+C$15))/C$16)^(C$13+1))</f>
        <v>1</v>
      </c>
      <c r="P281" s="22">
        <f t="shared" si="8"/>
        <v>1</v>
      </c>
      <c r="Q281" s="22">
        <f t="shared" si="9"/>
        <v>0</v>
      </c>
    </row>
    <row r="282" spans="8:17" x14ac:dyDescent="0.25">
      <c r="H282" s="22">
        <v>99</v>
      </c>
      <c r="I282">
        <f>(E$6+((PI()*(E$4^2))/4)*(E$8+(0.5*E$5)-((0.5*E$5)*COS(RADIANS(H282))+((E$8^2)-((0.5*E$5)^2)*(SIN(RADIANS(H282))*(SIN(RADIANS(H282)))))^0.5)))*1000000</f>
        <v>330.85549918383123</v>
      </c>
      <c r="J282" s="22">
        <f>J281*(I281/I282)^C$11</f>
        <v>2.0873634387844446</v>
      </c>
      <c r="K282" s="30">
        <f>Q282*C$21*C$25*C$22</f>
        <v>0</v>
      </c>
      <c r="L282" s="22">
        <f>(L281*(I281/I282)^C$11)+(1/100000)*(K282*(C$31-1)/(I282/1000000))</f>
        <v>8.0786437987081943</v>
      </c>
      <c r="M282">
        <f>((L282*100000)*(I282/1000000))/((C$19+C$21)*C$33)</f>
        <v>1781.1381448260895</v>
      </c>
      <c r="N282">
        <f>(L282*100000)*((I282-I281)/1000000)</f>
        <v>2.9778757329563503</v>
      </c>
      <c r="O282" s="22">
        <f>1-EXP(-C$12*((H282-(C$14+C$15))/C$16)^(C$13+1))</f>
        <v>1</v>
      </c>
      <c r="P282" s="22">
        <f t="shared" si="8"/>
        <v>1</v>
      </c>
      <c r="Q282" s="22">
        <f t="shared" si="9"/>
        <v>0</v>
      </c>
    </row>
    <row r="283" spans="8:17" x14ac:dyDescent="0.25">
      <c r="H283" s="22">
        <v>100</v>
      </c>
      <c r="I283">
        <f>(E$6+((PI()*(E$4^2))/4)*(E$8+(0.5*E$5)-((0.5*E$5)*COS(RADIANS(H283))+((E$8^2)-((0.5*E$5)^2)*(SIN(RADIANS(H283))*(SIN(RADIANS(H283)))))^0.5)))*1000000</f>
        <v>334.50506789278245</v>
      </c>
      <c r="J283" s="22">
        <f>J282*(I282/I283)^C$11</f>
        <v>2.0600646936070159</v>
      </c>
      <c r="K283" s="30">
        <f>Q283*C$21*C$25*C$22</f>
        <v>0</v>
      </c>
      <c r="L283" s="22">
        <f>(L282*(I282/I283)^C$11)+(1/100000)*(K283*(C$31-1)/(I283/1000000))</f>
        <v>7.972990497350871</v>
      </c>
      <c r="M283">
        <f>((L283*100000)*(I283/1000000))/((C$19+C$21)*C$33)</f>
        <v>1777.2345018570709</v>
      </c>
      <c r="N283">
        <f>(L283*100000)*((I283-I282)/1000000)</f>
        <v>2.9097976635897176</v>
      </c>
      <c r="O283" s="22">
        <f>1-EXP(-C$12*((H283-(C$14+C$15))/C$16)^(C$13+1))</f>
        <v>1</v>
      </c>
      <c r="P283" s="22">
        <f t="shared" si="8"/>
        <v>1</v>
      </c>
      <c r="Q283" s="22">
        <f t="shared" si="9"/>
        <v>0</v>
      </c>
    </row>
    <row r="284" spans="8:17" x14ac:dyDescent="0.25">
      <c r="H284" s="22">
        <v>101</v>
      </c>
      <c r="I284">
        <f>(E$6+((PI()*(E$4^2))/4)*(E$8+(0.5*E$5)-((0.5*E$5)*COS(RADIANS(H284))+((E$8^2)-((0.5*E$5)^2)*(SIN(RADIANS(H284))*(SIN(RADIANS(H284)))))^0.5)))*1000000</f>
        <v>338.11725030798101</v>
      </c>
      <c r="J284" s="22">
        <f>J283*(I283/I284)^C$11</f>
        <v>2.0336832287491133</v>
      </c>
      <c r="K284" s="30">
        <f>Q284*C$21*C$25*C$22</f>
        <v>0</v>
      </c>
      <c r="L284" s="22">
        <f>(L283*(I283/I284)^C$11)+(1/100000)*(K284*(C$31-1)/(I284/1000000))</f>
        <v>7.8708873113339468</v>
      </c>
      <c r="M284">
        <f>((L284*100000)*(I284/1000000))/((C$19+C$21)*C$33)</f>
        <v>1773.4208510611832</v>
      </c>
      <c r="N284">
        <f>(L284*100000)*((I284-I283)/1000000)</f>
        <v>2.8431080738009959</v>
      </c>
      <c r="O284" s="22">
        <f>1-EXP(-C$12*((H284-(C$14+C$15))/C$16)^(C$13+1))</f>
        <v>1</v>
      </c>
      <c r="P284" s="22">
        <f t="shared" si="8"/>
        <v>1</v>
      </c>
      <c r="Q284" s="22">
        <f t="shared" si="9"/>
        <v>0</v>
      </c>
    </row>
    <row r="285" spans="8:17" x14ac:dyDescent="0.25">
      <c r="H285" s="22">
        <v>102</v>
      </c>
      <c r="I285">
        <f>(E$6+((PI()*(E$4^2))/4)*(E$8+(0.5*E$5)-((0.5*E$5)*COS(RADIANS(H285))+((E$8^2)-((0.5*E$5)^2)*(SIN(RADIANS(H285))*(SIN(RADIANS(H285)))))^0.5)))*1000000</f>
        <v>341.69123732635114</v>
      </c>
      <c r="J285" s="22">
        <f>J284*(I284/I285)^C$11</f>
        <v>2.008183949125498</v>
      </c>
      <c r="K285" s="30">
        <f>Q285*C$21*C$25*C$22</f>
        <v>0</v>
      </c>
      <c r="L285" s="22">
        <f>(L284*(I284/I285)^C$11)+(1/100000)*(K285*(C$31-1)/(I285/1000000))</f>
        <v>7.7721984134758877</v>
      </c>
      <c r="M285">
        <f>((L285*100000)*(I285/1000000))/((C$19+C$21)*C$33)</f>
        <v>1769.6953420357288</v>
      </c>
      <c r="N285">
        <f>(L285*100000)*((I285-I284)/1000000)</f>
        <v>2.7777736233959764</v>
      </c>
      <c r="O285" s="22">
        <f>1-EXP(-C$12*((H285-(C$14+C$15))/C$16)^(C$13+1))</f>
        <v>1</v>
      </c>
      <c r="P285" s="22">
        <f t="shared" si="8"/>
        <v>1</v>
      </c>
      <c r="Q285" s="22">
        <f t="shared" si="9"/>
        <v>0</v>
      </c>
    </row>
    <row r="286" spans="8:17" x14ac:dyDescent="0.25">
      <c r="H286" s="22">
        <v>103</v>
      </c>
      <c r="I286">
        <f>(E$6+((PI()*(E$4^2))/4)*(E$8+(0.5*E$5)-((0.5*E$5)*COS(RADIANS(H286))+((E$8^2)-((0.5*E$5)^2)*(SIN(RADIANS(H286))*(SIN(RADIANS(H286)))))^0.5)))*1000000</f>
        <v>345.22625697713369</v>
      </c>
      <c r="J286" s="22">
        <f>J285*(I285/I286)^C$11</f>
        <v>1.9835334001255256</v>
      </c>
      <c r="K286" s="30">
        <f>Q286*C$21*C$25*C$22</f>
        <v>0</v>
      </c>
      <c r="L286" s="22">
        <f>(L285*(I285/I286)^C$11)+(1/100000)*(K286*(C$31-1)/(I286/1000000))</f>
        <v>7.6767943256619571</v>
      </c>
      <c r="M286">
        <f>((L286*100000)*(I286/1000000))/((C$19+C$21)*C$33)</f>
        <v>1766.0561693248474</v>
      </c>
      <c r="N286">
        <f>(L286*100000)*((I286-I285)/1000000)</f>
        <v>2.7137618796230951</v>
      </c>
      <c r="O286" s="22">
        <f>1-EXP(-C$12*((H286-(C$14+C$15))/C$16)^(C$13+1))</f>
        <v>1</v>
      </c>
      <c r="P286" s="22">
        <f t="shared" si="8"/>
        <v>1</v>
      </c>
      <c r="Q286" s="22">
        <f t="shared" si="9"/>
        <v>0</v>
      </c>
    </row>
    <row r="287" spans="8:17" x14ac:dyDescent="0.25">
      <c r="H287" s="22">
        <v>104</v>
      </c>
      <c r="I287">
        <f>(E$6+((PI()*(E$4^2))/4)*(E$8+(0.5*E$5)-((0.5*E$5)*COS(RADIANS(H287))+((E$8^2)-((0.5*E$5)^2)*(SIN(RADIANS(H287))*(SIN(RADIANS(H287)))))^0.5)))*1000000</f>
        <v>348.72157406886026</v>
      </c>
      <c r="J287" s="22">
        <f>J286*(I286/I287)^C$11</f>
        <v>1.9596996799296682</v>
      </c>
      <c r="K287" s="30">
        <f>Q287*C$21*C$25*C$22</f>
        <v>0</v>
      </c>
      <c r="L287" s="22">
        <f>(L286*(I286/I287)^C$11)+(1/100000)*(K287*(C$31-1)/(I287/1000000))</f>
        <v>7.5845515794861704</v>
      </c>
      <c r="M287">
        <f>((L287*100000)*(I287/1000000))/((C$19+C$21)*C$33)</f>
        <v>1762.5015711960618</v>
      </c>
      <c r="N287">
        <f>(L287*100000)*((I287-I286)/1000000)</f>
        <v>2.651041276885981</v>
      </c>
      <c r="O287" s="22">
        <f>1-EXP(-C$12*((H287-(C$14+C$15))/C$16)^(C$13+1))</f>
        <v>1</v>
      </c>
      <c r="P287" s="22">
        <f t="shared" si="8"/>
        <v>1</v>
      </c>
      <c r="Q287" s="22">
        <f t="shared" si="9"/>
        <v>0</v>
      </c>
    </row>
    <row r="288" spans="8:17" x14ac:dyDescent="0.25">
      <c r="H288" s="22">
        <v>105</v>
      </c>
      <c r="I288">
        <f>(E$6+((PI()*(E$4^2))/4)*(E$8+(0.5*E$5)-((0.5*E$5)*COS(RADIANS(H288))+((E$8^2)-((0.5*E$5)^2)*(SIN(RADIANS(H288))*(SIN(RADIANS(H288)))))^0.5)))*1000000</f>
        <v>352.17648978306886</v>
      </c>
      <c r="J288" s="22">
        <f>J287*(I287/I288)^C$11</f>
        <v>1.9366523571827174</v>
      </c>
      <c r="K288" s="30">
        <f>Q288*C$21*C$25*C$22</f>
        <v>0</v>
      </c>
      <c r="L288" s="22">
        <f>(L287*(I287/I288)^C$11)+(1/100000)*(K288*(C$31-1)/(I288/1000000))</f>
        <v>7.4953523976250054</v>
      </c>
      <c r="M288">
        <f>((L288*100000)*(I288/1000000))/((C$19+C$21)*C$33)</f>
        <v>1759.0298284710916</v>
      </c>
      <c r="N288">
        <f>(L288*100000)*((I288-I287)/1000000)</f>
        <v>2.5895810782085706</v>
      </c>
      <c r="O288" s="22">
        <f>1-EXP(-C$12*((H288-(C$14+C$15))/C$16)^(C$13+1))</f>
        <v>1</v>
      </c>
      <c r="P288" s="22">
        <f t="shared" si="8"/>
        <v>1</v>
      </c>
      <c r="Q288" s="22">
        <f t="shared" si="9"/>
        <v>0</v>
      </c>
    </row>
    <row r="289" spans="8:17" x14ac:dyDescent="0.25">
      <c r="H289" s="22">
        <v>106</v>
      </c>
      <c r="I289">
        <f>(E$6+((PI()*(E$4^2))/4)*(E$8+(0.5*E$5)-((0.5*E$5)*COS(RADIANS(H289))+((E$8^2)-((0.5*E$5)^2)*(SIN(RADIANS(H289))*(SIN(RADIANS(H289)))))^0.5)))*1000000</f>
        <v>355.59034121698289</v>
      </c>
      <c r="J289" s="22">
        <f>J288*(I288/I289)^C$11</f>
        <v>1.9143623936637653</v>
      </c>
      <c r="K289" s="30">
        <f>Q289*C$21*C$25*C$22</f>
        <v>0</v>
      </c>
      <c r="L289" s="22">
        <f>(L288*(I288/I289)^C$11)+(1/100000)*(K289*(C$31-1)/(I289/1000000))</f>
        <v>7.40908439454995</v>
      </c>
      <c r="M289">
        <f>((L289*100000)*(I289/1000000))/((C$19+C$21)*C$33)</f>
        <v>1755.6392634084821</v>
      </c>
      <c r="N289">
        <f>(L289*100000)*((I289-I288)/1000000)</f>
        <v>2.5293513384324431</v>
      </c>
      <c r="O289" s="22">
        <f>1-EXP(-C$12*((H289-(C$14+C$15))/C$16)^(C$13+1))</f>
        <v>1</v>
      </c>
      <c r="P289" s="22">
        <f t="shared" si="8"/>
        <v>1</v>
      </c>
      <c r="Q289" s="22">
        <f t="shared" si="9"/>
        <v>0</v>
      </c>
    </row>
    <row r="290" spans="8:17" x14ac:dyDescent="0.25">
      <c r="H290" s="22">
        <v>107</v>
      </c>
      <c r="I290">
        <f>(E$6+((PI()*(E$4^2))/4)*(E$8+(0.5*E$5)-((0.5*E$5)*COS(RADIANS(H290))+((E$8^2)-((0.5*E$5)^2)*(SIN(RADIANS(H290))*(SIN(RADIANS(H290)))))^0.5)))*1000000</f>
        <v>358.96250087748871</v>
      </c>
      <c r="J290" s="22">
        <f>J289*(I289/I290)^C$11</f>
        <v>1.8928020716191425</v>
      </c>
      <c r="K290" s="30">
        <f>Q290*C$21*C$25*C$22</f>
        <v>0</v>
      </c>
      <c r="L290" s="22">
        <f>(L289*(I289/I290)^C$11)+(1/100000)*(K290*(C$31-1)/(I290/1000000))</f>
        <v>7.3256402952869228</v>
      </c>
      <c r="M290">
        <f>((L290*100000)*(I290/1000000))/((C$19+C$21)*C$33)</f>
        <v>1752.3282386356432</v>
      </c>
      <c r="N290">
        <f>(L290*100000)*((I290-I289)/1000000)</f>
        <v>2.4703228691142471</v>
      </c>
      <c r="O290" s="22">
        <f>1-EXP(-C$12*((H290-(C$14+C$15))/C$16)^(C$13+1))</f>
        <v>1</v>
      </c>
      <c r="P290" s="22">
        <f t="shared" si="8"/>
        <v>1</v>
      </c>
      <c r="Q290" s="22">
        <f t="shared" si="9"/>
        <v>0</v>
      </c>
    </row>
    <row r="291" spans="8:17" x14ac:dyDescent="0.25">
      <c r="H291" s="22">
        <v>108</v>
      </c>
      <c r="I291">
        <f>(E$6+((PI()*(E$4^2))/4)*(E$8+(0.5*E$5)-((0.5*E$5)*COS(RADIANS(H291))+((E$8^2)-((0.5*E$5)^2)*(SIN(RADIANS(H291))*(SIN(RADIANS(H291)))))^0.5)))*1000000</f>
        <v>362.29237612885248</v>
      </c>
      <c r="J291" s="22">
        <f>J290*(I290/I291)^C$11</f>
        <v>1.8719449254485472</v>
      </c>
      <c r="K291" s="30">
        <f>Q291*C$21*C$25*C$22</f>
        <v>0</v>
      </c>
      <c r="L291" s="22">
        <f>(L290*(I290/I291)^C$11)+(1/100000)*(K291*(C$31-1)/(I291/1000000))</f>
        <v>7.2449176710236785</v>
      </c>
      <c r="M291">
        <f>((L291*100000)*(I291/1000000))/((C$19+C$21)*C$33)</f>
        <v>1749.0951561279287</v>
      </c>
      <c r="N291">
        <f>(L291*100000)*((I291-I290)/1000000)</f>
        <v>2.4124672050909819</v>
      </c>
      <c r="O291" s="22">
        <f>1-EXP(-C$12*((H291-(C$14+C$15))/C$16)^(C$13+1))</f>
        <v>1</v>
      </c>
      <c r="P291" s="22">
        <f t="shared" si="8"/>
        <v>1</v>
      </c>
      <c r="Q291" s="22">
        <f t="shared" si="9"/>
        <v>0</v>
      </c>
    </row>
    <row r="292" spans="8:17" x14ac:dyDescent="0.25">
      <c r="H292" s="22">
        <v>109</v>
      </c>
      <c r="I292">
        <f>(E$6+((PI()*(E$4^2))/4)*(E$8+(0.5*E$5)-((0.5*E$5)*COS(RADIANS(H292))+((E$8^2)-((0.5*E$5)^2)*(SIN(RADIANS(H292))*(SIN(RADIANS(H292)))))^0.5)))*1000000</f>
        <v>365.57940859670441</v>
      </c>
      <c r="J292" s="22">
        <f>J291*(I291/I292)^C$11</f>
        <v>1.8517656774568367</v>
      </c>
      <c r="K292" s="30">
        <f>Q292*C$21*C$25*C$22</f>
        <v>0</v>
      </c>
      <c r="L292" s="22">
        <f>(L291*(I291/I292)^C$11)+(1/100000)*(K292*(C$31-1)/(I292/1000000))</f>
        <v>7.1668186904523985</v>
      </c>
      <c r="M292">
        <f>((L292*100000)*(I292/1000000))/((C$19+C$21)*C$33)</f>
        <v>1745.9384562324781</v>
      </c>
      <c r="N292">
        <f>(L292*100000)*((I292-I291)/1000000)</f>
        <v>2.355756572672508</v>
      </c>
      <c r="O292" s="22">
        <f>1-EXP(-C$12*((H292-(C$14+C$15))/C$16)^(C$13+1))</f>
        <v>1</v>
      </c>
      <c r="P292" s="22">
        <f t="shared" si="8"/>
        <v>1</v>
      </c>
      <c r="Q292" s="22">
        <f t="shared" si="9"/>
        <v>0</v>
      </c>
    </row>
    <row r="293" spans="8:17" x14ac:dyDescent="0.25">
      <c r="H293" s="22">
        <v>110</v>
      </c>
      <c r="I293">
        <f>(E$6+((PI()*(E$4^2))/4)*(E$8+(0.5*E$5)-((0.5*E$5)*COS(RADIANS(H293))+((E$8^2)-((0.5*E$5)^2)*(SIN(RADIANS(H293))*(SIN(RADIANS(H293)))))^0.5)))*1000000</f>
        <v>368.82307353089533</v>
      </c>
      <c r="J293" s="22">
        <f>J292*(I292/I293)^C$11</f>
        <v>1.8322401774044876</v>
      </c>
      <c r="K293" s="30">
        <f>Q293*C$21*C$25*C$22</f>
        <v>0</v>
      </c>
      <c r="L293" s="22">
        <f>(L292*(I292/I293)^C$11)+(1/100000)*(K293*(C$31-1)/(I293/1000000))</f>
        <v>7.0912498858141202</v>
      </c>
      <c r="M293">
        <f>((L293*100000)*(I293/1000000))/((C$19+C$21)*C$33)</f>
        <v>1742.8566167345698</v>
      </c>
      <c r="N293">
        <f>(L293*100000)*((I293-I292)/1000000)</f>
        <v>2.3001638594200609</v>
      </c>
      <c r="O293" s="22">
        <f>1-EXP(-C$12*((H293-(C$14+C$15))/C$16)^(C$13+1))</f>
        <v>1</v>
      </c>
      <c r="P293" s="22">
        <f t="shared" si="8"/>
        <v>1</v>
      </c>
      <c r="Q293" s="22">
        <f t="shared" si="9"/>
        <v>0</v>
      </c>
    </row>
    <row r="294" spans="8:17" x14ac:dyDescent="0.25">
      <c r="H294" s="22">
        <v>111</v>
      </c>
      <c r="I294">
        <f>(E$6+((PI()*(E$4^2))/4)*(E$8+(0.5*E$5)-((0.5*E$5)*COS(RADIANS(H294))+((E$8^2)-((0.5*E$5)^2)*(SIN(RADIANS(H294))*(SIN(RADIANS(H294)))))^0.5)))*1000000</f>
        <v>372.02287912988714</v>
      </c>
      <c r="J294" s="22">
        <f>J293*(I293/I294)^C$11</f>
        <v>1.8133453456087312</v>
      </c>
      <c r="K294" s="30">
        <f>Q294*C$21*C$25*C$22</f>
        <v>0</v>
      </c>
      <c r="L294" s="22">
        <f>(L293*(I293/I294)^C$11)+(1/100000)*(K294*(C$31-1)/(I294/1000000))</f>
        <v>7.0181219326852133</v>
      </c>
      <c r="M294">
        <f>((L294*100000)*(I294/1000000))/((C$19+C$21)*C$33)</f>
        <v>1739.8481519643394</v>
      </c>
      <c r="N294">
        <f>(L294*100000)*((I294-I293)/1000000)</f>
        <v>2.245662585461341</v>
      </c>
      <c r="O294" s="22">
        <f>1-EXP(-C$12*((H294-(C$14+C$15))/C$16)^(C$13+1))</f>
        <v>1</v>
      </c>
      <c r="P294" s="22">
        <f t="shared" si="8"/>
        <v>1</v>
      </c>
      <c r="Q294" s="22">
        <f t="shared" si="9"/>
        <v>0</v>
      </c>
    </row>
    <row r="295" spans="8:17" x14ac:dyDescent="0.25">
      <c r="H295" s="22">
        <v>112</v>
      </c>
      <c r="I295">
        <f>(E$6+((PI()*(E$4^2))/4)*(E$8+(0.5*E$5)-((0.5*E$5)*COS(RADIANS(H295))+((E$8^2)-((0.5*E$5)^2)*(SIN(RADIANS(H295))*(SIN(RADIANS(H295)))))^0.5)))*1000000</f>
        <v>375.17836582938963</v>
      </c>
      <c r="J295" s="22">
        <f>J294*(I294/I295)^C$11</f>
        <v>1.7950591193649059</v>
      </c>
      <c r="K295" s="30">
        <f>Q295*C$21*C$25*C$22</f>
        <v>0</v>
      </c>
      <c r="L295" s="22">
        <f>(L294*(I294/I295)^C$11)+(1/100000)*(K295*(C$31-1)/(I295/1000000))</f>
        <v>6.9473494426139677</v>
      </c>
      <c r="M295">
        <f>((L295*100000)*(I295/1000000))/((C$19+C$21)*C$33)</f>
        <v>1736.9116119417597</v>
      </c>
      <c r="N295">
        <f>(L295*100000)*((I295-I294)/1000000)</f>
        <v>2.192226876296441</v>
      </c>
      <c r="O295" s="22">
        <f>1-EXP(-C$12*((H295-(C$14+C$15))/C$16)^(C$13+1))</f>
        <v>1</v>
      </c>
      <c r="P295" s="22">
        <f t="shared" si="8"/>
        <v>1</v>
      </c>
      <c r="Q295" s="22">
        <f t="shared" si="9"/>
        <v>0</v>
      </c>
    </row>
    <row r="296" spans="8:17" x14ac:dyDescent="0.25">
      <c r="H296" s="22">
        <v>113</v>
      </c>
      <c r="I296">
        <f>(E$6+((PI()*(E$4^2))/4)*(E$8+(0.5*E$5)-((0.5*E$5)*COS(RADIANS(H296))+((E$8^2)-((0.5*E$5)^2)*(SIN(RADIANS(H296))*(SIN(RADIANS(H296)))))^0.5)))*1000000</f>
        <v>378.28910555798376</v>
      </c>
      <c r="J296" s="22">
        <f>J295*(I295/I296)^C$11</f>
        <v>1.7773604024738328</v>
      </c>
      <c r="K296" s="30">
        <f>Q296*C$21*C$25*C$22</f>
        <v>0</v>
      </c>
      <c r="L296" s="22">
        <f>(L295*(I295/I296)^C$11)+(1/100000)*(K296*(C$31-1)/(I296/1000000))</f>
        <v>6.8788507677782977</v>
      </c>
      <c r="M296">
        <f>((L296*100000)*(I296/1000000))/((C$19+C$21)*C$33)</f>
        <v>1734.0455815578748</v>
      </c>
      <c r="N296">
        <f>(L296*100000)*((I296-I295)/1000000)</f>
        <v>2.1398314370398159</v>
      </c>
      <c r="O296" s="22">
        <f>1-EXP(-C$12*((H296-(C$14+C$15))/C$16)^(C$13+1))</f>
        <v>1</v>
      </c>
      <c r="P296" s="22">
        <f t="shared" si="8"/>
        <v>1</v>
      </c>
      <c r="Q296" s="22">
        <f t="shared" si="9"/>
        <v>0</v>
      </c>
    </row>
    <row r="297" spans="8:17" x14ac:dyDescent="0.25">
      <c r="H297" s="22">
        <v>114</v>
      </c>
      <c r="I297">
        <f>(E$6+((PI()*(E$4^2))/4)*(E$8+(0.5*E$5)-((0.5*E$5)*COS(RADIANS(H297))+((E$8^2)-((0.5*E$5)^2)*(SIN(RADIANS(H297))*(SIN(RADIANS(H297)))))^0.5)))*1000000</f>
        <v>381.35470096249372</v>
      </c>
      <c r="J297" s="22">
        <f>J296*(I296/I297)^C$11</f>
        <v>1.760229017676014</v>
      </c>
      <c r="K297" s="30">
        <f>Q297*C$21*C$25*C$22</f>
        <v>0</v>
      </c>
      <c r="L297" s="22">
        <f>(L296*(I296/I297)^C$11)+(1/100000)*(K297*(C$31-1)/(I297/1000000))</f>
        <v>6.8125478168936278</v>
      </c>
      <c r="M297">
        <f>((L297*100000)*(I297/1000000))/((C$19+C$21)*C$33)</f>
        <v>1731.248679790345</v>
      </c>
      <c r="N297">
        <f>(L297*100000)*((I297-I296)/1000000)</f>
        <v>2.088451528047349</v>
      </c>
      <c r="O297" s="22">
        <f>1-EXP(-C$12*((H297-(C$14+C$15))/C$16)^(C$13+1))</f>
        <v>1</v>
      </c>
      <c r="P297" s="22">
        <f t="shared" si="8"/>
        <v>1</v>
      </c>
      <c r="Q297" s="22">
        <f t="shared" si="9"/>
        <v>0</v>
      </c>
    </row>
    <row r="298" spans="8:17" x14ac:dyDescent="0.25">
      <c r="H298" s="22">
        <v>115</v>
      </c>
      <c r="I298">
        <f>(E$6+((PI()*(E$4^2))/4)*(E$8+(0.5*E$5)-((0.5*E$5)*COS(RADIANS(H298))+((E$8^2)-((0.5*E$5)^2)*(SIN(RADIANS(H298))*(SIN(RADIANS(H298)))))^0.5)))*1000000</f>
        <v>384.37478460587113</v>
      </c>
      <c r="J298" s="22">
        <f>J297*(I297/I298)^C$11</f>
        <v>1.7436456618074008</v>
      </c>
      <c r="K298" s="30">
        <f>Q298*C$21*C$25*C$22</f>
        <v>0</v>
      </c>
      <c r="L298" s="22">
        <f>(L297*(I297/I298)^C$11)+(1/100000)*(K298*(C$31-1)/(I298/1000000))</f>
        <v>6.748365881653946</v>
      </c>
      <c r="M298">
        <f>((L298*100000)*(I298/1000000))/((C$19+C$21)*C$33)</f>
        <v>1728.5195589514447</v>
      </c>
      <c r="N298">
        <f>(L298*100000)*((I298-I297)/1000000)</f>
        <v>2.0380629418709217</v>
      </c>
      <c r="O298" s="22">
        <f>1-EXP(-C$12*((H298-(C$14+C$15))/C$16)^(C$13+1))</f>
        <v>1</v>
      </c>
      <c r="P298" s="22">
        <f t="shared" si="8"/>
        <v>1</v>
      </c>
      <c r="Q298" s="22">
        <f t="shared" si="9"/>
        <v>0</v>
      </c>
    </row>
    <row r="299" spans="8:17" x14ac:dyDescent="0.25">
      <c r="H299" s="22">
        <v>116</v>
      </c>
      <c r="I299">
        <f>(E$6+((PI()*(E$4^2))/4)*(E$8+(0.5*E$5)-((0.5*E$5)*COS(RADIANS(H299))+((E$8^2)-((0.5*E$5)^2)*(SIN(RADIANS(H299))*(SIN(RADIANS(H299)))))^0.5)))*1000000</f>
        <v>387.3490181403522</v>
      </c>
      <c r="J299" s="22">
        <f>J298*(I298/I299)^C$11</f>
        <v>1.7275918635043048</v>
      </c>
      <c r="K299" s="30">
        <f>Q299*C$21*C$25*C$22</f>
        <v>0</v>
      </c>
      <c r="L299" s="22">
        <f>(L298*(I298/I299)^C$11)+(1/100000)*(K299*(C$31-1)/(I299/1000000))</f>
        <v>6.6862334730387296</v>
      </c>
      <c r="M299">
        <f>((L299*100000)*(I299/1000000))/((C$19+C$21)*C$33)</f>
        <v>1725.8569039667323</v>
      </c>
      <c r="N299">
        <f>(L299*100000)*((I299-I298)/1000000)</f>
        <v>1.9886419814881637</v>
      </c>
      <c r="O299" s="22">
        <f>1-EXP(-C$12*((H299-(C$14+C$15))/C$16)^(C$13+1))</f>
        <v>1</v>
      </c>
      <c r="P299" s="22">
        <f t="shared" si="8"/>
        <v>1</v>
      </c>
      <c r="Q299" s="22">
        <f t="shared" si="9"/>
        <v>0</v>
      </c>
    </row>
    <row r="300" spans="8:17" x14ac:dyDescent="0.25">
      <c r="H300" s="22">
        <v>117</v>
      </c>
      <c r="I300">
        <f>(E$6+((PI()*(E$4^2))/4)*(E$8+(0.5*E$5)-((0.5*E$5)*COS(RADIANS(H300))+((E$8^2)-((0.5*E$5)^2)*(SIN(RADIANS(H300))*(SIN(RADIANS(H300)))))^0.5)))*1000000</f>
        <v>390.2770914586232</v>
      </c>
      <c r="J300" s="22">
        <f>J299*(I299/I300)^C$11</f>
        <v>1.712049943297002</v>
      </c>
      <c r="K300" s="30">
        <f>Q300*C$21*C$25*C$22</f>
        <v>0</v>
      </c>
      <c r="L300" s="22">
        <f>(L299*(I299/I300)^C$11)+(1/100000)*(K300*(C$31-1)/(I300/1000000))</f>
        <v>6.6260821668647258</v>
      </c>
      <c r="M300">
        <f>((L300*100000)*(I300/1000000))/((C$19+C$21)*C$33)</f>
        <v>1723.2594316826946</v>
      </c>
      <c r="N300">
        <f>(L300*100000)*((I300-I299)/1000000)</f>
        <v>1.940165439746792</v>
      </c>
      <c r="O300" s="22">
        <f>1-EXP(-C$12*((H300-(C$14+C$15))/C$16)^(C$13+1))</f>
        <v>1</v>
      </c>
      <c r="P300" s="22">
        <f t="shared" si="8"/>
        <v>1</v>
      </c>
      <c r="Q300" s="22">
        <f t="shared" si="9"/>
        <v>0</v>
      </c>
    </row>
    <row r="301" spans="8:17" x14ac:dyDescent="0.25">
      <c r="H301" s="22">
        <v>118</v>
      </c>
      <c r="I301">
        <f>(E$6+((PI()*(E$4^2))/4)*(E$8+(0.5*E$5)-((0.5*E$5)*COS(RADIANS(H301))+((E$8^2)-((0.5*E$5)^2)*(SIN(RADIANS(H301))*(SIN(RADIANS(H301)))))^0.5)))*1000000</f>
        <v>393.15872182570286</v>
      </c>
      <c r="J301" s="22">
        <f>J300*(I300/I301)^C$11</f>
        <v>1.6970029759425909</v>
      </c>
      <c r="K301" s="30">
        <f>Q301*C$21*C$25*C$22</f>
        <v>0</v>
      </c>
      <c r="L301" s="22">
        <f>(L300*(I300/I301)^C$11)+(1/100000)*(K301*(C$31-1)/(I301/1000000))</f>
        <v>6.5678464580042384</v>
      </c>
      <c r="M301">
        <f>((L301*100000)*(I301/1000000))/((C$19+C$21)*C$33)</f>
        <v>1720.7258902017425</v>
      </c>
      <c r="N301">
        <f>(L301*100000)*((I301-I300)/1000000)</f>
        <v>1.892610579970154</v>
      </c>
      <c r="O301" s="22">
        <f>1-EXP(-C$12*((H301-(C$14+C$15))/C$16)^(C$13+1))</f>
        <v>1</v>
      </c>
      <c r="P301" s="22">
        <f t="shared" si="8"/>
        <v>1</v>
      </c>
      <c r="Q301" s="22">
        <f t="shared" si="9"/>
        <v>0</v>
      </c>
    </row>
    <row r="302" spans="8:17" x14ac:dyDescent="0.25">
      <c r="H302" s="22">
        <v>119</v>
      </c>
      <c r="I302">
        <f>(E$6+((PI()*(E$4^2))/4)*(E$8+(0.5*E$5)-((0.5*E$5)*COS(RADIANS(H302))+((E$8^2)-((0.5*E$5)^2)*(SIN(RADIANS(H302))*(SIN(RADIANS(H302)))))^0.5)))*1000000</f>
        <v>395.99365299420322</v>
      </c>
      <c r="J302" s="22">
        <f>J301*(I301/I302)^C$11</f>
        <v>1.6824347548579399</v>
      </c>
      <c r="K302" s="30">
        <f>Q302*C$21*C$25*C$22</f>
        <v>0</v>
      </c>
      <c r="L302" s="22">
        <f>(L301*(I301/I302)^C$11)+(1/100000)*(K302*(C$31-1)/(I302/1000000))</f>
        <v>6.5114636227313065</v>
      </c>
      <c r="M302">
        <f>((L302*100000)*(I302/1000000))/((C$19+C$21)*C$33)</f>
        <v>1718.2550582430233</v>
      </c>
      <c r="N302">
        <f>(L302*100000)*((I302-I301)/1000000)</f>
        <v>1.8459551176637259</v>
      </c>
      <c r="O302" s="22">
        <f>1-EXP(-C$12*((H302-(C$14+C$15))/C$16)^(C$13+1))</f>
        <v>1</v>
      </c>
      <c r="P302" s="22">
        <f t="shared" si="8"/>
        <v>1</v>
      </c>
      <c r="Q302" s="22">
        <f t="shared" si="9"/>
        <v>0</v>
      </c>
    </row>
    <row r="303" spans="8:17" x14ac:dyDescent="0.25">
      <c r="H303" s="22">
        <v>120</v>
      </c>
      <c r="I303">
        <f>(E$6+((PI()*(E$4^2))/4)*(E$8+(0.5*E$5)-((0.5*E$5)*COS(RADIANS(H303))+((E$8^2)-((0.5*E$5)^2)*(SIN(RADIANS(H303))*(SIN(RADIANS(H303)))))^0.5)))*1000000</f>
        <v>398.781654305583</v>
      </c>
      <c r="J303" s="22">
        <f>J302*(I302/I303)^C$11</f>
        <v>1.6683297585230294</v>
      </c>
      <c r="K303" s="30">
        <f>Q303*C$21*C$25*C$22</f>
        <v>0</v>
      </c>
      <c r="L303" s="22">
        <f>(L302*(I302/I303)^C$11)+(1/100000)*(K303*(C$31-1)/(I303/1000000))</f>
        <v>6.4568735886938304</v>
      </c>
      <c r="M303">
        <f>((L303*100000)*(I303/1000000))/((C$19+C$21)*C$33)</f>
        <v>1715.8457445275872</v>
      </c>
      <c r="N303">
        <f>(L303*100000)*((I303-I302)/1000000)</f>
        <v>1.800177203269191</v>
      </c>
      <c r="O303" s="22">
        <f>1-EXP(-C$12*((H303-(C$14+C$15))/C$16)^(C$13+1))</f>
        <v>1</v>
      </c>
      <c r="P303" s="22">
        <f t="shared" si="8"/>
        <v>1</v>
      </c>
      <c r="Q303" s="22">
        <f t="shared" si="9"/>
        <v>0</v>
      </c>
    </row>
    <row r="304" spans="8:17" x14ac:dyDescent="0.25">
      <c r="H304" s="22">
        <v>121</v>
      </c>
      <c r="I304">
        <f>(E$6+((PI()*(E$4^2))/4)*(E$8+(0.5*E$5)-((0.5*E$5)*COS(RADIANS(H304))+((E$8^2)-((0.5*E$5)^2)*(SIN(RADIANS(H304))*(SIN(RADIANS(H304)))))^0.5)))*1000000</f>
        <v>401.52251977993996</v>
      </c>
      <c r="J304" s="22">
        <f>J303*(I303/I304)^C$11</f>
        <v>1.6546731187338268</v>
      </c>
      <c r="K304" s="30">
        <f>Q304*C$21*C$25*C$22</f>
        <v>0</v>
      </c>
      <c r="L304" s="22">
        <f>(L303*(I303/I304)^C$11)+(1/100000)*(K304*(C$31-1)/(I304/1000000))</f>
        <v>6.4040188120438764</v>
      </c>
      <c r="M304">
        <f>((L304*100000)*(I304/1000000))/((C$19+C$21)*C$33)</f>
        <v>1713.4967871865356</v>
      </c>
      <c r="N304">
        <f>(L304*100000)*((I304-I303)/1000000)</f>
        <v>1.7552554059063479</v>
      </c>
      <c r="O304" s="22">
        <f>1-EXP(-C$12*((H304-(C$14+C$15))/C$16)^(C$13+1))</f>
        <v>1</v>
      </c>
      <c r="P304" s="22">
        <f t="shared" si="8"/>
        <v>1</v>
      </c>
      <c r="Q304" s="22">
        <f t="shared" si="9"/>
        <v>0</v>
      </c>
    </row>
    <row r="305" spans="8:17" x14ac:dyDescent="0.25">
      <c r="H305" s="22">
        <v>122</v>
      </c>
      <c r="I305">
        <f>(E$6+((PI()*(E$4^2))/4)*(E$8+(0.5*E$5)-((0.5*E$5)*COS(RADIANS(H305))+((E$8^2)-((0.5*E$5)^2)*(SIN(RADIANS(H305))*(SIN(RADIANS(H305)))))^0.5)))*1000000</f>
        <v>404.21606719682251</v>
      </c>
      <c r="J305" s="22">
        <f>J304*(I304/I305)^C$11</f>
        <v>1.6414505905919949</v>
      </c>
      <c r="K305" s="30">
        <f>Q305*C$21*C$25*C$22</f>
        <v>0</v>
      </c>
      <c r="L305" s="22">
        <f>(L304*(I304/I305)^C$11)+(1/100000)*(K305*(C$31-1)/(I305/1000000))</f>
        <v>6.3528441612899753</v>
      </c>
      <c r="M305">
        <f>((L305*100000)*(I305/1000000))/((C$19+C$21)*C$33)</f>
        <v>1711.2070531908339</v>
      </c>
      <c r="N305">
        <f>(L305*100000)*((I305-I304)/1000000)</f>
        <v>1.7111686980500018</v>
      </c>
      <c r="O305" s="22">
        <f>1-EXP(-C$12*((H305-(C$14+C$15))/C$16)^(C$13+1))</f>
        <v>1</v>
      </c>
      <c r="P305" s="22">
        <f t="shared" si="8"/>
        <v>1</v>
      </c>
      <c r="Q305" s="22">
        <f t="shared" si="9"/>
        <v>0</v>
      </c>
    </row>
    <row r="306" spans="8:17" x14ac:dyDescent="0.25">
      <c r="H306" s="22">
        <v>123</v>
      </c>
      <c r="I306">
        <f>(E$6+((PI()*(E$4^2))/4)*(E$8+(0.5*E$5)-((0.5*E$5)*COS(RADIANS(H306))+((E$8^2)-((0.5*E$5)^2)*(SIN(RADIANS(H306))*(SIN(RADIANS(H306)))))^0.5)))*1000000</f>
        <v>406.86213716946077</v>
      </c>
      <c r="J306" s="22">
        <f>J305*(I305/I306)^C$11</f>
        <v>1.6286485241263189</v>
      </c>
      <c r="K306" s="30">
        <f>Q306*C$21*C$25*C$22</f>
        <v>0</v>
      </c>
      <c r="L306" s="22">
        <f>(L305*(I305/I306)^C$11)+(1/100000)*(K306*(C$31-1)/(I306/1000000))</f>
        <v>6.3032968074646103</v>
      </c>
      <c r="M306">
        <f>((L306*100000)*(I306/1000000))/((C$19+C$21)*C$33)</f>
        <v>1708.9754378015818</v>
      </c>
      <c r="N306">
        <f>(L306*100000)*((I306-I305)/1000000)</f>
        <v>1.6678964410858705</v>
      </c>
      <c r="O306" s="22">
        <f>1-EXP(-C$12*((H306-(C$14+C$15))/C$16)^(C$13+1))</f>
        <v>1</v>
      </c>
      <c r="P306" s="22">
        <f t="shared" si="8"/>
        <v>1</v>
      </c>
      <c r="Q306" s="22">
        <f t="shared" si="9"/>
        <v>0</v>
      </c>
    </row>
    <row r="307" spans="8:17" x14ac:dyDescent="0.25">
      <c r="H307" s="22">
        <v>124</v>
      </c>
      <c r="I307">
        <f>(E$6+((PI()*(E$4^2))/4)*(E$8+(0.5*E$5)-((0.5*E$5)*COS(RADIANS(H307))+((E$8^2)-((0.5*E$5)^2)*(SIN(RADIANS(H307))*(SIN(RADIANS(H307)))))^0.5)))*1000000</f>
        <v>409.46059221473189</v>
      </c>
      <c r="J307" s="22">
        <f>J306*(I306/I307)^C$11</f>
        <v>1.6162538374477919</v>
      </c>
      <c r="K307" s="30">
        <f>Q307*C$21*C$25*C$22</f>
        <v>0</v>
      </c>
      <c r="L307" s="22">
        <f>(L306*(I306/I307)^C$11)+(1/100000)*(K307*(C$31-1)/(I307/1000000))</f>
        <v>6.2553261202273536</v>
      </c>
      <c r="M307">
        <f>((L307*100000)*(I307/1000000))/((C$19+C$21)*C$33)</f>
        <v>1706.800864039574</v>
      </c>
      <c r="N307">
        <f>(L307*100000)*((I307-I306)/1000000)</f>
        <v>1.6254183716921011</v>
      </c>
      <c r="O307" s="22">
        <f>1-EXP(-C$12*((H307-(C$14+C$15))/C$16)^(C$13+1))</f>
        <v>1</v>
      </c>
      <c r="P307" s="22">
        <f t="shared" si="8"/>
        <v>1</v>
      </c>
      <c r="Q307" s="22">
        <f t="shared" si="9"/>
        <v>0</v>
      </c>
    </row>
    <row r="308" spans="8:17" x14ac:dyDescent="0.25">
      <c r="H308" s="22">
        <v>125</v>
      </c>
      <c r="I308">
        <f>(E$6+((PI()*(E$4^2))/4)*(E$8+(0.5*E$5)-((0.5*E$5)*COS(RADIANS(H308))+((E$8^2)-((0.5*E$5)^2)*(SIN(RADIANS(H308))*(SIN(RADIANS(H308)))))^0.5)))*1000000</f>
        <v>412.01131582108422</v>
      </c>
      <c r="J308" s="22">
        <f>J307*(I307/I308)^C$11</f>
        <v>1.6042539913468357</v>
      </c>
      <c r="K308" s="30">
        <f>Q308*C$21*C$25*C$22</f>
        <v>0</v>
      </c>
      <c r="L308" s="22">
        <f>(L307*(I307/I308)^C$11)+(1/100000)*(K308*(C$31-1)/(I308/1000000))</f>
        <v>6.2088835695494531</v>
      </c>
      <c r="M308">
        <f>((L308*100000)*(I308/1000000))/((C$19+C$21)*C$33)</f>
        <v>1704.6822821730768</v>
      </c>
      <c r="N308">
        <f>(L308*100000)*((I308-I307)/1000000)</f>
        <v>1.5837145889942938</v>
      </c>
      <c r="O308" s="22">
        <f>1-EXP(-C$12*((H308-(C$14+C$15))/C$16)^(C$13+1))</f>
        <v>1</v>
      </c>
      <c r="P308" s="22">
        <f t="shared" si="8"/>
        <v>1</v>
      </c>
      <c r="Q308" s="22">
        <f t="shared" si="9"/>
        <v>0</v>
      </c>
    </row>
    <row r="309" spans="8:17" x14ac:dyDescent="0.25">
      <c r="H309" s="22">
        <v>126</v>
      </c>
      <c r="I309">
        <f>(E$6+((PI()*(E$4^2))/4)*(E$8+(0.5*E$5)-((0.5*E$5)*COS(RADIANS(H309))+((E$8^2)-((0.5*E$5)^2)*(SIN(RADIANS(H309))*(SIN(RADIANS(H309)))))^0.5)))*1000000</f>
        <v>414.5142115165487</v>
      </c>
      <c r="J309" s="22">
        <f>J308*(I308/I309)^C$11</f>
        <v>1.5926369652472108</v>
      </c>
      <c r="K309" s="30">
        <f>Q309*C$21*C$25*C$22</f>
        <v>0</v>
      </c>
      <c r="L309" s="22">
        <f>(L308*(I308/I309)^C$11)+(1/100000)*(K309*(C$31-1)/(I309/1000000))</f>
        <v>6.1639226326491601</v>
      </c>
      <c r="M309">
        <f>((L309*100000)*(I309/1000000))/((C$19+C$21)*C$33)</f>
        <v>1702.6186692228212</v>
      </c>
      <c r="N309">
        <f>(L309*100000)*((I309-I308)/1000000)</f>
        <v>1.5427655424433633</v>
      </c>
      <c r="O309" s="22">
        <f>1-EXP(-C$12*((H309-(C$14+C$15))/C$16)^(C$13+1))</f>
        <v>1</v>
      </c>
      <c r="P309" s="22">
        <f t="shared" si="8"/>
        <v>1</v>
      </c>
      <c r="Q309" s="22">
        <f t="shared" si="9"/>
        <v>0</v>
      </c>
    </row>
    <row r="310" spans="8:17" x14ac:dyDescent="0.25">
      <c r="H310" s="22">
        <v>127</v>
      </c>
      <c r="I310">
        <f>(E$6+((PI()*(E$4^2))/4)*(E$8+(0.5*E$5)-((0.5*E$5)*COS(RADIANS(H310))+((E$8^2)-((0.5*E$5)^2)*(SIN(RADIANS(H310))*(SIN(RADIANS(H310)))))^0.5)))*1000000</f>
        <v>416.96920193886439</v>
      </c>
      <c r="J310" s="22">
        <f>J309*(I309/I310)^C$11</f>
        <v>1.5813912344368306</v>
      </c>
      <c r="K310" s="30">
        <f>Q310*C$21*C$25*C$22</f>
        <v>0</v>
      </c>
      <c r="L310" s="22">
        <f>(L309*(I309/I310)^C$11)+(1/100000)*(K310*(C$31-1)/(I310/1000000))</f>
        <v>6.1203987058690084</v>
      </c>
      <c r="M310">
        <f>((L310*100000)*(I310/1000000))/((C$19+C$21)*C$33)</f>
        <v>1700.6090284832528</v>
      </c>
      <c r="N310">
        <f>(L310*100000)*((I310-I309)/1000000)</f>
        <v>1.5025520203661753</v>
      </c>
      <c r="O310" s="22">
        <f>1-EXP(-C$12*((H310-(C$14+C$15))/C$16)^(C$13+1))</f>
        <v>1</v>
      </c>
      <c r="P310" s="22">
        <f t="shared" si="8"/>
        <v>1</v>
      </c>
      <c r="Q310" s="22">
        <f t="shared" si="9"/>
        <v>0</v>
      </c>
    </row>
    <row r="311" spans="8:17" x14ac:dyDescent="0.25">
      <c r="H311" s="22">
        <v>128</v>
      </c>
      <c r="I311">
        <f>(E$6+((PI()*(E$4^2))/4)*(E$8+(0.5*E$5)-((0.5*E$5)*COS(RADIANS(H311))+((E$8^2)-((0.5*E$5)^2)*(SIN(RADIANS(H311))*(SIN(RADIANS(H311)))))^0.5)))*1000000</f>
        <v>419.37622790964292</v>
      </c>
      <c r="J311" s="22">
        <f>J310*(I310/I311)^C$11</f>
        <v>1.5705057485009373</v>
      </c>
      <c r="K311" s="30">
        <f>Q311*C$21*C$25*C$22</f>
        <v>0</v>
      </c>
      <c r="L311" s="22">
        <f>(L310*(I310/I311)^C$11)+(1/100000)*(K311*(C$31-1)/(I311/1000000))</f>
        <v>6.0782690212065518</v>
      </c>
      <c r="M311">
        <f>((L311*100000)*(I311/1000000))/((C$19+C$21)*C$33)</f>
        <v>1698.6523890591866</v>
      </c>
      <c r="N311">
        <f>(L311*100000)*((I311-I310)/1000000)</f>
        <v>1.4630551391422788</v>
      </c>
      <c r="O311" s="22">
        <f>1-EXP(-C$12*((H311-(C$14+C$15))/C$16)^(C$13+1))</f>
        <v>1</v>
      </c>
      <c r="P311" s="22">
        <f t="shared" si="8"/>
        <v>1</v>
      </c>
      <c r="Q311" s="22">
        <f t="shared" si="9"/>
        <v>0</v>
      </c>
    </row>
    <row r="312" spans="8:17" x14ac:dyDescent="0.25">
      <c r="H312" s="22">
        <v>129</v>
      </c>
      <c r="I312">
        <f>(E$6+((PI()*(E$4^2))/4)*(E$8+(0.5*E$5)-((0.5*E$5)*COS(RADIANS(H312))+((E$8^2)-((0.5*E$5)^2)*(SIN(RADIANS(H312))*(SIN(RADIANS(H312)))))^0.5)))*1000000</f>
        <v>421.7352475143889</v>
      </c>
      <c r="J312" s="22">
        <f>J311*(I311/I312)^C$11</f>
        <v>1.559969910887989</v>
      </c>
      <c r="K312" s="30">
        <f>Q312*C$21*C$25*C$22</f>
        <v>0</v>
      </c>
      <c r="L312" s="22">
        <f>(L311*(I311/I312)^C$11)+(1/100000)*(K312*(C$31-1)/(I312/1000000))</f>
        <v>6.0374925672289885</v>
      </c>
      <c r="M312">
        <f>((L312*100000)*(I312/1000000))/((C$19+C$21)*C$33)</f>
        <v>1696.7478054170374</v>
      </c>
      <c r="N312">
        <f>(L312*100000)*((I312-I311)/1000000)</f>
        <v>1.4242563329601328</v>
      </c>
      <c r="O312" s="22">
        <f>1-EXP(-C$12*((H312-(C$14+C$15))/C$16)^(C$13+1))</f>
        <v>1</v>
      </c>
      <c r="P312" s="22">
        <f t="shared" si="8"/>
        <v>1</v>
      </c>
      <c r="Q312" s="22">
        <f t="shared" si="9"/>
        <v>0</v>
      </c>
    </row>
    <row r="313" spans="8:17" x14ac:dyDescent="0.25">
      <c r="H313" s="22">
        <v>130</v>
      </c>
      <c r="I313">
        <f>(E$6+((PI()*(E$4^2))/4)*(E$8+(0.5*E$5)-((0.5*E$5)*COS(RADIANS(H313))+((E$8^2)-((0.5*E$5)^2)*(SIN(RADIANS(H313))*(SIN(RADIANS(H313)))))^0.5)))*1000000</f>
        <v>424.04623519008555</v>
      </c>
      <c r="J313" s="22">
        <f>J312*(I312/I313)^C$11</f>
        <v>1.549773559543155</v>
      </c>
      <c r="K313" s="30">
        <f>Q313*C$21*C$25*C$22</f>
        <v>0</v>
      </c>
      <c r="L313" s="22">
        <f>(L312*(I312/I313)^C$11)+(1/100000)*(K313*(C$31-1)/(I313/1000000))</f>
        <v>5.9980300141197125</v>
      </c>
      <c r="M313">
        <f>((L313*100000)*(I313/1000000))/((C$19+C$21)*C$33)</f>
        <v>1694.8943569498858</v>
      </c>
      <c r="N313">
        <f>(L313*100000)*((I313-I312)/1000000)</f>
        <v>1.3861373441089269</v>
      </c>
      <c r="O313" s="22">
        <f>1-EXP(-C$12*((H313-(C$14+C$15))/C$16)^(C$13+1))</f>
        <v>1</v>
      </c>
      <c r="P313" s="22">
        <f t="shared" si="8"/>
        <v>1</v>
      </c>
      <c r="Q313" s="22">
        <f t="shared" si="9"/>
        <v>0</v>
      </c>
    </row>
    <row r="314" spans="8:17" x14ac:dyDescent="0.25">
      <c r="H314" s="22">
        <v>131</v>
      </c>
      <c r="I314">
        <f>(E$6+((PI()*(E$4^2))/4)*(E$8+(0.5*E$5)-((0.5*E$5)*COS(RADIANS(H314))+((E$8^2)-((0.5*E$5)^2)*(SIN(RADIANS(H314))*(SIN(RADIANS(H314)))))^0.5)))*1000000</f>
        <v>426.30918082194523</v>
      </c>
      <c r="J314" s="22">
        <f>J313*(I313/I314)^C$11</f>
        <v>1.539906948548547</v>
      </c>
      <c r="K314" s="30">
        <f>Q314*C$21*C$25*C$22</f>
        <v>0</v>
      </c>
      <c r="L314" s="22">
        <f>(L313*(I313/I314)^C$11)+(1/100000)*(K314*(C$31-1)/(I314/1000000))</f>
        <v>5.9598436426211903</v>
      </c>
      <c r="M314">
        <f>((L314*100000)*(I314/1000000))/((C$19+C$21)*C$33)</f>
        <v>1693.0911475556832</v>
      </c>
      <c r="N314">
        <f>(L314*100000)*((I314-I313)/1000000)</f>
        <v>1.3486802137636305</v>
      </c>
      <c r="O314" s="22">
        <f>1-EXP(-C$12*((H314-(C$14+C$15))/C$16)^(C$13+1))</f>
        <v>1</v>
      </c>
      <c r="P314" s="22">
        <f t="shared" si="8"/>
        <v>1</v>
      </c>
      <c r="Q314" s="22">
        <f t="shared" si="9"/>
        <v>0</v>
      </c>
    </row>
    <row r="315" spans="8:17" x14ac:dyDescent="0.25">
      <c r="H315" s="22">
        <v>132</v>
      </c>
      <c r="I315">
        <f>(E$6+((PI()*(E$4^2))/4)*(E$8+(0.5*E$5)-((0.5*E$5)*COS(RADIANS(H315))+((E$8^2)-((0.5*E$5)^2)*(SIN(RADIANS(H315))*(SIN(RADIANS(H315)))))^0.5)))*1000000</f>
        <v>428.52408885081519</v>
      </c>
      <c r="J315" s="22">
        <f>J314*(I314/I315)^C$11</f>
        <v>1.5303607307132492</v>
      </c>
      <c r="K315" s="30">
        <f>Q315*C$21*C$25*C$22</f>
        <v>0</v>
      </c>
      <c r="L315" s="22">
        <f>(L314*(I314/I315)^C$11)+(1/100000)*(K315*(C$31-1)/(I315/1000000))</f>
        <v>5.9228972766538162</v>
      </c>
      <c r="M315">
        <f>((L315*100000)*(I315/1000000))/((C$19+C$21)*C$33)</f>
        <v>1691.337305227961</v>
      </c>
      <c r="N315">
        <f>(L315*100000)*((I315-I314)/1000000)</f>
        <v>1.3118672732232539</v>
      </c>
      <c r="O315" s="22">
        <f>1-EXP(-C$12*((H315-(C$14+C$15))/C$16)^(C$13+1))</f>
        <v>1</v>
      </c>
      <c r="P315" s="22">
        <f t="shared" si="8"/>
        <v>1</v>
      </c>
      <c r="Q315" s="22">
        <f t="shared" si="9"/>
        <v>0</v>
      </c>
    </row>
    <row r="316" spans="8:17" x14ac:dyDescent="0.25">
      <c r="H316" s="22">
        <v>133</v>
      </c>
      <c r="I316">
        <f>(E$6+((PI()*(E$4^2))/4)*(E$8+(0.5*E$5)-((0.5*E$5)*COS(RADIANS(H316))+((E$8^2)-((0.5*E$5)^2)*(SIN(RADIANS(H316))*(SIN(RADIANS(H316)))))^0.5)))*1000000</f>
        <v>430.69097739261889</v>
      </c>
      <c r="J316" s="22">
        <f>J315*(I315/I316)^C$11</f>
        <v>1.5211259410598836</v>
      </c>
      <c r="K316" s="30">
        <f>Q316*C$21*C$25*C$22</f>
        <v>0</v>
      </c>
      <c r="L316" s="22">
        <f>(L315*(I315/I316)^C$11)+(1/100000)*(K316*(C$31-1)/(I316/1000000))</f>
        <v>5.8871562194045897</v>
      </c>
      <c r="M316">
        <f>((L316*100000)*(I316/1000000))/((C$19+C$21)*C$33)</f>
        <v>1689.6319816584617</v>
      </c>
      <c r="N316">
        <f>(L316*100000)*((I316-I315)/1000000)</f>
        <v>1.27568113556362</v>
      </c>
      <c r="O316" s="22">
        <f>1-EXP(-C$12*((H316-(C$14+C$15))/C$16)^(C$13+1))</f>
        <v>1</v>
      </c>
      <c r="P316" s="22">
        <f t="shared" si="8"/>
        <v>1</v>
      </c>
      <c r="Q316" s="22">
        <f t="shared" si="9"/>
        <v>0</v>
      </c>
    </row>
    <row r="317" spans="8:17" x14ac:dyDescent="0.25">
      <c r="H317" s="22">
        <v>134</v>
      </c>
      <c r="I317">
        <f>(E$6+((PI()*(E$4^2))/4)*(E$8+(0.5*E$5)-((0.5*E$5)*COS(RADIANS(H317))+((E$8^2)-((0.5*E$5)^2)*(SIN(RADIANS(H317))*(SIN(RADIANS(H317)))))^0.5)))*1000000</f>
        <v>432.80987737110456</v>
      </c>
      <c r="J317" s="22">
        <f>J316*(I316/I317)^C$11</f>
        <v>1.5121939811578671</v>
      </c>
      <c r="K317" s="30">
        <f>Q317*C$21*C$25*C$22</f>
        <v>0</v>
      </c>
      <c r="L317" s="22">
        <f>(L316*(I316/I317)^C$11)+(1/100000)*(K317*(C$31-1)/(I317/1000000))</f>
        <v>5.8525871926927122</v>
      </c>
      <c r="M317">
        <f>((L317*100000)*(I317/1000000))/((C$19+C$21)*C$33)</f>
        <v>1687.9743518511511</v>
      </c>
      <c r="N317">
        <f>(L317*100000)*((I317-I316)/1000000)</f>
        <v>1.2401046876682109</v>
      </c>
      <c r="O317" s="22">
        <f>1-EXP(-C$12*((H317-(C$14+C$15))/C$16)^(C$13+1))</f>
        <v>1</v>
      </c>
      <c r="P317" s="22">
        <f t="shared" si="8"/>
        <v>1</v>
      </c>
      <c r="Q317" s="22">
        <f t="shared" si="9"/>
        <v>0</v>
      </c>
    </row>
    <row r="318" spans="8:17" x14ac:dyDescent="0.25">
      <c r="H318" s="22">
        <v>135</v>
      </c>
      <c r="I318">
        <f>(E$6+((PI()*(E$4^2))/4)*(E$8+(0.5*E$5)-((0.5*E$5)*COS(RADIANS(H318))+((E$8^2)-((0.5*E$5)^2)*(SIN(RADIANS(H318))*(SIN(RADIANS(H318)))))^0.5)))*1000000</f>
        <v>434.88083166506607</v>
      </c>
      <c r="J318" s="22">
        <f>J317*(I317/I318)^C$11</f>
        <v>1.5035566042566924</v>
      </c>
      <c r="K318" s="30">
        <f>Q318*C$21*C$25*C$22</f>
        <v>0</v>
      </c>
      <c r="L318" s="22">
        <f>(L317*(I317/I318)^C$11)+(1/100000)*(K318*(C$31-1)/(I318/1000000))</f>
        <v>5.8191582794314858</v>
      </c>
      <c r="M318">
        <f>((L318*100000)*(I318/1000000))/((C$19+C$21)*C$33)</f>
        <v>1686.363613747134</v>
      </c>
      <c r="N318">
        <f>(L318*100000)*((I318-I317)/1000000)</f>
        <v>1.2051210826030285</v>
      </c>
      <c r="O318" s="22">
        <f>1-EXP(-C$12*((H318-(C$14+C$15))/C$16)^(C$13+1))</f>
        <v>1</v>
      </c>
      <c r="P318" s="22">
        <f t="shared" si="8"/>
        <v>1</v>
      </c>
      <c r="Q318" s="22">
        <f t="shared" si="9"/>
        <v>0</v>
      </c>
    </row>
    <row r="319" spans="8:17" x14ac:dyDescent="0.25">
      <c r="H319" s="22">
        <v>136</v>
      </c>
      <c r="I319">
        <f>(E$6+((PI()*(E$4^2))/4)*(E$8+(0.5*E$5)-((0.5*E$5)*COS(RADIANS(H319))+((E$8^2)-((0.5*E$5)^2)*(SIN(RADIANS(H319))*(SIN(RADIANS(H319)))))^0.5)))*1000000</f>
        <v>436.90389427109449</v>
      </c>
      <c r="J319" s="22">
        <f>J318*(I318/I319)^C$11</f>
        <v>1.4952059011755503</v>
      </c>
      <c r="K319" s="30">
        <f>Q319*C$21*C$25*C$22</f>
        <v>0</v>
      </c>
      <c r="L319" s="22">
        <f>(L318*(I318/I319)^C$11)+(1/100000)*(K319*(C$31-1)/(I319/1000000))</f>
        <v>5.786838869017453</v>
      </c>
      <c r="M319">
        <f>((L319*100000)*(I319/1000000))/((C$19+C$21)*C$33)</f>
        <v>1684.7989878600249</v>
      </c>
      <c r="N319">
        <f>(L319*100000)*((I319-I318)/1000000)</f>
        <v>1.1707137323020993</v>
      </c>
      <c r="O319" s="22">
        <f>1-EXP(-C$12*((H319-(C$14+C$15))/C$16)^(C$13+1))</f>
        <v>1</v>
      </c>
      <c r="P319" s="22">
        <f t="shared" si="8"/>
        <v>1</v>
      </c>
      <c r="Q319" s="22">
        <f t="shared" si="9"/>
        <v>0</v>
      </c>
    </row>
    <row r="320" spans="8:17" x14ac:dyDescent="0.25">
      <c r="H320" s="22">
        <v>137</v>
      </c>
      <c r="I320">
        <f>(E$6+((PI()*(E$4^2))/4)*(E$8+(0.5*E$5)-((0.5*E$5)*COS(RADIANS(H320))+((E$8^2)-((0.5*E$5)^2)*(SIN(RADIANS(H320))*(SIN(RADIANS(H320)))))^0.5)))*1000000</f>
        <v>438.87912948281837</v>
      </c>
      <c r="J320" s="22">
        <f>J319*(I319/I320)^C$11</f>
        <v>1.4871342869083615</v>
      </c>
      <c r="K320" s="30">
        <f>Q320*C$21*C$25*C$22</f>
        <v>0</v>
      </c>
      <c r="L320" s="22">
        <f>(L319*(I319/I320)^C$11)+(1/100000)*(K320*(C$31-1)/(I320/1000000))</f>
        <v>5.7555996054883556</v>
      </c>
      <c r="M320">
        <f>((L320*100000)*(I320/1000000))/((C$19+C$21)*C$33)</f>
        <v>1683.2797169213761</v>
      </c>
      <c r="N320">
        <f>(L320*100000)*((I320-I319)/1000000)</f>
        <v>1.1368663005344697</v>
      </c>
      <c r="O320" s="22">
        <f>1-EXP(-C$12*((H320-(C$14+C$15))/C$16)^(C$13+1))</f>
        <v>1</v>
      </c>
      <c r="P320" s="22">
        <f t="shared" si="8"/>
        <v>1</v>
      </c>
      <c r="Q320" s="22">
        <f t="shared" si="9"/>
        <v>0</v>
      </c>
    </row>
    <row r="321" spans="8:17" x14ac:dyDescent="0.25">
      <c r="H321" s="22">
        <v>138</v>
      </c>
      <c r="I321">
        <f>(E$6+((PI()*(E$4^2))/4)*(E$8+(0.5*E$5)-((0.5*E$5)*COS(RADIANS(H321))+((E$8^2)-((0.5*E$5)^2)*(SIN(RADIANS(H321))*(SIN(RADIANS(H321)))))^0.5)))*1000000</f>
        <v>440.80661108748711</v>
      </c>
      <c r="J321" s="22">
        <f>J320*(I320/I321)^C$11</f>
        <v>1.4793344879058901</v>
      </c>
      <c r="K321" s="30">
        <f>Q321*C$21*C$25*C$22</f>
        <v>0</v>
      </c>
      <c r="L321" s="22">
        <f>(L320*(I320/I321)^C$11)+(1/100000)*(K321*(C$31-1)/(I321/1000000))</f>
        <v>5.7254123383015827</v>
      </c>
      <c r="M321">
        <f>((L321*100000)*(I321/1000000))/((C$19+C$21)*C$33)</f>
        <v>1681.8050655358027</v>
      </c>
      <c r="N321">
        <f>(L321*100000)*((I321-I320)/1000000)</f>
        <v>1.1035626961219747</v>
      </c>
      <c r="O321" s="22">
        <f>1-EXP(-C$12*((H321-(C$14+C$15))/C$16)^(C$13+1))</f>
        <v>1</v>
      </c>
      <c r="P321" s="22">
        <f t="shared" si="8"/>
        <v>1</v>
      </c>
      <c r="Q321" s="22">
        <f t="shared" si="9"/>
        <v>0</v>
      </c>
    </row>
    <row r="322" spans="8:17" x14ac:dyDescent="0.25">
      <c r="H322" s="22">
        <v>139</v>
      </c>
      <c r="I322">
        <f>(E$6+((PI()*(E$4^2))/4)*(E$8+(0.5*E$5)-((0.5*E$5)*COS(RADIANS(H322))+((E$8^2)-((0.5*E$5)^2)*(SIN(RADIANS(H322))*(SIN(RADIANS(H322)))))^0.5)))*1000000</f>
        <v>442.68642158065853</v>
      </c>
      <c r="J322" s="22">
        <f>J321*(I321/I322)^C$11</f>
        <v>1.4717995299990065</v>
      </c>
      <c r="K322" s="30">
        <f>Q322*C$21*C$25*C$22</f>
        <v>0</v>
      </c>
      <c r="L322" s="22">
        <f>(L321*(I321/I322)^C$11)+(1/100000)*(K322*(C$31-1)/(I322/1000000))</f>
        <v>5.6962500755940306</v>
      </c>
      <c r="M322">
        <f>((L322*100000)*(I322/1000000))/((C$19+C$21)*C$33)</f>
        <v>1680.3743198454779</v>
      </c>
      <c r="N322">
        <f>(L322*100000)*((I322-I321)/1000000)</f>
        <v>1.0707870663830148</v>
      </c>
      <c r="O322" s="22">
        <f>1-EXP(-C$12*((H322-(C$14+C$15))/C$16)^(C$13+1))</f>
        <v>1</v>
      </c>
      <c r="P322" s="22">
        <f t="shared" si="8"/>
        <v>1</v>
      </c>
      <c r="Q322" s="22">
        <f t="shared" si="9"/>
        <v>0</v>
      </c>
    </row>
    <row r="323" spans="8:17" x14ac:dyDescent="0.25">
      <c r="H323" s="22">
        <v>140</v>
      </c>
      <c r="I323">
        <f>(E$6+((PI()*(E$4^2))/4)*(E$8+(0.5*E$5)-((0.5*E$5)*COS(RADIANS(H323))+((E$8^2)-((0.5*E$5)^2)*(SIN(RADIANS(H323))*(SIN(RADIANS(H323)))))^0.5)))*1000000</f>
        <v>444.51865139965531</v>
      </c>
      <c r="J323" s="22">
        <f>J322*(I322/I323)^C$11</f>
        <v>1.4645227269294332</v>
      </c>
      <c r="K323" s="30">
        <f>Q323*C$21*C$25*C$22</f>
        <v>0</v>
      </c>
      <c r="L323" s="22">
        <f>(L322*(I322/I323)^C$11)+(1/100000)*(K323*(C$31-1)/(I323/1000000))</f>
        <v>5.6680869397930786</v>
      </c>
      <c r="M323">
        <f>((L323*100000)*(I323/1000000))/((C$19+C$21)*C$33)</f>
        <v>1678.9867872037114</v>
      </c>
      <c r="N323">
        <f>(L323*100000)*((I323-I322)/1000000)</f>
        <v>1.0385237907755083</v>
      </c>
      <c r="O323" s="22">
        <f>1-EXP(-C$12*((H323-(C$14+C$15))/C$16)^(C$13+1))</f>
        <v>1</v>
      </c>
      <c r="P323" s="22">
        <f t="shared" si="8"/>
        <v>1</v>
      </c>
      <c r="Q323" s="22">
        <f t="shared" si="9"/>
        <v>0</v>
      </c>
    </row>
    <row r="324" spans="8:17" x14ac:dyDescent="0.25">
      <c r="H324" s="22">
        <v>141</v>
      </c>
      <c r="I324">
        <f>(E$6+((PI()*(E$4^2))/4)*(E$8+(0.5*E$5)-((0.5*E$5)*COS(RADIANS(H324))+((E$8^2)-((0.5*E$5)^2)*(SIN(RADIANS(H324))*(SIN(RADIANS(H324)))))^0.5)))*1000000</f>
        <v>446.30339817636929</v>
      </c>
      <c r="J324" s="22">
        <f>J323*(I323/I324)^C$11</f>
        <v>1.4574976694563908</v>
      </c>
      <c r="K324" s="30">
        <f>Q324*C$21*C$25*C$22</f>
        <v>0</v>
      </c>
      <c r="L324" s="22">
        <f>(L323*(I323/I324)^C$11)+(1/100000)*(K324*(C$31-1)/(I324/1000000))</f>
        <v>5.6408981254564567</v>
      </c>
      <c r="M324">
        <f>((L324*100000)*(I324/1000000))/((C$19+C$21)*C$33)</f>
        <v>1677.6417958573513</v>
      </c>
      <c r="N324">
        <f>(L324*100000)*((I324-I323)/1000000)</f>
        <v>1.0067574747180303</v>
      </c>
      <c r="O324" s="22">
        <f>1-EXP(-C$12*((H324-(C$14+C$15))/C$16)^(C$13+1))</f>
        <v>1</v>
      </c>
      <c r="P324" s="22">
        <f t="shared" ref="P324:P363" si="10">IF(O324&lt;0,0,O324)</f>
        <v>1</v>
      </c>
      <c r="Q324" s="22">
        <f t="shared" ref="Q324:Q364" si="11">P325-P324</f>
        <v>0</v>
      </c>
    </row>
    <row r="325" spans="8:17" x14ac:dyDescent="0.25">
      <c r="H325" s="22">
        <v>142</v>
      </c>
      <c r="I325">
        <f>(E$6+((PI()*(E$4^2))/4)*(E$8+(0.5*E$5)-((0.5*E$5)*COS(RADIANS(H325))+((E$8^2)-((0.5*E$5)^2)*(SIN(RADIANS(H325))*(SIN(RADIANS(H325)))))^0.5)))*1000000</f>
        <v>448.04076600990072</v>
      </c>
      <c r="J325" s="22">
        <f>J324*(I324/I325)^C$11</f>
        <v>1.4507182150095574</v>
      </c>
      <c r="K325" s="30">
        <f>Q325*C$21*C$25*C$22</f>
        <v>0</v>
      </c>
      <c r="L325" s="22">
        <f>(L324*(I324/I325)^C$11)+(1/100000)*(K325*(C$31-1)/(I325/1000000))</f>
        <v>5.6146598592264851</v>
      </c>
      <c r="M325">
        <f>((L325*100000)*(I325/1000000))/((C$19+C$21)*C$33)</f>
        <v>1676.3386946377857</v>
      </c>
      <c r="N325">
        <f>(L325*100000)*((I325-I324)/1000000)</f>
        <v>0.97547294356402414</v>
      </c>
      <c r="O325" s="22">
        <f>1-EXP(-C$12*((H325-(C$14+C$15))/C$16)^(C$13+1))</f>
        <v>1</v>
      </c>
      <c r="P325" s="22">
        <f t="shared" si="10"/>
        <v>1</v>
      </c>
      <c r="Q325" s="22">
        <f t="shared" si="11"/>
        <v>0</v>
      </c>
    </row>
    <row r="326" spans="8:17" x14ac:dyDescent="0.25">
      <c r="H326" s="22">
        <v>143</v>
      </c>
      <c r="I326">
        <f>(E$6+((PI()*(E$4^2))/4)*(E$8+(0.5*E$5)-((0.5*E$5)*COS(RADIANS(H326))+((E$8^2)-((0.5*E$5)^2)*(SIN(RADIANS(H326))*(SIN(RADIANS(H326)))))^0.5)))*1000000</f>
        <v>449.73086475944666</v>
      </c>
      <c r="J326" s="22">
        <f>J325*(I325/I326)^C$11</f>
        <v>1.4441784778605558</v>
      </c>
      <c r="K326" s="30">
        <f>Q326*C$21*C$25*C$22</f>
        <v>0</v>
      </c>
      <c r="L326" s="22">
        <f>(L325*(I325/I326)^C$11)+(1/100000)*(K326*(C$31-1)/(I326/1000000))</f>
        <v>5.5893493617911503</v>
      </c>
      <c r="M326">
        <f>((L326*100000)*(I326/1000000))/((C$19+C$21)*C$33)</f>
        <v>1675.0768526603285</v>
      </c>
      <c r="N326">
        <f>(L326*100000)*((I326-I325)/1000000)</f>
        <v>0.94465523671386142</v>
      </c>
      <c r="O326" s="22">
        <f>1-EXP(-C$12*((H326-(C$14+C$15))/C$16)^(C$13+1))</f>
        <v>1</v>
      </c>
      <c r="P326" s="22">
        <f t="shared" si="10"/>
        <v>1</v>
      </c>
      <c r="Q326" s="22">
        <f t="shared" si="11"/>
        <v>0</v>
      </c>
    </row>
    <row r="327" spans="8:17" x14ac:dyDescent="0.25">
      <c r="H327" s="22">
        <v>144</v>
      </c>
      <c r="I327">
        <f>(E$6+((PI()*(E$4^2))/4)*(E$8+(0.5*E$5)-((0.5*E$5)*COS(RADIANS(H327))+((E$8^2)-((0.5*E$5)^2)*(SIN(RADIANS(H327))*(SIN(RADIANS(H327)))))^0.5)))*1000000</f>
        <v>451.37380935776679</v>
      </c>
      <c r="J327" s="22">
        <f>J326*(I326/I327)^C$11</f>
        <v>1.4378728197869355</v>
      </c>
      <c r="K327" s="30">
        <f>Q327*C$21*C$25*C$22</f>
        <v>0</v>
      </c>
      <c r="L327" s="22">
        <f>(L326*(I326/I327)^C$11)+(1/100000)*(K327*(C$31-1)/(I327/1000000))</f>
        <v>5.5649448117512721</v>
      </c>
      <c r="M327">
        <f>((L327*100000)*(I327/1000000))/((C$19+C$21)*C$33)</f>
        <v>1673.8556590318362</v>
      </c>
      <c r="N327">
        <f>(L327*100000)*((I327-I326)/1000000)</f>
        <v>0.91428960184163721</v>
      </c>
      <c r="O327" s="22">
        <f>1-EXP(-C$12*((H327-(C$14+C$15))/C$16)^(C$13+1))</f>
        <v>1</v>
      </c>
      <c r="P327" s="22">
        <f t="shared" si="10"/>
        <v>1</v>
      </c>
      <c r="Q327" s="22">
        <f t="shared" si="11"/>
        <v>0</v>
      </c>
    </row>
    <row r="328" spans="8:17" x14ac:dyDescent="0.25">
      <c r="H328" s="22">
        <v>145</v>
      </c>
      <c r="I328">
        <f>(E$6+((PI()*(E$4^2))/4)*(E$8+(0.5*E$5)-((0.5*E$5)*COS(RADIANS(H328))+((E$8^2)-((0.5*E$5)^2)*(SIN(RADIANS(H328))*(SIN(RADIANS(H328)))))^0.5)))*1000000</f>
        <v>452.96971914549101</v>
      </c>
      <c r="J328" s="22">
        <f>J327*(I327/I328)^C$11</f>
        <v>1.4317958412041949</v>
      </c>
      <c r="K328" s="30">
        <f>Q328*C$21*C$25*C$22</f>
        <v>0</v>
      </c>
      <c r="L328" s="22">
        <f>(L327*(I327/I328)^C$11)+(1/100000)*(K328*(C$31-1)/(I328/1000000))</f>
        <v>5.5414253112990988</v>
      </c>
      <c r="M328">
        <f>((L328*100000)*(I328/1000000))/((C$19+C$21)*C$33)</f>
        <v>1672.6745225663785</v>
      </c>
      <c r="N328">
        <f>(L328*100000)*((I328-I327)/1000000)</f>
        <v>0.88436148922449886</v>
      </c>
      <c r="O328" s="22">
        <f>1-EXP(-C$12*((H328-(C$14+C$15))/C$16)^(C$13+1))</f>
        <v>1</v>
      </c>
      <c r="P328" s="22">
        <f t="shared" si="10"/>
        <v>1</v>
      </c>
      <c r="Q328" s="22">
        <f t="shared" si="11"/>
        <v>0</v>
      </c>
    </row>
    <row r="329" spans="8:17" x14ac:dyDescent="0.25">
      <c r="H329" s="22">
        <v>146</v>
      </c>
      <c r="I329">
        <f>(E$6+((PI()*(E$4^2))/4)*(E$8+(0.5*E$5)-((0.5*E$5)*COS(RADIANS(H329))+((E$8^2)-((0.5*E$5)^2)*(SIN(RADIANS(H329))*(SIN(RADIANS(H329)))))^0.5)))*1000000</f>
        <v>454.51871722645706</v>
      </c>
      <c r="J329" s="22">
        <f>J328*(I328/I329)^C$11</f>
        <v>1.4259423727429199</v>
      </c>
      <c r="K329" s="30">
        <f>Q329*C$21*C$25*C$22</f>
        <v>0</v>
      </c>
      <c r="L329" s="22">
        <f>(L328*(I328/I329)^C$11)+(1/100000)*(K329*(C$31-1)/(I329/1000000))</f>
        <v>5.5187708536196292</v>
      </c>
      <c r="M329">
        <f>((L329*100000)*(I329/1000000))/((C$19+C$21)*C$33)</f>
        <v>1671.5328715088463</v>
      </c>
      <c r="N329">
        <f>(L329*100000)*((I329-I328)/1000000)</f>
        <v>0.8548565461548141</v>
      </c>
      <c r="O329" s="22">
        <f>1-EXP(-C$12*((H329-(C$14+C$15))/C$16)^(C$13+1))</f>
        <v>1</v>
      </c>
      <c r="P329" s="22">
        <f t="shared" si="10"/>
        <v>1</v>
      </c>
      <c r="Q329" s="22">
        <f t="shared" si="11"/>
        <v>0</v>
      </c>
    </row>
    <row r="330" spans="8:17" x14ac:dyDescent="0.25">
      <c r="H330" s="22">
        <v>147</v>
      </c>
      <c r="I330">
        <f>(E$6+((PI()*(E$4^2))/4)*(E$8+(0.5*E$5)-((0.5*E$5)*COS(RADIANS(H330))+((E$8^2)-((0.5*E$5)^2)*(SIN(RADIANS(H330))*(SIN(RADIANS(H330)))))^0.5)))*1000000</f>
        <v>456.0209298442096</v>
      </c>
      <c r="J330" s="22">
        <f>J329*(I329/I330)^C$11</f>
        <v>1.4203074672495068</v>
      </c>
      <c r="K330" s="30">
        <f>Q330*C$21*C$25*C$22</f>
        <v>0</v>
      </c>
      <c r="L330" s="22">
        <f>(L329*(I329/I330)^C$11)+(1/100000)*(K330*(C$31-1)/(I330/1000000))</f>
        <v>5.4969622919313119</v>
      </c>
      <c r="M330">
        <f>((L330*100000)*(I330/1000000))/((C$19+C$21)*C$33)</f>
        <v>1670.4301532663796</v>
      </c>
      <c r="N330">
        <f>(L330*100000)*((I330-I329)/1000000)</f>
        <v>0.82576061142491808</v>
      </c>
      <c r="O330" s="22">
        <f>1-EXP(-C$12*((H330-(C$14+C$15))/C$16)^(C$13+1))</f>
        <v>1</v>
      </c>
      <c r="P330" s="22">
        <f t="shared" si="10"/>
        <v>1</v>
      </c>
      <c r="Q330" s="22">
        <f t="shared" si="11"/>
        <v>0</v>
      </c>
    </row>
    <row r="331" spans="8:17" x14ac:dyDescent="0.25">
      <c r="H331" s="22">
        <v>148</v>
      </c>
      <c r="I331">
        <f>(E$6+((PI()*(E$4^2))/4)*(E$8+(0.5*E$5)-((0.5*E$5)*COS(RADIANS(H331))+((E$8^2)-((0.5*E$5)^2)*(SIN(RADIANS(H331))*(SIN(RADIANS(H331)))))^0.5)))*1000000</f>
        <v>457.47648577972848</v>
      </c>
      <c r="J331" s="22">
        <f>J330*(I330/I331)^C$11</f>
        <v>1.414886392190269</v>
      </c>
      <c r="K331" s="30">
        <f>Q331*C$21*C$25*C$22</f>
        <v>0</v>
      </c>
      <c r="L331" s="22">
        <f>(L330*(I330/I331)^C$11)+(1/100000)*(K331*(C$31-1)/(I331/1000000))</f>
        <v>5.4759813100879455</v>
      </c>
      <c r="M331">
        <f>((L331*100000)*(I331/1000000))/((C$19+C$21)*C$33)</f>
        <v>1669.3658341475152</v>
      </c>
      <c r="N331">
        <f>(L331*100000)*((I331-I330)/1000000)</f>
        <v>0.79705970986889252</v>
      </c>
      <c r="O331" s="22">
        <f>1-EXP(-C$12*((H331-(C$14+C$15))/C$16)^(C$13+1))</f>
        <v>1</v>
      </c>
      <c r="P331" s="22">
        <f t="shared" si="10"/>
        <v>1</v>
      </c>
      <c r="Q331" s="22">
        <f t="shared" si="11"/>
        <v>0</v>
      </c>
    </row>
    <row r="332" spans="8:17" x14ac:dyDescent="0.25">
      <c r="H332" s="22">
        <v>149</v>
      </c>
      <c r="I332">
        <f>(E$6+((PI()*(E$4^2))/4)*(E$8+(0.5*E$5)-((0.5*E$5)*COS(RADIANS(H332))+((E$8^2)-((0.5*E$5)^2)*(SIN(RADIANS(H332))*(SIN(RADIANS(H332)))))^0.5)))*1000000</f>
        <v>458.88551577040374</v>
      </c>
      <c r="J332" s="22">
        <f>J331*(I331/I332)^C$11</f>
        <v>1.4096746224399579</v>
      </c>
      <c r="K332" s="30">
        <f>Q332*C$21*C$25*C$22</f>
        <v>0</v>
      </c>
      <c r="L332" s="22">
        <f>(L331*(I331/I332)^C$11)+(1/100000)*(K332*(C$31-1)/(I332/1000000))</f>
        <v>5.4558103946683651</v>
      </c>
      <c r="M332">
        <f>((L332*100000)*(I332/1000000))/((C$19+C$21)*C$33)</f>
        <v>1668.3393991089836</v>
      </c>
      <c r="N332">
        <f>(L332*100000)*((I332-I331)/1000000)</f>
        <v>0.76874004695255782</v>
      </c>
      <c r="O332" s="22">
        <f>1-EXP(-C$12*((H332-(C$14+C$15))/C$16)^(C$13+1))</f>
        <v>1</v>
      </c>
      <c r="P332" s="22">
        <f t="shared" si="10"/>
        <v>1</v>
      </c>
      <c r="Q332" s="22">
        <f t="shared" si="11"/>
        <v>0</v>
      </c>
    </row>
    <row r="333" spans="8:17" x14ac:dyDescent="0.25">
      <c r="H333" s="22">
        <v>150</v>
      </c>
      <c r="I333">
        <f>(E$6+((PI()*(E$4^2))/4)*(E$8+(0.5*E$5)-((0.5*E$5)*COS(RADIANS(H333))+((E$8^2)-((0.5*E$5)^2)*(SIN(RADIANS(H333))*(SIN(RADIANS(H333)))))^0.5)))*1000000</f>
        <v>460.24815195022126</v>
      </c>
      <c r="J333" s="22">
        <f>J332*(I332/I333)^C$11</f>
        <v>1.4046678334369018</v>
      </c>
      <c r="K333" s="30">
        <f>Q333*C$21*C$25*C$22</f>
        <v>0</v>
      </c>
      <c r="L333" s="22">
        <f>(L332*(I332/I333)^C$11)+(1/100000)*(K333*(C$31-1)/(I333/1000000))</f>
        <v>5.4364328084850344</v>
      </c>
      <c r="M333">
        <f>((L333*100000)*(I333/1000000))/((C$19+C$21)*C$33)</f>
        <v>1667.3503515100779</v>
      </c>
      <c r="N333">
        <f>(L333*100000)*((I333-I332)/1000000)</f>
        <v>0.74078800339886464</v>
      </c>
      <c r="O333" s="22">
        <f>1-EXP(-C$12*((H333-(C$14+C$15))/C$16)^(C$13+1))</f>
        <v>1</v>
      </c>
      <c r="P333" s="22">
        <f t="shared" si="10"/>
        <v>1</v>
      </c>
      <c r="Q333" s="22">
        <f t="shared" si="11"/>
        <v>0</v>
      </c>
    </row>
    <row r="334" spans="8:17" x14ac:dyDescent="0.25">
      <c r="H334" s="22">
        <v>151</v>
      </c>
      <c r="I334">
        <f>(E$6+((PI()*(E$4^2))/4)*(E$8+(0.5*E$5)-((0.5*E$5)*COS(RADIANS(H334))+((E$8^2)-((0.5*E$5)^2)*(SIN(RADIANS(H334))*(SIN(RADIANS(H334)))))^0.5)))*1000000</f>
        <v>461.56452731107987</v>
      </c>
      <c r="J334" s="22">
        <f>J333*(I333/I334)^C$11</f>
        <v>1.3998618946880483</v>
      </c>
      <c r="K334" s="30">
        <f>Q334*C$21*C$25*C$22</f>
        <v>0</v>
      </c>
      <c r="L334" s="22">
        <f>(L333*(I333/I334)^C$11)+(1/100000)*(K334*(C$31-1)/(I334/1000000))</f>
        <v>5.4178325654468571</v>
      </c>
      <c r="M334">
        <f>((L334*100000)*(I334/1000000))/((C$19+C$21)*C$33)</f>
        <v>1666.3982128745506</v>
      </c>
      <c r="N334">
        <f>(L334*100000)*((I334-I333)/1000000)</f>
        <v>0.71319012984116614</v>
      </c>
      <c r="O334" s="22">
        <f>1-EXP(-C$12*((H334-(C$14+C$15))/C$16)^(C$13+1))</f>
        <v>1</v>
      </c>
      <c r="P334" s="22">
        <f t="shared" si="10"/>
        <v>1</v>
      </c>
      <c r="Q334" s="22">
        <f t="shared" si="11"/>
        <v>0</v>
      </c>
    </row>
    <row r="335" spans="8:17" x14ac:dyDescent="0.25">
      <c r="H335" s="22">
        <v>152</v>
      </c>
      <c r="I335">
        <f>(E$6+((PI()*(E$4^2))/4)*(E$8+(0.5*E$5)-((0.5*E$5)*COS(RADIANS(H335))+((E$8^2)-((0.5*E$5)^2)*(SIN(RADIANS(H335))*(SIN(RADIANS(H335)))))^0.5)))*1000000</f>
        <v>462.83477518512041</v>
      </c>
      <c r="J335" s="22">
        <f>J334*(I334/I335)^C$11</f>
        <v>1.3952528636082229</v>
      </c>
      <c r="K335" s="30">
        <f>Q335*C$21*C$25*C$22</f>
        <v>0</v>
      </c>
      <c r="L335" s="22">
        <f>(L334*(I334/I335)^C$11)+(1/100000)*(K335*(C$31-1)/(I335/1000000))</f>
        <v>5.3999944067154919</v>
      </c>
      <c r="M335">
        <f>((L335*100000)*(I335/1000000))/((C$19+C$21)*C$33)</f>
        <v>1665.4825226599937</v>
      </c>
      <c r="N335">
        <f>(L335*100000)*((I335-I334)/1000000)</f>
        <v>0.68593314149611351</v>
      </c>
      <c r="O335" s="22">
        <f>1-EXP(-C$12*((H335-(C$14+C$15))/C$16)^(C$13+1))</f>
        <v>1</v>
      </c>
      <c r="P335" s="22">
        <f t="shared" si="10"/>
        <v>1</v>
      </c>
      <c r="Q335" s="22">
        <f t="shared" si="11"/>
        <v>0</v>
      </c>
    </row>
    <row r="336" spans="8:17" x14ac:dyDescent="0.25">
      <c r="H336" s="22">
        <v>153</v>
      </c>
      <c r="I336">
        <f>(E$6+((PI()*(E$4^2))/4)*(E$8+(0.5*E$5)-((0.5*E$5)*COS(RADIANS(H336))+((E$8^2)-((0.5*E$5)^2)*(SIN(RADIANS(H336))*(SIN(RADIANS(H336)))))^0.5)))*1000000</f>
        <v>464.05902874790701</v>
      </c>
      <c r="J336" s="22">
        <f>J335*(I335/I336)^C$11</f>
        <v>1.3908369796788884</v>
      </c>
      <c r="K336" s="30">
        <f>Q336*C$21*C$25*C$22</f>
        <v>0</v>
      </c>
      <c r="L336" s="22">
        <f>(L335*(I335/I336)^C$11)+(1/100000)*(K336*(C$31-1)/(I336/1000000))</f>
        <v>5.3829037780982221</v>
      </c>
      <c r="M336">
        <f>((L336*100000)*(I336/1000000))/((C$19+C$21)*C$33)</f>
        <v>1664.6028380346675</v>
      </c>
      <c r="N336">
        <f>(L336*100000)*((I336-I335)/1000000)</f>
        <v>0.6590039128474201</v>
      </c>
      <c r="O336" s="22">
        <f>1-EXP(-C$12*((H336-(C$14+C$15))/C$16)^(C$13+1))</f>
        <v>1</v>
      </c>
      <c r="P336" s="22">
        <f t="shared" si="10"/>
        <v>1</v>
      </c>
      <c r="Q336" s="22">
        <f t="shared" si="11"/>
        <v>0</v>
      </c>
    </row>
    <row r="337" spans="8:17" x14ac:dyDescent="0.25">
      <c r="H337" s="22">
        <v>154</v>
      </c>
      <c r="I337">
        <f>(E$6+((PI()*(E$4^2))/4)*(E$8+(0.5*E$5)-((0.5*E$5)*COS(RADIANS(H337))+((E$8^2)-((0.5*E$5)^2)*(SIN(RADIANS(H337))*(SIN(RADIANS(H337)))))^0.5)))*1000000</f>
        <v>465.23742054227273</v>
      </c>
      <c r="J337" s="22">
        <f>J336*(I336/I337)^C$11</f>
        <v>1.3866106589125868</v>
      </c>
      <c r="K337" s="30">
        <f>Q337*C$21*C$25*C$22</f>
        <v>0</v>
      </c>
      <c r="L337" s="22">
        <f>(L336*(I336/I337)^C$11)+(1/100000)*(K337*(C$31-1)/(I337/1000000))</f>
        <v>5.3665468086238901</v>
      </c>
      <c r="M337">
        <f>((L337*100000)*(I337/1000000))/((C$19+C$21)*C$33)</f>
        <v>1663.7587336617605</v>
      </c>
      <c r="N337">
        <f>(L337*100000)*((I337-I336)/1000000)</f>
        <v>0.63238947233619502</v>
      </c>
      <c r="O337" s="22">
        <f>1-EXP(-C$12*((H337-(C$14+C$15))/C$16)^(C$13+1))</f>
        <v>1</v>
      </c>
      <c r="P337" s="22">
        <f t="shared" si="10"/>
        <v>1</v>
      </c>
      <c r="Q337" s="22">
        <f t="shared" si="11"/>
        <v>0</v>
      </c>
    </row>
    <row r="338" spans="8:17" x14ac:dyDescent="0.25">
      <c r="H338" s="22">
        <v>155</v>
      </c>
      <c r="I338">
        <f>(E$6+((PI()*(E$4^2))/4)*(E$8+(0.5*E$5)-((0.5*E$5)*COS(RADIANS(H338))+((E$8^2)-((0.5*E$5)^2)*(SIN(RADIANS(H338))*(SIN(RADIANS(H338)))))^0.5)))*1000000</f>
        <v>466.37008202261046</v>
      </c>
      <c r="J338" s="22">
        <f>J337*(I337/I338)^C$11</f>
        <v>1.3825704886101007</v>
      </c>
      <c r="K338" s="30">
        <f>Q338*C$21*C$25*C$22</f>
        <v>0</v>
      </c>
      <c r="L338" s="22">
        <f>(L337*(I337/I338)^C$11)+(1/100000)*(K338*(C$31-1)/(I338/1000000))</f>
        <v>5.3509102902517407</v>
      </c>
      <c r="M338">
        <f>((L338*100000)*(I338/1000000))/((C$19+C$21)*C$33)</f>
        <v>1662.9498014910596</v>
      </c>
      <c r="N338">
        <f>(L338*100000)*((I338-I337)/1000000)</f>
        <v>0.60607699705109352</v>
      </c>
      <c r="O338" s="22">
        <f>1-EXP(-C$12*((H338-(C$14+C$15))/C$16)^(C$13+1))</f>
        <v>1</v>
      </c>
      <c r="P338" s="22">
        <f t="shared" si="10"/>
        <v>1</v>
      </c>
      <c r="Q338" s="22">
        <f t="shared" si="11"/>
        <v>0</v>
      </c>
    </row>
    <row r="339" spans="8:17" x14ac:dyDescent="0.25">
      <c r="H339" s="22">
        <v>156</v>
      </c>
      <c r="I339">
        <f>(E$6+((PI()*(E$4^2))/4)*(E$8+(0.5*E$5)-((0.5*E$5)*COS(RADIANS(H339))+((E$8^2)-((0.5*E$5)^2)*(SIN(RADIANS(H339))*(SIN(RADIANS(H339)))))^0.5)))*1000000</f>
        <v>467.45714311936479</v>
      </c>
      <c r="J339" s="22">
        <f>J338*(I338/I339)^C$11</f>
        <v>1.3787132223981862</v>
      </c>
      <c r="K339" s="30">
        <f>Q339*C$21*C$25*C$22</f>
        <v>0</v>
      </c>
      <c r="L339" s="22">
        <f>(L338*(I338/I339)^C$11)+(1/100000)*(K339*(C$31-1)/(I339/1000000))</f>
        <v>5.3359816586661477</v>
      </c>
      <c r="M339">
        <f>((L339*100000)*(I339/1000000))/((C$19+C$21)*C$33)</f>
        <v>1662.1756505580265</v>
      </c>
      <c r="N339">
        <f>(L339*100000)*((I339-I338)/1000000)</f>
        <v>0.5800538074130589</v>
      </c>
      <c r="O339" s="22">
        <f>1-EXP(-C$12*((H339-(C$14+C$15))/C$16)^(C$13+1))</f>
        <v>1</v>
      </c>
      <c r="P339" s="22">
        <f t="shared" si="10"/>
        <v>1</v>
      </c>
      <c r="Q339" s="22">
        <f t="shared" si="11"/>
        <v>0</v>
      </c>
    </row>
    <row r="340" spans="8:17" x14ac:dyDescent="0.25">
      <c r="H340" s="22">
        <v>157</v>
      </c>
      <c r="I340">
        <f>(E$6+((PI()*(E$4^2))/4)*(E$8+(0.5*E$5)-((0.5*E$5)*COS(RADIANS(H340))+((E$8^2)-((0.5*E$5)^2)*(SIN(RADIANS(H340))*(SIN(RADIANS(H340)))))^0.5)))*1000000</f>
        <v>468.49873182346198</v>
      </c>
      <c r="J340" s="22">
        <f>J339*(I339/I340)^C$11</f>
        <v>1.3750357755364768</v>
      </c>
      <c r="K340" s="30">
        <f>Q340*C$21*C$25*C$22</f>
        <v>0</v>
      </c>
      <c r="L340" s="22">
        <f>(L339*(I339/I340)^C$11)+(1/100000)*(K340*(C$31-1)/(I340/1000000))</f>
        <v>5.3217489751130973</v>
      </c>
      <c r="M340">
        <f>((L340*100000)*(I340/1000000))/((C$19+C$21)*C$33)</f>
        <v>1661.435906790276</v>
      </c>
      <c r="N340">
        <f>(L340*100000)*((I340-I339)/1000000)</f>
        <v>0.55430736185186202</v>
      </c>
      <c r="O340" s="22">
        <f>1-EXP(-C$12*((H340-(C$14+C$15))/C$16)^(C$13+1))</f>
        <v>1</v>
      </c>
      <c r="P340" s="22">
        <f t="shared" si="10"/>
        <v>1</v>
      </c>
      <c r="Q340" s="22">
        <f t="shared" si="11"/>
        <v>0</v>
      </c>
    </row>
    <row r="341" spans="8:17" x14ac:dyDescent="0.25">
      <c r="H341" s="22">
        <v>158</v>
      </c>
      <c r="I341">
        <f>(E$6+((PI()*(E$4^2))/4)*(E$8+(0.5*E$5)-((0.5*E$5)*COS(RADIANS(H341))+((E$8^2)-((0.5*E$5)^2)*(SIN(RADIANS(H341))*(SIN(RADIANS(H341)))))^0.5)))*1000000</f>
        <v>469.49497379039565</v>
      </c>
      <c r="J341" s="22">
        <f>J340*(I340/I341)^C$11</f>
        <v>1.3715352204828801</v>
      </c>
      <c r="K341" s="30">
        <f>Q341*C$21*C$25*C$22</f>
        <v>0</v>
      </c>
      <c r="L341" s="22">
        <f>(L340*(I340/I341)^C$11)+(1/100000)*(K341*(C$31-1)/(I341/1000000))</f>
        <v>5.3082009092371116</v>
      </c>
      <c r="M341">
        <f>((L341*100000)*(I341/1000000))/((C$19+C$21)*C$33)</f>
        <v>1660.730212821459</v>
      </c>
      <c r="N341">
        <f>(L341*100000)*((I341-I340)/1000000)</f>
        <v>0.52882525146974591</v>
      </c>
      <c r="O341" s="22">
        <f>1-EXP(-C$12*((H341-(C$14+C$15))/C$16)^(C$13+1))</f>
        <v>1</v>
      </c>
      <c r="P341" s="22">
        <f t="shared" si="10"/>
        <v>1</v>
      </c>
      <c r="Q341" s="22">
        <f t="shared" si="11"/>
        <v>0</v>
      </c>
    </row>
    <row r="342" spans="8:17" x14ac:dyDescent="0.25">
      <c r="H342" s="22">
        <v>159</v>
      </c>
      <c r="I342">
        <f>(E$6+((PI()*(E$4^2))/4)*(E$8+(0.5*E$5)-((0.5*E$5)*COS(RADIANS(H342))+((E$8^2)-((0.5*E$5)^2)*(SIN(RADIANS(H342))*(SIN(RADIANS(H342)))))^0.5)))*1000000</f>
        <v>470.44599196367295</v>
      </c>
      <c r="J342" s="22">
        <f>J341*(I341/I342)^C$11</f>
        <v>1.368208782707464</v>
      </c>
      <c r="K342" s="30">
        <f>Q342*C$21*C$25*C$22</f>
        <v>0</v>
      </c>
      <c r="L342" s="22">
        <f>(L341*(I341/I342)^C$11)+(1/100000)*(K342*(C$31-1)/(I342/1000000))</f>
        <v>5.2953267228798939</v>
      </c>
      <c r="M342">
        <f>((L342*100000)*(I342/1000000))/((C$19+C$21)*C$33)</f>
        <v>1660.0582278125532</v>
      </c>
      <c r="N342">
        <f>(L342*100000)*((I342-I341)/1000000)</f>
        <v>0.50359519468997338</v>
      </c>
      <c r="O342" s="22">
        <f>1-EXP(-C$12*((H342-(C$14+C$15))/C$16)^(C$13+1))</f>
        <v>1</v>
      </c>
      <c r="P342" s="22">
        <f t="shared" si="10"/>
        <v>1</v>
      </c>
      <c r="Q342" s="22">
        <f t="shared" si="11"/>
        <v>0</v>
      </c>
    </row>
    <row r="343" spans="8:17" x14ac:dyDescent="0.25">
      <c r="H343" s="22">
        <v>160</v>
      </c>
      <c r="I343">
        <f>(E$6+((PI()*(E$4^2))/4)*(E$8+(0.5*E$5)-((0.5*E$5)*COS(RADIANS(H343))+((E$8^2)-((0.5*E$5)^2)*(SIN(RADIANS(H343))*(SIN(RADIANS(H343)))))^0.5)))*1000000</f>
        <v>471.35190621731425</v>
      </c>
      <c r="J343" s="22">
        <f>J342*(I342/I343)^C$11</f>
        <v>1.3650538367454803</v>
      </c>
      <c r="K343" s="30">
        <f>Q343*C$21*C$25*C$22</f>
        <v>0</v>
      </c>
      <c r="L343" s="22">
        <f>(L342*(I342/I343)^C$11)+(1/100000)*(K343*(C$31-1)/(I343/1000000))</f>
        <v>5.2831162548044919</v>
      </c>
      <c r="M343">
        <f>((L343*100000)*(I343/1000000))/((C$19+C$21)*C$33)</f>
        <v>1659.4196272805825</v>
      </c>
      <c r="N343">
        <f>(L343*100000)*((I343-I342)/1000000)</f>
        <v>0.47860503188714265</v>
      </c>
      <c r="O343" s="22">
        <f>1-EXP(-C$12*((H343-(C$14+C$15))/C$16)^(C$13+1))</f>
        <v>1</v>
      </c>
      <c r="P343" s="22">
        <f t="shared" si="10"/>
        <v>1</v>
      </c>
      <c r="Q343" s="22">
        <f t="shared" si="11"/>
        <v>0</v>
      </c>
    </row>
    <row r="344" spans="8:17" x14ac:dyDescent="0.25">
      <c r="H344" s="22">
        <v>161</v>
      </c>
      <c r="I344">
        <f>(E$6+((PI()*(E$4^2))/4)*(E$8+(0.5*E$5)-((0.5*E$5)*COS(RADIANS(H344))+((E$8^2)-((0.5*E$5)^2)*(SIN(RADIANS(H344))*(SIN(RADIANS(H344)))))^0.5)))*1000000</f>
        <v>472.21283301709263</v>
      </c>
      <c r="J344" s="22">
        <f>J343*(I343/I344)^C$11</f>
        <v>1.3620679024807634</v>
      </c>
      <c r="K344" s="30">
        <f>Q344*C$21*C$25*C$22</f>
        <v>0</v>
      </c>
      <c r="L344" s="22">
        <f>(L343*(I343/I344)^C$11)+(1/100000)*(K344*(C$31-1)/(I344/1000000))</f>
        <v>5.2715599063110776</v>
      </c>
      <c r="M344">
        <f>((L344*100000)*(I344/1000000))/((C$19+C$21)*C$33)</f>
        <v>1658.8141029347626</v>
      </c>
      <c r="N344">
        <f>(L344*100000)*((I344-I343)/1000000)</f>
        <v>0.45384271999804288</v>
      </c>
      <c r="O344" s="22">
        <f>1-EXP(-C$12*((H344-(C$14+C$15))/C$16)^(C$13+1))</f>
        <v>1</v>
      </c>
      <c r="P344" s="22">
        <f t="shared" si="10"/>
        <v>1</v>
      </c>
      <c r="Q344" s="22">
        <f t="shared" si="11"/>
        <v>0</v>
      </c>
    </row>
    <row r="345" spans="8:17" x14ac:dyDescent="0.25">
      <c r="H345" s="22">
        <v>162</v>
      </c>
      <c r="I345">
        <f>(E$6+((PI()*(E$4^2))/4)*(E$8+(0.5*E$5)-((0.5*E$5)*COS(RADIANS(H345))+((E$8^2)-((0.5*E$5)^2)*(SIN(RADIANS(H345))*(SIN(RADIANS(H345)))))^0.5)))*1000000</f>
        <v>473.028885100195</v>
      </c>
      <c r="J345" s="22">
        <f>J344*(I344/I345)^C$11</f>
        <v>1.3592486416513334</v>
      </c>
      <c r="K345" s="30">
        <f>Q345*C$21*C$25*C$22</f>
        <v>0</v>
      </c>
      <c r="L345" s="22">
        <f>(L344*(I344/I345)^C$11)+(1/100000)*(K345*(C$31-1)/(I345/1000000))</f>
        <v>5.2606486277127145</v>
      </c>
      <c r="M345">
        <f>((L345*100000)*(I345/1000000))/((C$19+C$21)*C$33)</f>
        <v>1658.2413625200986</v>
      </c>
      <c r="N345">
        <f>(L345*100000)*((I345-I344)/1000000)</f>
        <v>0.42929632711145493</v>
      </c>
      <c r="O345" s="22">
        <f>1-EXP(-C$12*((H345-(C$14+C$15))/C$16)^(C$13+1))</f>
        <v>1</v>
      </c>
      <c r="P345" s="22">
        <f t="shared" si="10"/>
        <v>1</v>
      </c>
      <c r="Q345" s="22">
        <f t="shared" si="11"/>
        <v>0</v>
      </c>
    </row>
    <row r="346" spans="8:17" x14ac:dyDescent="0.25">
      <c r="H346" s="22">
        <v>163</v>
      </c>
      <c r="I346">
        <f>(E$6+((PI()*(E$4^2))/4)*(E$8+(0.5*E$5)-((0.5*E$5)*COS(RADIANS(H346))+((E$8^2)-((0.5*E$5)^2)*(SIN(RADIANS(H346))*(SIN(RADIANS(H346)))))^0.5)))*1000000</f>
        <v>473.800171172982</v>
      </c>
      <c r="J346" s="22">
        <f>J345*(I345/I346)^C$11</f>
        <v>1.3565938545695768</v>
      </c>
      <c r="K346" s="30">
        <f>Q346*C$21*C$25*C$22</f>
        <v>0</v>
      </c>
      <c r="L346" s="22">
        <f>(L345*(I345/I346)^C$11)+(1/100000)*(K346*(C$31-1)/(I346/1000000))</f>
        <v>5.2503739056415961</v>
      </c>
      <c r="M346">
        <f>((L346*100000)*(I346/1000000))/((C$19+C$21)*C$33)</f>
        <v>1657.7011296684514</v>
      </c>
      <c r="N346">
        <f>(L346*100000)*((I346-I345)/1000000)</f>
        <v>0.4049540270345684</v>
      </c>
      <c r="O346" s="22">
        <f>1-EXP(-C$12*((H346-(C$14+C$15))/C$16)^(C$13+1))</f>
        <v>1</v>
      </c>
      <c r="P346" s="22">
        <f t="shared" si="10"/>
        <v>1</v>
      </c>
      <c r="Q346" s="22">
        <f t="shared" si="11"/>
        <v>0</v>
      </c>
    </row>
    <row r="347" spans="8:17" x14ac:dyDescent="0.25">
      <c r="H347" s="22">
        <v>164</v>
      </c>
      <c r="I347">
        <f>(E$6+((PI()*(E$4^2))/4)*(E$8+(0.5*E$5)-((0.5*E$5)*COS(RADIANS(H347))+((E$8^2)-((0.5*E$5)^2)*(SIN(RADIANS(H347))*(SIN(RADIANS(H347)))))^0.5)))*1000000</f>
        <v>474.52679562652901</v>
      </c>
      <c r="J347" s="22">
        <f>J346*(I346/I347)^C$11</f>
        <v>1.3541014770498894</v>
      </c>
      <c r="K347" s="30">
        <f>Q347*C$21*C$25*C$22</f>
        <v>0</v>
      </c>
      <c r="L347" s="22">
        <f>(L346*(I346/I347)^C$11)+(1/100000)*(K347*(C$31-1)/(I347/1000000))</f>
        <v>5.2407277511582215</v>
      </c>
      <c r="M347">
        <f>((L347*100000)*(I347/1000000))/((C$19+C$21)*C$33)</f>
        <v>1657.1931437570861</v>
      </c>
      <c r="N347">
        <f>(L347*100000)*((I347-I346)/1000000)</f>
        <v>0.380804093837396</v>
      </c>
      <c r="O347" s="22">
        <f>1-EXP(-C$12*((H347-(C$14+C$15))/C$16)^(C$13+1))</f>
        <v>1</v>
      </c>
      <c r="P347" s="22">
        <f t="shared" si="10"/>
        <v>1</v>
      </c>
      <c r="Q347" s="22">
        <f t="shared" si="11"/>
        <v>0</v>
      </c>
    </row>
    <row r="348" spans="8:17" x14ac:dyDescent="0.25">
      <c r="H348" s="22">
        <v>165</v>
      </c>
      <c r="I348">
        <f>(E$6+((PI()*(E$4^2))/4)*(E$8+(0.5*E$5)-((0.5*E$5)*COS(RADIANS(H348))+((E$8^2)-((0.5*E$5)^2)*(SIN(RADIANS(H348))*(SIN(RADIANS(H348)))))^0.5)))*1000000</f>
        <v>475.20885826962939</v>
      </c>
      <c r="J348" s="22">
        <f>J347*(I347/I348)^C$11</f>
        <v>1.3517695775371743</v>
      </c>
      <c r="K348" s="30">
        <f>Q348*C$21*C$25*C$22</f>
        <v>0</v>
      </c>
      <c r="L348" s="22">
        <f>(L347*(I347/I348)^C$11)+(1/100000)*(K348*(C$31-1)/(I348/1000000))</f>
        <v>5.2317026886379265</v>
      </c>
      <c r="M348">
        <f>((L348*100000)*(I348/1000000))/((C$19+C$21)*C$33)</f>
        <v>1656.7171597747233</v>
      </c>
      <c r="N348">
        <f>(L348*100000)*((I348-I347)/1000000)</f>
        <v>0.35683489637277493</v>
      </c>
      <c r="O348" s="22">
        <f>1-EXP(-C$12*((H348-(C$14+C$15))/C$16)^(C$13+1))</f>
        <v>1</v>
      </c>
      <c r="P348" s="22">
        <f t="shared" si="10"/>
        <v>1</v>
      </c>
      <c r="Q348" s="22">
        <f t="shared" si="11"/>
        <v>0</v>
      </c>
    </row>
    <row r="349" spans="8:17" x14ac:dyDescent="0.25">
      <c r="H349" s="22">
        <v>166</v>
      </c>
      <c r="I349">
        <f>(E$6+((PI()*(E$4^2))/4)*(E$8+(0.5*E$5)-((0.5*E$5)*COS(RADIANS(H349))+((E$8^2)-((0.5*E$5)^2)*(SIN(RADIANS(H349))*(SIN(RADIANS(H349)))))^0.5)))*1000000</f>
        <v>475.84645407894754</v>
      </c>
      <c r="J349" s="22">
        <f>J348*(I348/I349)^C$11</f>
        <v>1.3495963544300562</v>
      </c>
      <c r="K349" s="30">
        <f>Q349*C$21*C$25*C$22</f>
        <v>0</v>
      </c>
      <c r="L349" s="22">
        <f>(L348*(I348/I349)^C$11)+(1/100000)*(K349*(C$31-1)/(I349/1000000))</f>
        <v>5.2232917454110233</v>
      </c>
      <c r="M349">
        <f>((L349*100000)*(I349/1000000))/((C$19+C$21)*C$33)</f>
        <v>1656.2729481951164</v>
      </c>
      <c r="N349">
        <f>(L349*100000)*((I349-I348)/1000000)</f>
        <v>0.33303489277201886</v>
      </c>
      <c r="O349" s="22">
        <f>1-EXP(-C$12*((H349-(C$14+C$15))/C$16)^(C$13+1))</f>
        <v>1</v>
      </c>
      <c r="P349" s="22">
        <f t="shared" si="10"/>
        <v>1</v>
      </c>
      <c r="Q349" s="22">
        <f t="shared" si="11"/>
        <v>0</v>
      </c>
    </row>
    <row r="350" spans="8:17" x14ac:dyDescent="0.25">
      <c r="H350" s="22">
        <v>167</v>
      </c>
      <c r="I350">
        <f>(E$6+((PI()*(E$4^2))/4)*(E$8+(0.5*E$5)-((0.5*E$5)*COS(RADIANS(H350))+((E$8^2)-((0.5*E$5)^2)*(SIN(RADIANS(H350))*(SIN(RADIANS(H350)))))^0.5)))*1000000</f>
        <v>476.43967296601886</v>
      </c>
      <c r="J350" s="22">
        <f>J349*(I349/I350)^C$11</f>
        <v>1.3475801335931192</v>
      </c>
      <c r="K350" s="30">
        <f>Q350*C$21*C$25*C$22</f>
        <v>0</v>
      </c>
      <c r="L350" s="22">
        <f>(L349*(I349/I350)^C$11)+(1/100000)*(K350*(C$31-1)/(I350/1000000))</f>
        <v>5.2154884421345065</v>
      </c>
      <c r="M350">
        <f>((L350*100000)*(I350/1000000))/((C$19+C$21)*C$33)</f>
        <v>1655.8602948581702</v>
      </c>
      <c r="N350">
        <f>(L350*100000)*((I350-I349)/1000000)</f>
        <v>0.30939262491763442</v>
      </c>
      <c r="O350" s="22">
        <f>1-EXP(-C$12*((H350-(C$14+C$15))/C$16)^(C$13+1))</f>
        <v>1</v>
      </c>
      <c r="P350" s="22">
        <f t="shared" si="10"/>
        <v>1</v>
      </c>
      <c r="Q350" s="22">
        <f t="shared" si="11"/>
        <v>0</v>
      </c>
    </row>
    <row r="351" spans="8:17" x14ac:dyDescent="0.25">
      <c r="H351" s="22">
        <v>168</v>
      </c>
      <c r="I351">
        <f>(E$6+((PI()*(E$4^2))/4)*(E$8+(0.5*E$5)-((0.5*E$5)*COS(RADIANS(H351))+((E$8^2)-((0.5*E$5)^2)*(SIN(RADIANS(H351))*(SIN(RADIANS(H351)))))^0.5)))*1000000</f>
        <v>476.98859956079878</v>
      </c>
      <c r="J351" s="22">
        <f>J350*(I350/I351)^C$11</f>
        <v>1.3457193660529214</v>
      </c>
      <c r="K351" s="30">
        <f>Q351*C$21*C$25*C$22</f>
        <v>0</v>
      </c>
      <c r="L351" s="22">
        <f>(L350*(I350/I351)^C$11)+(1/100000)*(K351*(C$31-1)/(I351/1000000))</f>
        <v>5.2082867838750273</v>
      </c>
      <c r="M351">
        <f>((L351*100000)*(I351/1000000))/((C$19+C$21)*C$33)</f>
        <v>1655.4790008586233</v>
      </c>
      <c r="N351">
        <f>(L351*100000)*((I351-I350)/1000000)</f>
        <v>0.28589671289097485</v>
      </c>
      <c r="O351" s="22">
        <f>1-EXP(-C$12*((H351-(C$14+C$15))/C$16)^(C$13+1))</f>
        <v>1</v>
      </c>
      <c r="P351" s="22">
        <f t="shared" si="10"/>
        <v>1</v>
      </c>
      <c r="Q351" s="22">
        <f t="shared" si="11"/>
        <v>0</v>
      </c>
    </row>
    <row r="352" spans="8:17" x14ac:dyDescent="0.25">
      <c r="H352" s="22">
        <v>169</v>
      </c>
      <c r="I352">
        <f>(E$6+((PI()*(E$4^2))/4)*(E$8+(0.5*E$5)-((0.5*E$5)*COS(RADIANS(H352))+((E$8^2)-((0.5*E$5)^2)*(SIN(RADIANS(H352))*(SIN(RADIANS(H352)))))^0.5)))*1000000</f>
        <v>477.49331301148021</v>
      </c>
      <c r="J352" s="22">
        <f>J351*(I351/I352)^C$11</f>
        <v>1.3440126258729355</v>
      </c>
      <c r="K352" s="30">
        <f>Q352*C$21*C$25*C$22</f>
        <v>0</v>
      </c>
      <c r="L352" s="22">
        <f>(L351*(I351/I352)^C$11)+(1/100000)*(K352*(C$31-1)/(I352/1000000))</f>
        <v>5.2016812518843558</v>
      </c>
      <c r="M352">
        <f>((L352*100000)*(I352/1000000))/((C$19+C$21)*C$33)</f>
        <v>1655.1288824423118</v>
      </c>
      <c r="N352">
        <f>(L352*100000)*((I352-I351)/1000000)</f>
        <v>0.26253584939834845</v>
      </c>
      <c r="O352" s="22">
        <f>1-EXP(-C$12*((H352-(C$14+C$15))/C$16)^(C$13+1))</f>
        <v>1</v>
      </c>
      <c r="P352" s="22">
        <f t="shared" si="10"/>
        <v>1</v>
      </c>
      <c r="Q352" s="22">
        <f t="shared" si="11"/>
        <v>0</v>
      </c>
    </row>
    <row r="353" spans="8:17" x14ac:dyDescent="0.25">
      <c r="H353" s="22">
        <v>170</v>
      </c>
      <c r="I353">
        <f>(E$6+((PI()*(E$4^2))/4)*(E$8+(0.5*E$5)-((0.5*E$5)*COS(RADIANS(H353))+((E$8^2)-((0.5*E$5)^2)*(SIN(RADIANS(H353))*(SIN(RADIANS(H353)))))^0.5)))*1000000</f>
        <v>477.95388680030317</v>
      </c>
      <c r="J353" s="22">
        <f>J352*(I352/I353)^C$11</f>
        <v>1.3424586082029901</v>
      </c>
      <c r="K353" s="30">
        <f>Q353*C$21*C$25*C$22</f>
        <v>0</v>
      </c>
      <c r="L353" s="22">
        <f>(L352*(I352/I353)^C$11)+(1/100000)*(K353*(C$31-1)/(I353/1000000))</f>
        <v>5.1956667960502063</v>
      </c>
      <c r="M353">
        <f>((L353*100000)*(I353/1000000))/((C$19+C$21)*C$33)</f>
        <v>1654.8097709100355</v>
      </c>
      <c r="N353">
        <f>(L353*100000)*((I353-I352)/1000000)</f>
        <v>0.23929879417184696</v>
      </c>
      <c r="O353" s="22">
        <f>1-EXP(-C$12*((H353-(C$14+C$15))/C$16)^(C$13+1))</f>
        <v>1</v>
      </c>
      <c r="P353" s="22">
        <f t="shared" si="10"/>
        <v>1</v>
      </c>
      <c r="Q353" s="22">
        <f t="shared" si="11"/>
        <v>0</v>
      </c>
    </row>
    <row r="354" spans="8:17" x14ac:dyDescent="0.25">
      <c r="H354" s="22">
        <v>171</v>
      </c>
      <c r="I354">
        <f>(E$6+((PI()*(E$4^2))/4)*(E$8+(0.5*E$5)-((0.5*E$5)*COS(RADIANS(H354))+((E$8^2)-((0.5*E$5)^2)*(SIN(RADIANS(H354))*(SIN(RADIANS(H354)))))^0.5)))*1000000</f>
        <v>478.37038857510441</v>
      </c>
      <c r="J354" s="22">
        <f>J353*(I353/I354)^C$11</f>
        <v>1.3410561274991399</v>
      </c>
      <c r="K354" s="30">
        <f>Q354*C$21*C$25*C$22</f>
        <v>0</v>
      </c>
      <c r="L354" s="22">
        <f>(L353*(I353/I354)^C$11)+(1/100000)*(K354*(C$31-1)/(I354/1000000))</f>
        <v>5.1902388280066702</v>
      </c>
      <c r="M354">
        <f>((L354*100000)*(I354/1000000))/((C$19+C$21)*C$33)</f>
        <v>1654.5215125290426</v>
      </c>
      <c r="N354">
        <f>(L354*100000)*((I354-I353)/1000000)</f>
        <v>0.21617436835071244</v>
      </c>
      <c r="O354" s="22">
        <f>1-EXP(-C$12*((H354-(C$14+C$15))/C$16)^(C$13+1))</f>
        <v>1</v>
      </c>
      <c r="P354" s="22">
        <f t="shared" si="10"/>
        <v>1</v>
      </c>
      <c r="Q354" s="22">
        <f t="shared" si="11"/>
        <v>0</v>
      </c>
    </row>
    <row r="355" spans="8:17" x14ac:dyDescent="0.25">
      <c r="H355" s="22">
        <v>172</v>
      </c>
      <c r="I355">
        <f>(E$6+((PI()*(E$4^2))/4)*(E$8+(0.5*E$5)-((0.5*E$5)*COS(RADIANS(H355))+((E$8^2)-((0.5*E$5)^2)*(SIN(RADIANS(H355))*(SIN(RADIANS(H355)))))^0.5)))*1000000</f>
        <v>478.74287999636152</v>
      </c>
      <c r="J355" s="22">
        <f>J354*(I354/I355)^C$11</f>
        <v>1.3398041159102925</v>
      </c>
      <c r="K355" s="30">
        <f>Q355*C$21*C$25*C$22</f>
        <v>0</v>
      </c>
      <c r="L355" s="22">
        <f>(L354*(I354/I355)^C$11)+(1/100000)*(K355*(C$31-1)/(I355/1000000))</f>
        <v>5.1853932148900377</v>
      </c>
      <c r="M355">
        <f>((L355*100000)*(I355/1000000))/((C$19+C$21)*C$33)</f>
        <v>1654.2639684521494</v>
      </c>
      <c r="N355">
        <f>(L355*100000)*((I355-I354)/1000000)</f>
        <v>0.19315144883913615</v>
      </c>
      <c r="O355" s="22">
        <f>1-EXP(-C$12*((H355-(C$14+C$15))/C$16)^(C$13+1))</f>
        <v>1</v>
      </c>
      <c r="P355" s="22">
        <f t="shared" si="10"/>
        <v>1</v>
      </c>
      <c r="Q355" s="22">
        <f t="shared" si="11"/>
        <v>0</v>
      </c>
    </row>
    <row r="356" spans="8:17" x14ac:dyDescent="0.25">
      <c r="H356" s="22">
        <v>173</v>
      </c>
      <c r="I356">
        <f>(E$6+((PI()*(E$4^2))/4)*(E$8+(0.5*E$5)-((0.5*E$5)*COS(RADIANS(H356))+((E$8^2)-((0.5*E$5)^2)*(SIN(RADIANS(H356))*(SIN(RADIANS(H356)))))^0.5)))*1000000</f>
        <v>479.07141659950975</v>
      </c>
      <c r="J356" s="22">
        <f>J355*(I355/I356)^C$11</f>
        <v>1.3387016218282572</v>
      </c>
      <c r="K356" s="30">
        <f>Q356*C$21*C$25*C$22</f>
        <v>0</v>
      </c>
      <c r="L356" s="22">
        <f>(L355*(I355/I356)^C$11)+(1/100000)*(K356*(C$31-1)/(I356/1000000))</f>
        <v>5.1811262737271067</v>
      </c>
      <c r="M356">
        <f>((L356*100000)*(I356/1000000))/((C$19+C$21)*C$33)</f>
        <v>1654.0370146445141</v>
      </c>
      <c r="N356">
        <f>(L356*100000)*((I356-I355)/1000000)</f>
        <v>0.1702189626452312</v>
      </c>
      <c r="O356" s="22">
        <f>1-EXP(-C$12*((H356-(C$14+C$15))/C$16)^(C$13+1))</f>
        <v>1</v>
      </c>
      <c r="P356" s="22">
        <f t="shared" si="10"/>
        <v>1</v>
      </c>
      <c r="Q356" s="22">
        <f t="shared" si="11"/>
        <v>0</v>
      </c>
    </row>
    <row r="357" spans="8:17" x14ac:dyDescent="0.25">
      <c r="H357" s="22">
        <v>174</v>
      </c>
      <c r="I357">
        <f>(E$6+((PI()*(E$4^2))/4)*(E$8+(0.5*E$5)-((0.5*E$5)*COS(RADIANS(H357))+((E$8^2)-((0.5*E$5)^2)*(SIN(RADIANS(H357))*(SIN(RADIANS(H357)))))^0.5)))*1000000</f>
        <v>479.356047672324</v>
      </c>
      <c r="J357" s="22">
        <f>J356*(I356/I357)^C$11</f>
        <v>1.3377478085982408</v>
      </c>
      <c r="K357" s="30">
        <f>Q357*C$21*C$25*C$22</f>
        <v>0</v>
      </c>
      <c r="L357" s="22">
        <f>(L356*(I356/I357)^C$11)+(1/100000)*(K357*(C$31-1)/(I357/1000000))</f>
        <v>5.1774347664444624</v>
      </c>
      <c r="M357">
        <f>((L357*100000)*(I357/1000000))/((C$19+C$21)*C$33)</f>
        <v>1653.840541818076</v>
      </c>
      <c r="N357">
        <f>(L357*100000)*((I357-I356)/1000000)</f>
        <v>0.14736588119988822</v>
      </c>
      <c r="O357" s="22">
        <f>1-EXP(-C$12*((H357-(C$14+C$15))/C$16)^(C$13+1))</f>
        <v>1</v>
      </c>
      <c r="P357" s="22">
        <f t="shared" si="10"/>
        <v>1</v>
      </c>
      <c r="Q357" s="22">
        <f t="shared" si="11"/>
        <v>0</v>
      </c>
    </row>
    <row r="358" spans="8:17" x14ac:dyDescent="0.25">
      <c r="H358" s="22">
        <v>175</v>
      </c>
      <c r="I358">
        <f>(E$6+((PI()*(E$4^2))/4)*(E$8+(0.5*E$5)-((0.5*E$5)*COS(RADIANS(H358))+((E$8^2)-((0.5*E$5)^2)*(SIN(RADIANS(H358))*(SIN(RADIANS(H358)))))^0.5)))*1000000</f>
        <v>479.59681614717829</v>
      </c>
      <c r="J358" s="22">
        <f>J357*(I357/I358)^C$11</f>
        <v>1.3369419533871523</v>
      </c>
      <c r="K358" s="30">
        <f>Q358*C$21*C$25*C$22</f>
        <v>0</v>
      </c>
      <c r="L358" s="22">
        <f>(L357*(I357/I358)^C$11)+(1/100000)*(K358*(C$31-1)/(I358/1000000))</f>
        <v>5.1743158954885224</v>
      </c>
      <c r="M358">
        <f>((L358*100000)*(I358/1000000))/((C$19+C$21)*C$33)</f>
        <v>1653.6744553736758</v>
      </c>
      <c r="N358">
        <f>(L358*100000)*((I358-I357)/1000000)</f>
        <v>0.12458121465710917</v>
      </c>
      <c r="O358" s="22">
        <f>1-EXP(-C$12*((H358-(C$14+C$15))/C$16)^(C$13+1))</f>
        <v>1</v>
      </c>
      <c r="P358" s="22">
        <f t="shared" si="10"/>
        <v>1</v>
      </c>
      <c r="Q358" s="22">
        <f t="shared" si="11"/>
        <v>0</v>
      </c>
    </row>
    <row r="359" spans="8:17" x14ac:dyDescent="0.25">
      <c r="H359" s="22">
        <v>176</v>
      </c>
      <c r="I359">
        <f>(E$6+((PI()*(E$4^2))/4)*(E$8+(0.5*E$5)-((0.5*E$5)*COS(RADIANS(H359))+((E$8^2)-((0.5*E$5)^2)*(SIN(RADIANS(H359))*(SIN(RADIANS(H359)))))^0.5)))*1000000</f>
        <v>479.79375850801637</v>
      </c>
      <c r="J359" s="22">
        <f>J358*(I358/I359)^C$11</f>
        <v>1.3362834462074036</v>
      </c>
      <c r="K359" s="30">
        <f>Q359*C$21*C$25*C$22</f>
        <v>0</v>
      </c>
      <c r="L359" s="22">
        <f>(L358*(I358/I359)^C$11)+(1/100000)*(K359*(C$31-1)/(I359/1000000))</f>
        <v>5.1717673000473861</v>
      </c>
      <c r="M359">
        <f>((L359*100000)*(I359/1000000))/((C$19+C$21)*C$33)</f>
        <v>1653.5386753508681</v>
      </c>
      <c r="N359">
        <f>(L359*100000)*((I359-I358)/1000000)</f>
        <v>0.10185400617765117</v>
      </c>
      <c r="O359" s="22">
        <f>1-EXP(-C$12*((H359-(C$14+C$15))/C$16)^(C$13+1))</f>
        <v>1</v>
      </c>
      <c r="P359" s="22">
        <f t="shared" si="10"/>
        <v>1</v>
      </c>
      <c r="Q359" s="22">
        <f t="shared" si="11"/>
        <v>0</v>
      </c>
    </row>
    <row r="360" spans="8:17" x14ac:dyDescent="0.25">
      <c r="H360" s="22">
        <v>177</v>
      </c>
      <c r="I360">
        <f>(E$6+((PI()*(E$4^2))/4)*(E$8+(0.5*E$5)-((0.5*E$5)*COS(RADIANS(H360))+((E$8^2)-((0.5*E$5)^2)*(SIN(RADIANS(H360))*(SIN(RADIANS(H360)))))^0.5)))*1000000</f>
        <v>479.94690471188676</v>
      </c>
      <c r="J360" s="22">
        <f>J359*(I359/I360)^C$11</f>
        <v>1.3357717890942198</v>
      </c>
      <c r="K360" s="30">
        <f>Q360*C$21*C$25*C$22</f>
        <v>0</v>
      </c>
      <c r="L360" s="22">
        <f>(L359*(I359/I360)^C$11)+(1/100000)*(K360*(C$31-1)/(I360/1000000))</f>
        <v>5.1697870528668117</v>
      </c>
      <c r="M360">
        <f>((L360*100000)*(I360/1000000))/((C$19+C$21)*C$33)</f>
        <v>1653.4331363854351</v>
      </c>
      <c r="N360">
        <f>(L360*100000)*((I360-I359)/1000000)</f>
        <v>7.9173326196485455E-2</v>
      </c>
      <c r="O360" s="22">
        <f>1-EXP(-C$12*((H360-(C$14+C$15))/C$16)^(C$13+1))</f>
        <v>1</v>
      </c>
      <c r="P360" s="22">
        <f t="shared" si="10"/>
        <v>1</v>
      </c>
      <c r="Q360" s="22">
        <f t="shared" si="11"/>
        <v>0</v>
      </c>
    </row>
    <row r="361" spans="8:17" x14ac:dyDescent="0.25">
      <c r="H361" s="22">
        <v>178</v>
      </c>
      <c r="I361">
        <f>(E$6+((PI()*(E$4^2))/4)*(E$8+(0.5*E$5)-((0.5*E$5)*COS(RADIANS(H361))+((E$8^2)-((0.5*E$5)^2)*(SIN(RADIANS(H361))*(SIN(RADIANS(H361)))))^0.5)))*1000000</f>
        <v>480.05627812491593</v>
      </c>
      <c r="J361" s="22">
        <f>J360*(I360/I361)^C$11</f>
        <v>1.3354065954347911</v>
      </c>
      <c r="K361" s="30">
        <f>Q361*C$21*C$25*C$22</f>
        <v>0</v>
      </c>
      <c r="L361" s="22">
        <f>(L360*(I360/I361)^C$11)+(1/100000)*(K361*(C$31-1)/(I361/1000000))</f>
        <v>5.1683736576538584</v>
      </c>
      <c r="M361">
        <f>((L361*100000)*(I361/1000000))/((C$19+C$21)*C$33)</f>
        <v>1653.3577876746169</v>
      </c>
      <c r="N361">
        <f>(L361*100000)*((I361-I360)/1000000)</f>
        <v>5.6528266674768353E-2</v>
      </c>
      <c r="O361" s="22">
        <f>1-EXP(-C$12*((H361-(C$14+C$15))/C$16)^(C$13+1))</f>
        <v>1</v>
      </c>
      <c r="P361" s="22">
        <f t="shared" si="10"/>
        <v>1</v>
      </c>
      <c r="Q361" s="22">
        <f t="shared" si="11"/>
        <v>0</v>
      </c>
    </row>
    <row r="362" spans="8:17" x14ac:dyDescent="0.25">
      <c r="H362" s="22">
        <v>179</v>
      </c>
      <c r="I362">
        <f>(E$6+((PI()*(E$4^2))/4)*(E$8+(0.5*E$5)-((0.5*E$5)*COS(RADIANS(H362))+((E$8^2)-((0.5*E$5)^2)*(SIN(RADIANS(H362))*(SIN(RADIANS(H362)))))^0.5)))*1000000</f>
        <v>480.12189547261744</v>
      </c>
      <c r="J362" s="22">
        <f>J361*(I361/I362)^C$11</f>
        <v>1.3351875894479055</v>
      </c>
      <c r="K362" s="30">
        <f>Q362*C$21*C$25*C$22</f>
        <v>0</v>
      </c>
      <c r="L362" s="22">
        <f>(L361*(I361/I362)^C$11)+(1/100000)*(K362*(C$31-1)/(I362/1000000))</f>
        <v>5.1675260470629283</v>
      </c>
      <c r="M362">
        <f>((L362*100000)*(I362/1000000))/((C$19+C$21)*C$33)</f>
        <v>1653.3125929500566</v>
      </c>
      <c r="N362">
        <f>(L362*100000)*((I362-I361)/1000000)</f>
        <v>3.3907935338670939E-2</v>
      </c>
      <c r="O362" s="22">
        <f>1-EXP(-C$12*((H362-(C$14+C$15))/C$16)^(C$13+1))</f>
        <v>1</v>
      </c>
      <c r="P362" s="22">
        <f t="shared" si="10"/>
        <v>1</v>
      </c>
      <c r="Q362" s="22">
        <f t="shared" si="11"/>
        <v>0</v>
      </c>
    </row>
    <row r="363" spans="8:17" x14ac:dyDescent="0.25">
      <c r="H363" s="22">
        <v>180</v>
      </c>
      <c r="I363">
        <f>(E$6+((PI()*(E$4^2))/4)*(E$8+(0.5*E$5)-((0.5*E$5)*COS(RADIANS(H363))+((E$8^2)-((0.5*E$5)^2)*(SIN(RADIANS(H363))*(SIN(RADIANS(H363)))))^0.5)))*1000000</f>
        <v>480.14376680445781</v>
      </c>
      <c r="J363" s="22">
        <f>J362*(I362/I363)^C$11</f>
        <v>1.3351146058130015</v>
      </c>
      <c r="K363" s="30">
        <v>0</v>
      </c>
      <c r="L363" s="22">
        <f>(L362*(I362/I363)^C$11)+(1/100000)*(K363*(C$31-1)/(I363/1000000))</f>
        <v>5.1672435812601023</v>
      </c>
      <c r="M363">
        <f>((L363*100000)*(I363/1000000))/((C$19+C$21)*C$33)</f>
        <v>1653.2975304584711</v>
      </c>
      <c r="N363">
        <f>(L363*100000)*((I363-I362)/1000000)</f>
        <v>1.1301449906577674E-2</v>
      </c>
      <c r="O363" s="22">
        <f>1-EXP(-C$12*((H363-(C$14+C$15))/C$16)^(C$13+1))</f>
        <v>1</v>
      </c>
      <c r="P363" s="22">
        <f t="shared" si="10"/>
        <v>1</v>
      </c>
      <c r="Q363" s="22">
        <f>P364-P363</f>
        <v>-1</v>
      </c>
    </row>
    <row r="364" spans="8:17" x14ac:dyDescent="0.25">
      <c r="Q364" s="22">
        <f t="shared" si="11"/>
        <v>0</v>
      </c>
    </row>
    <row r="365" spans="8:17" x14ac:dyDescent="0.25">
      <c r="Q365" s="22">
        <v>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Charts</vt:lpstr>
      </vt:variant>
      <vt:variant>
        <vt:i4>4</vt:i4>
      </vt:variant>
    </vt:vector>
  </HeadingPairs>
  <TitlesOfParts>
    <vt:vector size="7" baseType="lpstr">
      <vt:lpstr>Calculations</vt:lpstr>
      <vt:lpstr>Sheet2</vt:lpstr>
      <vt:lpstr>Sheet3</vt:lpstr>
      <vt:lpstr>Volume</vt:lpstr>
      <vt:lpstr>Pressure</vt:lpstr>
      <vt:lpstr>Temp</vt:lpstr>
      <vt:lpstr>Work</vt:lpstr>
    </vt:vector>
  </TitlesOfParts>
  <Company>SIHE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Owen</dc:creator>
  <cp:lastModifiedBy>Williams, Owen</cp:lastModifiedBy>
  <dcterms:created xsi:type="dcterms:W3CDTF">2009-03-09T14:34:47Z</dcterms:created>
  <dcterms:modified xsi:type="dcterms:W3CDTF">2013-04-10T11:48:33Z</dcterms:modified>
</cp:coreProperties>
</file>