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2744A0B3-5916-4290-B7DD-4C44EFABA1E8}"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<sst xmlns="http://schemas.openxmlformats.org/spreadsheetml/2006/main" count="357" uniqueCount="239">
  <si>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</si>
  <si>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</si>
  <si>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</si>
  <si>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</si>
  <si>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</si>
  <si>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</si>
  <si>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</si>
  <si>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</si>
  <si>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</si>
  <si>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</si>
  <si>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</si>
  <si>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</si>
  <si>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</si>
  <si>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</si>
  <si>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</si>
  <si>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</si>
  <si>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</si>
  <si>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</si>
  <si>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</si>
  <si>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</si>
  <si>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</si>
  <si>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</si>
  <si>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</si>
  <si>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</si>
  <si>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</si>
  <si>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</si>
  <si>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</si>
  <si>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</si>
  <si>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</si>
  <si>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</si>
  <si>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</si>
  <si>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</si>
  <si>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</si>
  <si>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</si>
  <si>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</si>
  <si>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</si>
  <si>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</si>
  <si>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</si>
  <si>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</si>
  <si>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</si>
  <si>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</si>
  <si>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</si>
  <si>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</si>
  <si>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</si>
  <si>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</si>
  <si>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</si>
  <si>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</si>
  <si>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</si>
  <si>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</si>
  <si>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</si>
  <si>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</si>
  <si>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</si>
  <si>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</si>
  <si>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</si>
  <si>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</si>
  <si>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</si>
  <si>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</si>
  <si>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</si>
  <si>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</si>
  <si>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</si>
  <si>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</si>
  <si>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</si>
  <si>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</si>
  <si>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</si>
  <si>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</si>
  <si>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</si>
  <si>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</si>
  <si>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</si>
  <si>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</si>
  <si>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</si>
  <si>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</si>
  <si>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</si>
  <si>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</si>
  <si>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</si>
  <si>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</si>
  <si>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</si>
  <si>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</si>
  <si>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</si>
  <si>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</si>
  <si>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</si>
  <si>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</si>
  <si>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</si>
  <si>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</si>
  <si>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</si>
  <si>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</si>
  <si>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</si>
  <si>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</si>
  <si>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</si>
  <si>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</si>
  <si>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</si>
  <si>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</si>
  <si>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</si>
  <si>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</si>
  <si>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</si>
  <si>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</si>
  <si>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</si>
  <si>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</si>
  <si>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</si>
  <si>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</si>
  <si>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</si>
  <si>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</si>
  <si>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</si>
  <si>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</si>
  <si>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</si>
  <si>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</si>
  <si>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</si>
  <si>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</si>
  <si>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</si>
  <si>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</si>
  <si>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</si>
  <si>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</si>
  <si>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</si>
  <si>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</si>
  <si>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</si>
  <si>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</si>
  <si>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</si>
  <si>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</si>
  <si>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</si>
  <si>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</si>
  <si>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</si>
  <si>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</si>
  <si>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</si>
  <si>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</si>
  <si>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</si>
  <si>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</si>
  <si>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</si>
  <si>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</si>
  <si>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</si>
  <si>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</si>
  <si>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</si>
  <si>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</si>
  <si>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</si>
  <si>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</si>
  <si>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</si>
  <si>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</si>
  <si>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</si>
  <si>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</si>
  <si>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</si>
  <si>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</si>
  <si>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</si>
  <si>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</si>
  <si>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</si>
  <si>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</si>
  <si>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</si>
  <si>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</si>
  <si>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</si>
  <si>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</si>
  <si>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</si>
  <si>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</si>
  <si>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</si>
  <si>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</si>
  <si>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Noah Tucker - 2403745 </t>
  </si>
  <si>
    <t>1.93                 1.92</t>
  </si>
  <si>
    <t>3.05      3.03</t>
  </si>
  <si>
    <t xml:space="preserve"> 2.98      3.03</t>
  </si>
  <si>
    <t>47.9                          47.75</t>
  </si>
  <si>
    <t>5.97                            5.96</t>
  </si>
  <si>
    <t>30.1                            25.14</t>
  </si>
  <si>
    <t>The components that we had to torque on the engine included: the head bolts (working from the middle outwards: 15 N/m, 30 N/m, 90 degrees), the camshaft retaining bolts (60N/m), the crankshaft retaining bolt (45N/m, 90 degrees). These figures can all be found in the assembly section of the manual for the different engine sizes.</t>
  </si>
  <si>
    <t>The areas most succeptable to wear would be the main and the big end bearing shells, where scoring, pitting and thinning areas show wear most prominently, as well as this, the piston walls can also show us the wear of an engine, if there is scoring or scratches evident. These areas wear most often during engine start, where the oil hasn't had time to lubricate the bearings or cylinder wall, or if there is low engine oil pressure or lack of oil in the engine.</t>
  </si>
  <si>
    <t>1.6 L duratec ford engine</t>
  </si>
  <si>
    <t>Noah Tucker - 2403745</t>
  </si>
  <si>
    <t>04/11/2025, 11/11/2025, 18/11/2025, 25/11/2025, 02/12/2025, 09/12/2025</t>
  </si>
  <si>
    <t>IQ021A</t>
  </si>
  <si>
    <t>David Cooper, Adrien Dix</t>
  </si>
  <si>
    <t>0.2mm</t>
  </si>
  <si>
    <t>30.00mm</t>
  </si>
  <si>
    <t>105.00mm</t>
  </si>
  <si>
    <t>104.96mm</t>
  </si>
  <si>
    <t>36.00mm</t>
  </si>
  <si>
    <t>0.05mm</t>
  </si>
  <si>
    <t>Steel cap boots, Lab coat, eye protection</t>
  </si>
  <si>
    <t xml:space="preserve">Using hand tools such as tap and die sets, hacksaws and files it is important to measure twice and cut once, as well as moving slowly and not rushing to ensure that the tool is staying straight. </t>
  </si>
  <si>
    <t>To ensure quality, being consistant is very important, keeping a steady and constant feed speed on both the mill and the lathe means that the part being cut has a smooth and straight edge. Furthermore, making sure to take small cuts in incramental steps to not overwork the part or the machine bit, for example we moved in 0.5mm cuts then for the finishing edge we cut at 0.2mm to provide a cleaner and more precise cut.</t>
  </si>
  <si>
    <t xml:space="preserve">To create a composite component using a wet layup process, say for instance a carbon fibre intake for an MCR car, the first step would to be to make a 3d mould of a part you want to recreate, in 2 halves. To prepare the mould, use fine grit sanding paper for a smooth finished part and apply a release agent to ensure easy removal. Then using this, laying one layer of carbon fibre weave at a time, then apply resin and work into the fibre using a roller or a brush, this is to remove any air pockets present in the carbon and also to ensure full penetration of the inlay. Then leave to dry/ cure for 24-48 hours and remove the part from the mould. This way is more simple but less repeatable, so the other more repeatable way is to draw the resin through the carbon weave. to do this we typically follow the same setup as for wet layup, but after laying the fibre, the whole part and mould is put into a large bag which seals around the part using a vaccum, then as the vacuum is drawn, resin is introducedon the opposite side to the pump, this ensures the resin moves through all of the component. This requires a lot more setup but when done correctly can create much lighter because it uses less resin. The best results for this can be found using an Autoclave which creates external pressure, heat and vacuum inside the bag. This ensures equal pressure all the way throughout the component and also cures the resin due to the heat, reducing the overall time.   </t>
  </si>
  <si>
    <t>Carbon fibre and fibreglass both have very sharp fibres that can lodge in fingers and cut even when cured, so hand protection is important, as well as this, when cut the dust and tiny fibres released are an irritant and extremely bad for the lungs, so a mask is vital when cutting or working with components. If using an autoclave, the user must be compitent using the machine as it can be dangerous if used incorrectly.</t>
  </si>
  <si>
    <t>Using release agents for ease of removal from the mould, spending lots of time preparing and smoothing the mould means that all the parts will be good quality and a nice finish instead of having to sand every component. Using plant based resins and potentially fibres like hemp to reduce environmental impact.</t>
  </si>
  <si>
    <t>Carbon weave, resin, fibreglass weave, foam moulds, woven fabrics for flexibility and removal from moulds</t>
  </si>
  <si>
    <t>115.00mm</t>
  </si>
  <si>
    <t>60.00mm</t>
  </si>
  <si>
    <t>90.00mm</t>
  </si>
  <si>
    <t>Advanced Manufacturing uses technology, automation and digital integration to aid the process of design and manufacturing to increase productivity and quality.</t>
  </si>
  <si>
    <t xml:space="preserve">The university has a large range of tools used for advanced manufactruring, for example, one of the most widespread technologies is the computer aided design (CAD) packages like Fusion 360 on every computer and every student has access to, used for 3d modeling and simulation of components. This model can then be created using a number of different methods. The university has a robotics lab, using FESTO factory systems and robots for factory automation, a CNC lab, with a large range of machines including the Mazak CV5-500, a 5 axis CNC machine, the Mazak VCN 430 A, a 3 axis CNC machine, a Mazak Quickturn 200, a CNC lathe, as well as the software to run and use them effectively. </t>
  </si>
  <si>
    <t xml:space="preserve">Writing a 'G-Code' for the CNC machines to read is how they can create components, usually through using a slicer software to convert a 3d model into horizontal 'layers' which define the tooling path on each axis. </t>
  </si>
  <si>
    <t xml:space="preserve">3D printers generally use filaments such as PLA and PETG, but there are many other types of plastic that can be used for different purposes, for instance, ABS filament or polycarbonate. There are also Carbon Fibre filaments that can be used too. </t>
  </si>
  <si>
    <t>To begin with, a consideration should be taken for the required properties of the part, and then filament and process chosen to accommodate the desired traits. Then measurements should be taken to understand and define the boundaries and tolerances of the component. Following this, using a CAD software like fusion, and the measurements taken, a 3D model can be created and then input into a slicer which creates a G-code for the 3D printer to follow. Then you can upload it into the 3D printer and print the part.</t>
  </si>
  <si>
    <t xml:space="preserve">My short term goals are to graduate university with a 1st or a 2:1, whilst taking advantage of the facilities and opportunities I have during my studies to expand my knowledge and experience even further, meeting new people at rally events and networking to expand my opportunities. Once I graduate I would like to gain more work experience inside the motorsport industry with an internship or an apprenticeship working on and maintaining classic cars, potentially involving some travel too like an international rally team. </t>
  </si>
  <si>
    <t>In the long term, my aim is to specialise in the design and creation aspect of vehicles, applying the knowledge I gain in practice and experience. I work better with a close group so I would like to be a part of a smaller, more intimate team, where I get to be hands on and be able to input my ideas. As well as this, I would like to be able to integrate my love for photography and the outdoors into my career, so creating or working towards a brand or company that combines my love of hiking, climbing, cars and cycling would be a goal I would love to see fulfilled.</t>
  </si>
  <si>
    <t>Learn to Weld</t>
  </si>
  <si>
    <t xml:space="preserve">To become proficient in welding processes for both MIG and TIG </t>
  </si>
  <si>
    <t>Welder, Metal, Space to learn, research and teaching</t>
  </si>
  <si>
    <t>Passing a Level 1 Welding proficiency test</t>
  </si>
  <si>
    <t>Expand CAD skills</t>
  </si>
  <si>
    <t>To increase my knowledge of CAD software and be able to create components quickly and efficiently, and use a 3D printer to test and simulate parts</t>
  </si>
  <si>
    <t>Autodesk Fusion 360, computer, 3D printer, measuring tools i.e vernier calipers</t>
  </si>
  <si>
    <t>Use my skills to design and create parts and components for the UWTSD rally car</t>
  </si>
  <si>
    <t>Beginning of the rally season~ beginning of november</t>
  </si>
  <si>
    <t>My aim is to get a foot in the door, finding a way into the industry, either as a photographer or a marshall, or if possible a mechanic for a smaller team</t>
  </si>
  <si>
    <t>Work in the motorsport industry</t>
  </si>
  <si>
    <t xml:space="preserve">Transport to lots of motorsport events, application for media pass and marshall certification, meet and talk to people at rally events with uni, apply for a racing license </t>
  </si>
  <si>
    <t>Working in an environment with cars and likeminded people</t>
  </si>
  <si>
    <t>Graduation~ july 2028</t>
  </si>
  <si>
    <t>I would like to have a job that involves the outdoors and adventure, like being a mechanic for an expedition team</t>
  </si>
  <si>
    <t>Integrating my passions into my career</t>
  </si>
  <si>
    <t>Expand my knowledge of mechanics and improvisation, plenty of practice working on cars, certification and experience such as a Mountain Leaders Certificate</t>
  </si>
  <si>
    <t xml:space="preserve">Being able to work on a car alongside a team in the outdoors whilst traveling  </t>
  </si>
  <si>
    <t>I think personally the biggest barrier in between me and my goals is procrastination and fear of failure, which can sometimes prevent me from doing something because I worry that I can't</t>
  </si>
  <si>
    <t>A PDP is important for an engineer because it creates a space for self reflection which may not be taken otherwise and it allows us to stop and think about the path we're on and what may be the barriers. The PDP also creates accountability for people and may help to remind them of what their goals are and how to get there.</t>
  </si>
  <si>
    <t>Adrien Dix</t>
  </si>
  <si>
    <t>David Cooper</t>
  </si>
  <si>
    <t>Mark Fall</t>
  </si>
  <si>
    <t>Health and Safety at Work Act 1974, COSHH 2002, Provision and Use of Work Equipment Regulations 1998, Personal Protective Equipment at Work Regulations 1992, Workplace (Health, Safety and Welfare) Regulations 1992, Manual Handling Operations Regulations 1992</t>
  </si>
  <si>
    <t xml:space="preserve">In the engine strip workshops, there were other considerations to make to ensure proper procedure and safety. For example, we had to take into consideration the COSHH regulations which determine and categorise substances which are hazardous to health such as engine oil and degreaser which we had used in the engine strip. This meant that food and drink were not permitted in the workshop to prevent contamination, as well as washing hands. Again we wore lab coats and steel toe boots since we were working with heavy components. </t>
  </si>
  <si>
    <t>During our practical sessions in both the engine strip and machine workshops, we used engine stands, spanners, wrenches, micrometers and vernier calipers for measuring. We used metal lathes with carbide bits and metal mills, then tap and die sets, a hacksaw, a centre punch, a metal scribe, a digital height gauge and pillar drills.</t>
  </si>
  <si>
    <t>For our machine workshop, we had to be safe using lathes and mills, both of which are high speed rotating machines which require safety training to ensure correct use, as well as this we checked and made sure all components on the lathe and mill were tight like the chuck so that nothing flies off at high speed or damages the lathe. We didn't wear gloves or hoodies with toggles which could snag and pull someone into the mill or lathe, and any long hair was tied up too. The mill and lathe prior to our use had to be checked and certified under the Provision and Use of Work Equipment Regulations 1998 to make sure they are mechanically sound. As well as this, we wore safety glasses, lab coats and steel cap boots to protect our eyes from hot swarf and potentially dropping heavy or sharp items.</t>
  </si>
  <si>
    <t xml:space="preserve">For each session, we had to wear PPE to each workshop, including steel toe boots, lab coats and safety glasses, these prevent injuries to the feet and eyes and also protects from harmful substances, and food and drink were prohibited in the workshop to prevent contamination from hazardous chemicals and substances like oil and degreasers that are well known carcinogens. Following this, we were to tie up or remove any loose clothing and long hair, as well as ensuring the workspace was clear of oils, or any substance that may create a slippery surface. </t>
  </si>
  <si>
    <t>I think i carried out the tasks effectively without any risk or danger because I followed the health and safety guidelines and the staff had ensured that the workshops were safe to use beforehand, and watched us to ensure we weren't putting ourselves in any danger. I enjoyed safety checking the lathe and chuck with supervision as I felt safe and confident to carry out the required practiceals and it was good that Mark would let us make (small) mistakes which we could learn from.</t>
  </si>
  <si>
    <t>115.06mm</t>
  </si>
  <si>
    <t>59.93mm</t>
  </si>
  <si>
    <t>89.95mm</t>
  </si>
  <si>
    <t>A CPD is an ongoing learning curve for engineers and anyone in a proffesional work environment to keep skills and knowledge up to date and to ensure that a person is staying on top of their profession. It aims to maintain and improve skills through activities, workshops, reflection and self learning, this enables an engineer to stay relavent and evolve with a quickly changing environment. Staying up to date with new tools, materials and processes allow an engineer to work effectively and problem solve consistantly without falling behind or not knowing how to solve new problems. Usually companies will require a CPD or equivalent to maintain licenses or accreditation for things like safety and quality regulations.</t>
  </si>
  <si>
    <t>I attended a guest lecture from FUCHS lubricants on Wednesday 11th March at 1pm in IQ310, the talk included lots of information about how oils they produce work, this was particularly relavent as they are a sponsor for the rally ream and the MCR team so we work closely with them and their oils. It certainly opened my eyes to a potential career path in a sector I hadn't considered previously.</t>
  </si>
  <si>
    <t>I learned a lot in the lecture, like the fact that a low viscosity oil can increase your engines power by 10%, whilst also reducing the longevity, so oils is all about compromise. I especially didn't know how much testing went into oils and what oil analysis could tell you about an engine and how well it is performing, or how much it is wearing. I think the talk helped me to realise more of the wide range of the variables of an engine and that every part of the engine can be optomised for power and reliability.</t>
  </si>
  <si>
    <t>Torsional Stiffness (k)(N/m/Rads) = Applied Torque (T)(N/m) / Angle of twist (Theta)(Radians)</t>
  </si>
  <si>
    <t>Torsional Stiffness (k)(N/m/Rads) = (Shear modulus of material (Pa/Psi)*Polar moment of inertia (m^4))/ Length (m)</t>
  </si>
  <si>
    <t>For Morgan = 7500 N/m/Degree</t>
  </si>
  <si>
    <t>Value is far to high - for the morgan with no engine in, it should be between 2700 - 2900 Nm/deg</t>
  </si>
  <si>
    <t>For the protocals could have also mentioned about following instructions from the technicians, being signed off, using lockers for bags and coats etc</t>
  </si>
  <si>
    <t>Didn't mention heavy components or risk of trapping fingers</t>
  </si>
  <si>
    <t>N (60.06)</t>
  </si>
  <si>
    <t>N (90.11)</t>
  </si>
  <si>
    <t>Signed off by Technician)</t>
  </si>
  <si>
    <t>N (114.98)</t>
  </si>
  <si>
    <t>Y</t>
  </si>
  <si>
    <t>Signed off by Technician</t>
  </si>
  <si>
    <t>Should have also mentioned the range of 3D printers, laser cutter and autoclave</t>
  </si>
  <si>
    <t>What type of file is needed</t>
  </si>
  <si>
    <t>What type of resin?</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</si>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</sst>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5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0" xfId="0" applyAlignment="1">
      <alignment vertical="center" wrapText="1"/>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wrapText="1"/>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70" xfId="0" applyFill="1" applyBorder="1" applyAlignment="1">
      <alignment horizontal="center"/>
    </xf>
    <xf numFmtId="0" fontId="0" fillId="13" borderId="64" xfId="0" applyFill="1" applyBorder="1" applyAlignment="1">
      <alignment horizontal="center"/>
    </xf>
    <xf numFmtId="0" fontId="0" fillId="13" borderId="80" xfId="0" applyFill="1" applyBorder="1" applyAlignment="1">
      <alignment horizontal="center"/>
    </xf>
    <xf numFmtId="0" fontId="0" fillId="13" borderId="127" xfId="0" applyFill="1" applyBorder="1" applyAlignment="1">
      <alignment horizontal="center"/>
    </xf>
    <xf numFmtId="0" fontId="0" fillId="13" borderId="53" xfId="0" applyFill="1" applyBorder="1" applyAlignment="1">
      <alignment horizontal="center"/>
    </xf>
    <xf numFmtId="0" fontId="0" fillId="13" borderId="75" xfId="0" applyFill="1" applyBorder="1" applyAlignment="1">
      <alignment horizontal="center"/>
    </xf>
    <xf numFmtId="0" fontId="0" fillId="13" borderId="81" xfId="0" applyFill="1" applyBorder="1" applyAlignment="1">
      <alignment horizontal="center"/>
    </xf>
    <xf numFmtId="0" fontId="0" fillId="13" borderId="20" xfId="0" applyFill="1" applyBorder="1" applyAlignment="1">
      <alignment horizontal="center"/>
    </xf>
    <xf numFmtId="0" fontId="0" fillId="13" borderId="123" xfId="0" applyFill="1" applyBorder="1" applyAlignment="1">
      <alignment horizontal="center"/>
    </xf>
    <xf numFmtId="0" fontId="0" fillId="13" borderId="18"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2" xfId="0" applyBorder="1" applyAlignment="1">
      <alignment horizontal="center" wrapText="1"/>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wrapText="1"/>
    </xf>
    <xf numFmtId="0" fontId="0" fillId="0" borderId="47"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4" fontId="0" fillId="0" borderId="70" xfId="0" applyNumberForma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F49"/>
  <sheetViews>
    <sheetView topLeftCell="A7" zoomScale="68" zoomScaleNormal="68" workbookViewId="0">
      <selection activeCell="I48" sqref="I48:P48"/>
    </sheetView>
  </sheetViews>
  <sheetFormatPr defaultColWidth="8.796875" defaultRowHeight="14.25" x14ac:dyDescent="0.45"/>
  <sheetData>
    <row r="1" spans="1:31" x14ac:dyDescent="0.4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1:31" x14ac:dyDescent="0.45">
      <c r="A2" s="60"/>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row>
    <row r="3" spans="1:31" ht="14.65" thickBot="1" x14ac:dyDescent="0.5">
      <c r="A3" s="60"/>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1:31" ht="23.25" x14ac:dyDescent="0.45">
      <c r="A4" s="97" t="s">
        <v>1</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9"/>
    </row>
    <row r="5" spans="1:31" ht="23.65" thickBot="1" x14ac:dyDescent="0.5">
      <c r="A5" s="100" t="s">
        <v>2</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2"/>
    </row>
    <row r="6" spans="1:31" ht="14.65" thickBot="1" x14ac:dyDescent="0.5">
      <c r="A6" s="62" t="s">
        <v>3</v>
      </c>
      <c r="B6" s="62"/>
      <c r="C6" s="62"/>
      <c r="D6" s="62"/>
      <c r="E6" s="64" t="s">
        <v>151</v>
      </c>
      <c r="F6" s="64"/>
      <c r="G6" s="64"/>
      <c r="H6" s="64"/>
      <c r="I6" s="62" t="s">
        <v>4</v>
      </c>
      <c r="J6" s="62"/>
      <c r="K6" s="62"/>
      <c r="L6" s="62"/>
      <c r="M6" s="62"/>
      <c r="N6" s="62"/>
      <c r="O6" s="62"/>
      <c r="P6" s="62"/>
      <c r="Q6" s="66" t="s">
        <v>5</v>
      </c>
      <c r="R6" s="67"/>
      <c r="S6" s="67"/>
      <c r="T6" s="67"/>
      <c r="U6" s="67"/>
      <c r="V6" s="67"/>
      <c r="W6" s="67"/>
      <c r="X6" s="67"/>
      <c r="Y6" s="67"/>
      <c r="Z6" s="67"/>
      <c r="AA6" s="67"/>
      <c r="AB6" s="67"/>
      <c r="AC6" s="67"/>
      <c r="AD6" s="67"/>
      <c r="AE6" s="68"/>
    </row>
    <row r="7" spans="1:31" ht="15" thickTop="1" thickBot="1" x14ac:dyDescent="0.5">
      <c r="A7" s="63"/>
      <c r="B7" s="63"/>
      <c r="C7" s="63"/>
      <c r="D7" s="63"/>
      <c r="E7" s="65"/>
      <c r="F7" s="65"/>
      <c r="G7" s="65"/>
      <c r="H7" s="65"/>
      <c r="I7" s="63"/>
      <c r="J7" s="63"/>
      <c r="K7" s="63"/>
      <c r="L7" s="63"/>
      <c r="M7" s="63"/>
      <c r="N7" s="63"/>
      <c r="O7" s="63"/>
      <c r="P7" s="63"/>
      <c r="Q7" s="69"/>
      <c r="R7" s="70"/>
      <c r="S7" s="70"/>
      <c r="T7" s="70"/>
      <c r="U7" s="70"/>
      <c r="V7" s="70"/>
      <c r="W7" s="70"/>
      <c r="X7" s="70"/>
      <c r="Y7" s="70"/>
      <c r="Z7" s="70"/>
      <c r="AA7" s="70"/>
      <c r="AB7" s="70"/>
      <c r="AC7" s="70"/>
      <c r="AD7" s="70"/>
      <c r="AE7" s="71"/>
    </row>
    <row r="8" spans="1:31" ht="15" thickTop="1" thickBot="1" x14ac:dyDescent="0.5">
      <c r="A8" s="72" t="s">
        <v>6</v>
      </c>
      <c r="B8" s="73"/>
      <c r="C8" s="73"/>
      <c r="D8" s="74"/>
      <c r="E8" s="65" t="s">
        <v>208</v>
      </c>
      <c r="F8" s="65"/>
      <c r="G8" s="65"/>
      <c r="H8" s="65"/>
      <c r="I8" s="95" t="s">
        <v>211</v>
      </c>
      <c r="J8" s="95"/>
      <c r="K8" s="95"/>
      <c r="L8" s="95"/>
      <c r="M8" s="95"/>
      <c r="N8" s="95"/>
      <c r="O8" s="95"/>
      <c r="P8" s="95"/>
      <c r="Q8" s="75" t="s">
        <v>215</v>
      </c>
      <c r="R8" s="76"/>
      <c r="S8" s="76"/>
      <c r="T8" s="76"/>
      <c r="U8" s="76"/>
      <c r="V8" s="76"/>
      <c r="W8" s="76"/>
      <c r="X8" s="76"/>
      <c r="Y8" s="76"/>
      <c r="Z8" s="76"/>
      <c r="AA8" s="76"/>
      <c r="AB8" s="76"/>
      <c r="AC8" s="76"/>
      <c r="AD8" s="76"/>
      <c r="AE8" s="91"/>
    </row>
    <row r="9" spans="1:31" ht="15" thickTop="1" thickBot="1" x14ac:dyDescent="0.5">
      <c r="A9" s="92"/>
      <c r="B9" s="93"/>
      <c r="C9" s="93"/>
      <c r="D9" s="94"/>
      <c r="E9" s="65"/>
      <c r="F9" s="65"/>
      <c r="G9" s="65"/>
      <c r="H9" s="65"/>
      <c r="I9" s="95"/>
      <c r="J9" s="95"/>
      <c r="K9" s="95"/>
      <c r="L9" s="95"/>
      <c r="M9" s="95"/>
      <c r="N9" s="95"/>
      <c r="O9" s="95"/>
      <c r="P9" s="95"/>
      <c r="Q9" s="75"/>
      <c r="R9" s="76"/>
      <c r="S9" s="76"/>
      <c r="T9" s="76"/>
      <c r="U9" s="76"/>
      <c r="V9" s="76"/>
      <c r="W9" s="76"/>
      <c r="X9" s="76"/>
      <c r="Y9" s="76"/>
      <c r="Z9" s="76"/>
      <c r="AA9" s="76"/>
      <c r="AB9" s="76"/>
      <c r="AC9" s="76"/>
      <c r="AD9" s="76"/>
      <c r="AE9" s="91"/>
    </row>
    <row r="10" spans="1:31" ht="15" thickTop="1" thickBot="1" x14ac:dyDescent="0.5">
      <c r="A10" s="92"/>
      <c r="B10" s="93"/>
      <c r="C10" s="93"/>
      <c r="D10" s="94"/>
      <c r="E10" s="65" t="s">
        <v>209</v>
      </c>
      <c r="F10" s="65"/>
      <c r="G10" s="65"/>
      <c r="H10" s="65"/>
      <c r="I10" s="95"/>
      <c r="J10" s="95"/>
      <c r="K10" s="95"/>
      <c r="L10" s="95"/>
      <c r="M10" s="95"/>
      <c r="N10" s="95"/>
      <c r="O10" s="95"/>
      <c r="P10" s="95"/>
      <c r="Q10" s="75"/>
      <c r="R10" s="76"/>
      <c r="S10" s="76"/>
      <c r="T10" s="76"/>
      <c r="U10" s="76"/>
      <c r="V10" s="76"/>
      <c r="W10" s="76"/>
      <c r="X10" s="76"/>
      <c r="Y10" s="76"/>
      <c r="Z10" s="76"/>
      <c r="AA10" s="76"/>
      <c r="AB10" s="76"/>
      <c r="AC10" s="76"/>
      <c r="AD10" s="76"/>
      <c r="AE10" s="91"/>
    </row>
    <row r="11" spans="1:31" ht="15" thickTop="1" thickBot="1" x14ac:dyDescent="0.5">
      <c r="A11" s="92"/>
      <c r="B11" s="93"/>
      <c r="C11" s="93"/>
      <c r="D11" s="94"/>
      <c r="E11" s="65"/>
      <c r="F11" s="65"/>
      <c r="G11" s="65"/>
      <c r="H11" s="65"/>
      <c r="I11" s="95"/>
      <c r="J11" s="95"/>
      <c r="K11" s="95"/>
      <c r="L11" s="95"/>
      <c r="M11" s="95"/>
      <c r="N11" s="95"/>
      <c r="O11" s="95"/>
      <c r="P11" s="95"/>
      <c r="Q11" s="75"/>
      <c r="R11" s="76"/>
      <c r="S11" s="76"/>
      <c r="T11" s="76"/>
      <c r="U11" s="76"/>
      <c r="V11" s="76"/>
      <c r="W11" s="76"/>
      <c r="X11" s="76"/>
      <c r="Y11" s="76"/>
      <c r="Z11" s="76"/>
      <c r="AA11" s="76"/>
      <c r="AB11" s="76"/>
      <c r="AC11" s="76"/>
      <c r="AD11" s="76"/>
      <c r="AE11" s="91"/>
    </row>
    <row r="12" spans="1:31" ht="15" thickTop="1" thickBot="1" x14ac:dyDescent="0.5">
      <c r="A12" s="92"/>
      <c r="B12" s="93"/>
      <c r="C12" s="93"/>
      <c r="D12" s="94"/>
      <c r="E12" s="65" t="s">
        <v>210</v>
      </c>
      <c r="F12" s="65"/>
      <c r="G12" s="65"/>
      <c r="H12" s="65"/>
      <c r="I12" s="95"/>
      <c r="J12" s="95"/>
      <c r="K12" s="95"/>
      <c r="L12" s="95"/>
      <c r="M12" s="95"/>
      <c r="N12" s="95"/>
      <c r="O12" s="95"/>
      <c r="P12" s="95"/>
      <c r="Q12" s="75"/>
      <c r="R12" s="76"/>
      <c r="S12" s="76"/>
      <c r="T12" s="76"/>
      <c r="U12" s="76"/>
      <c r="V12" s="76"/>
      <c r="W12" s="76"/>
      <c r="X12" s="76"/>
      <c r="Y12" s="76"/>
      <c r="Z12" s="76"/>
      <c r="AA12" s="76"/>
      <c r="AB12" s="76"/>
      <c r="AC12" s="76"/>
      <c r="AD12" s="76"/>
      <c r="AE12" s="91"/>
    </row>
    <row r="13" spans="1:31" ht="15" thickTop="1" thickBot="1" x14ac:dyDescent="0.5">
      <c r="A13" s="66"/>
      <c r="B13" s="67"/>
      <c r="C13" s="67"/>
      <c r="D13" s="68"/>
      <c r="E13" s="65"/>
      <c r="F13" s="65"/>
      <c r="G13" s="65"/>
      <c r="H13" s="65"/>
      <c r="I13" s="95"/>
      <c r="J13" s="95"/>
      <c r="K13" s="95"/>
      <c r="L13" s="95"/>
      <c r="M13" s="95"/>
      <c r="N13" s="95"/>
      <c r="O13" s="95"/>
      <c r="P13" s="95"/>
      <c r="Q13" s="75"/>
      <c r="R13" s="76"/>
      <c r="S13" s="76"/>
      <c r="T13" s="76"/>
      <c r="U13" s="76"/>
      <c r="V13" s="76"/>
      <c r="W13" s="76"/>
      <c r="X13" s="76"/>
      <c r="Y13" s="76"/>
      <c r="Z13" s="76"/>
      <c r="AA13" s="76"/>
      <c r="AB13" s="76"/>
      <c r="AC13" s="76"/>
      <c r="AD13" s="76"/>
      <c r="AE13" s="91"/>
    </row>
    <row r="14" spans="1:31" ht="15" thickTop="1" thickBot="1" x14ac:dyDescent="0.5">
      <c r="A14" s="69" t="s">
        <v>7</v>
      </c>
      <c r="B14" s="70"/>
      <c r="C14" s="70"/>
      <c r="D14" s="70"/>
      <c r="E14" s="70"/>
      <c r="F14" s="70"/>
      <c r="G14" s="70"/>
      <c r="H14" s="70"/>
      <c r="I14" s="70"/>
      <c r="J14" s="70"/>
      <c r="K14" s="70"/>
      <c r="L14" s="70"/>
      <c r="M14" s="70"/>
      <c r="N14" s="70"/>
      <c r="O14" s="70"/>
      <c r="P14" s="71"/>
      <c r="Q14" s="75"/>
      <c r="R14" s="76"/>
      <c r="S14" s="76"/>
      <c r="T14" s="76"/>
      <c r="U14" s="76"/>
      <c r="V14" s="76"/>
      <c r="W14" s="76"/>
      <c r="X14" s="76"/>
      <c r="Y14" s="76"/>
      <c r="Z14" s="76"/>
      <c r="AA14" s="76"/>
      <c r="AB14" s="76"/>
      <c r="AC14" s="76"/>
      <c r="AD14" s="76"/>
      <c r="AE14" s="91"/>
    </row>
    <row r="15" spans="1:31" ht="15" thickTop="1" thickBot="1" x14ac:dyDescent="0.5">
      <c r="A15" s="69"/>
      <c r="B15" s="70"/>
      <c r="C15" s="70"/>
      <c r="D15" s="70"/>
      <c r="E15" s="70"/>
      <c r="F15" s="70"/>
      <c r="G15" s="70"/>
      <c r="H15" s="70"/>
      <c r="I15" s="70"/>
      <c r="J15" s="70"/>
      <c r="K15" s="70"/>
      <c r="L15" s="70"/>
      <c r="M15" s="70"/>
      <c r="N15" s="70"/>
      <c r="O15" s="70"/>
      <c r="P15" s="71"/>
      <c r="Q15" s="75"/>
      <c r="R15" s="76"/>
      <c r="S15" s="76"/>
      <c r="T15" s="76"/>
      <c r="U15" s="76"/>
      <c r="V15" s="76"/>
      <c r="W15" s="76"/>
      <c r="X15" s="76"/>
      <c r="Y15" s="76"/>
      <c r="Z15" s="76"/>
      <c r="AA15" s="76"/>
      <c r="AB15" s="76"/>
      <c r="AC15" s="76"/>
      <c r="AD15" s="76"/>
      <c r="AE15" s="91"/>
    </row>
    <row r="16" spans="1:31" ht="15" thickTop="1" thickBot="1" x14ac:dyDescent="0.5">
      <c r="A16" s="75" t="s">
        <v>214</v>
      </c>
      <c r="B16" s="76"/>
      <c r="C16" s="76"/>
      <c r="D16" s="76"/>
      <c r="E16" s="76"/>
      <c r="F16" s="76"/>
      <c r="G16" s="76"/>
      <c r="H16" s="76"/>
      <c r="I16" s="76"/>
      <c r="J16" s="76"/>
      <c r="K16" s="76"/>
      <c r="L16" s="76"/>
      <c r="M16" s="76"/>
      <c r="N16" s="76"/>
      <c r="O16" s="76"/>
      <c r="P16" s="91"/>
      <c r="Q16" s="75"/>
      <c r="R16" s="76"/>
      <c r="S16" s="76"/>
      <c r="T16" s="76"/>
      <c r="U16" s="76"/>
      <c r="V16" s="76"/>
      <c r="W16" s="76"/>
      <c r="X16" s="76"/>
      <c r="Y16" s="76"/>
      <c r="Z16" s="76"/>
      <c r="AA16" s="76"/>
      <c r="AB16" s="76"/>
      <c r="AC16" s="76"/>
      <c r="AD16" s="76"/>
      <c r="AE16" s="91"/>
    </row>
    <row r="17" spans="1:32" ht="15" thickTop="1" thickBot="1" x14ac:dyDescent="0.5">
      <c r="A17" s="75"/>
      <c r="B17" s="76"/>
      <c r="C17" s="76"/>
      <c r="D17" s="76"/>
      <c r="E17" s="76"/>
      <c r="F17" s="76"/>
      <c r="G17" s="76"/>
      <c r="H17" s="76"/>
      <c r="I17" s="76"/>
      <c r="J17" s="76"/>
      <c r="K17" s="76"/>
      <c r="L17" s="76"/>
      <c r="M17" s="76"/>
      <c r="N17" s="76"/>
      <c r="O17" s="76"/>
      <c r="P17" s="91"/>
      <c r="Q17" s="75"/>
      <c r="R17" s="76"/>
      <c r="S17" s="76"/>
      <c r="T17" s="76"/>
      <c r="U17" s="76"/>
      <c r="V17" s="76"/>
      <c r="W17" s="76"/>
      <c r="X17" s="76"/>
      <c r="Y17" s="76"/>
      <c r="Z17" s="76"/>
      <c r="AA17" s="76"/>
      <c r="AB17" s="76"/>
      <c r="AC17" s="76"/>
      <c r="AD17" s="76"/>
      <c r="AE17" s="91"/>
    </row>
    <row r="18" spans="1:32" ht="15" thickTop="1" thickBot="1" x14ac:dyDescent="0.5">
      <c r="A18" s="75"/>
      <c r="B18" s="76"/>
      <c r="C18" s="76"/>
      <c r="D18" s="76"/>
      <c r="E18" s="76"/>
      <c r="F18" s="76"/>
      <c r="G18" s="76"/>
      <c r="H18" s="76"/>
      <c r="I18" s="76"/>
      <c r="J18" s="76"/>
      <c r="K18" s="76"/>
      <c r="L18" s="76"/>
      <c r="M18" s="76"/>
      <c r="N18" s="76"/>
      <c r="O18" s="76"/>
      <c r="P18" s="91"/>
      <c r="Q18" s="75"/>
      <c r="R18" s="76"/>
      <c r="S18" s="76"/>
      <c r="T18" s="76"/>
      <c r="U18" s="76"/>
      <c r="V18" s="76"/>
      <c r="W18" s="76"/>
      <c r="X18" s="76"/>
      <c r="Y18" s="76"/>
      <c r="Z18" s="76"/>
      <c r="AA18" s="76"/>
      <c r="AB18" s="76"/>
      <c r="AC18" s="76"/>
      <c r="AD18" s="76"/>
      <c r="AE18" s="91"/>
    </row>
    <row r="19" spans="1:32" ht="15" thickTop="1" thickBot="1" x14ac:dyDescent="0.5">
      <c r="A19" s="75"/>
      <c r="B19" s="76"/>
      <c r="C19" s="76"/>
      <c r="D19" s="76"/>
      <c r="E19" s="76"/>
      <c r="F19" s="76"/>
      <c r="G19" s="76"/>
      <c r="H19" s="76"/>
      <c r="I19" s="76"/>
      <c r="J19" s="76"/>
      <c r="K19" s="76"/>
      <c r="L19" s="76"/>
      <c r="M19" s="76"/>
      <c r="N19" s="76"/>
      <c r="O19" s="76"/>
      <c r="P19" s="91"/>
      <c r="Q19" s="75"/>
      <c r="R19" s="76"/>
      <c r="S19" s="76"/>
      <c r="T19" s="76"/>
      <c r="U19" s="76"/>
      <c r="V19" s="76"/>
      <c r="W19" s="76"/>
      <c r="X19" s="76"/>
      <c r="Y19" s="76"/>
      <c r="Z19" s="76"/>
      <c r="AA19" s="76"/>
      <c r="AB19" s="76"/>
      <c r="AC19" s="76"/>
      <c r="AD19" s="76"/>
      <c r="AE19" s="91"/>
    </row>
    <row r="20" spans="1:32" ht="15" thickTop="1" thickBot="1" x14ac:dyDescent="0.5">
      <c r="A20" s="75"/>
      <c r="B20" s="76"/>
      <c r="C20" s="76"/>
      <c r="D20" s="76"/>
      <c r="E20" s="76"/>
      <c r="F20" s="76"/>
      <c r="G20" s="76"/>
      <c r="H20" s="76"/>
      <c r="I20" s="76"/>
      <c r="J20" s="76"/>
      <c r="K20" s="76"/>
      <c r="L20" s="76"/>
      <c r="M20" s="76"/>
      <c r="N20" s="76"/>
      <c r="O20" s="76"/>
      <c r="P20" s="91"/>
      <c r="Q20" s="75"/>
      <c r="R20" s="76"/>
      <c r="S20" s="76"/>
      <c r="T20" s="76"/>
      <c r="U20" s="76"/>
      <c r="V20" s="76"/>
      <c r="W20" s="76"/>
      <c r="X20" s="76"/>
      <c r="Y20" s="76"/>
      <c r="Z20" s="76"/>
      <c r="AA20" s="76"/>
      <c r="AB20" s="76"/>
      <c r="AC20" s="76"/>
      <c r="AD20" s="76"/>
      <c r="AE20" s="91"/>
    </row>
    <row r="21" spans="1:32" ht="15" thickTop="1" thickBot="1" x14ac:dyDescent="0.5">
      <c r="A21" s="75"/>
      <c r="B21" s="76"/>
      <c r="C21" s="76"/>
      <c r="D21" s="76"/>
      <c r="E21" s="76"/>
      <c r="F21" s="76"/>
      <c r="G21" s="76"/>
      <c r="H21" s="76"/>
      <c r="I21" s="76"/>
      <c r="J21" s="76"/>
      <c r="K21" s="76"/>
      <c r="L21" s="76"/>
      <c r="M21" s="76"/>
      <c r="N21" s="76"/>
      <c r="O21" s="76"/>
      <c r="P21" s="91"/>
      <c r="Q21" s="75"/>
      <c r="R21" s="76"/>
      <c r="S21" s="76"/>
      <c r="T21" s="76"/>
      <c r="U21" s="76"/>
      <c r="V21" s="76"/>
      <c r="W21" s="76"/>
      <c r="X21" s="76"/>
      <c r="Y21" s="76"/>
      <c r="Z21" s="76"/>
      <c r="AA21" s="76"/>
      <c r="AB21" s="76"/>
      <c r="AC21" s="76"/>
      <c r="AD21" s="76"/>
      <c r="AE21" s="91"/>
    </row>
    <row r="22" spans="1:32" ht="15" thickTop="1" thickBot="1" x14ac:dyDescent="0.5">
      <c r="A22" s="75"/>
      <c r="B22" s="76"/>
      <c r="C22" s="76"/>
      <c r="D22" s="76"/>
      <c r="E22" s="76"/>
      <c r="F22" s="76"/>
      <c r="G22" s="76"/>
      <c r="H22" s="76"/>
      <c r="I22" s="76"/>
      <c r="J22" s="76"/>
      <c r="K22" s="76"/>
      <c r="L22" s="76"/>
      <c r="M22" s="76"/>
      <c r="N22" s="76"/>
      <c r="O22" s="76"/>
      <c r="P22" s="91"/>
      <c r="Q22" s="75"/>
      <c r="R22" s="76"/>
      <c r="S22" s="76"/>
      <c r="T22" s="76"/>
      <c r="U22" s="76"/>
      <c r="V22" s="76"/>
      <c r="W22" s="76"/>
      <c r="X22" s="76"/>
      <c r="Y22" s="76"/>
      <c r="Z22" s="76"/>
      <c r="AA22" s="76"/>
      <c r="AB22" s="76"/>
      <c r="AC22" s="76"/>
      <c r="AD22" s="76"/>
      <c r="AE22" s="91"/>
    </row>
    <row r="23" spans="1:32" ht="15" thickTop="1" thickBot="1" x14ac:dyDescent="0.5">
      <c r="A23" s="75"/>
      <c r="B23" s="76"/>
      <c r="C23" s="76"/>
      <c r="D23" s="76"/>
      <c r="E23" s="76"/>
      <c r="F23" s="76"/>
      <c r="G23" s="76"/>
      <c r="H23" s="76"/>
      <c r="I23" s="76"/>
      <c r="J23" s="76"/>
      <c r="K23" s="76"/>
      <c r="L23" s="76"/>
      <c r="M23" s="76"/>
      <c r="N23" s="76"/>
      <c r="O23" s="76"/>
      <c r="P23" s="91"/>
      <c r="Q23" s="75"/>
      <c r="R23" s="76"/>
      <c r="S23" s="76"/>
      <c r="T23" s="76"/>
      <c r="U23" s="76"/>
      <c r="V23" s="76"/>
      <c r="W23" s="76"/>
      <c r="X23" s="76"/>
      <c r="Y23" s="76"/>
      <c r="Z23" s="76"/>
      <c r="AA23" s="76"/>
      <c r="AB23" s="76"/>
      <c r="AC23" s="76"/>
      <c r="AD23" s="76"/>
      <c r="AE23" s="91"/>
    </row>
    <row r="24" spans="1:32" ht="15" thickTop="1" thickBot="1" x14ac:dyDescent="0.5">
      <c r="A24" s="75"/>
      <c r="B24" s="76"/>
      <c r="C24" s="76"/>
      <c r="D24" s="76"/>
      <c r="E24" s="76"/>
      <c r="F24" s="76"/>
      <c r="G24" s="76"/>
      <c r="H24" s="76"/>
      <c r="I24" s="76"/>
      <c r="J24" s="76"/>
      <c r="K24" s="76"/>
      <c r="L24" s="76"/>
      <c r="M24" s="76"/>
      <c r="N24" s="76"/>
      <c r="O24" s="76"/>
      <c r="P24" s="91"/>
      <c r="Q24" s="75"/>
      <c r="R24" s="76"/>
      <c r="S24" s="76"/>
      <c r="T24" s="76"/>
      <c r="U24" s="76"/>
      <c r="V24" s="76"/>
      <c r="W24" s="76"/>
      <c r="X24" s="76"/>
      <c r="Y24" s="76"/>
      <c r="Z24" s="76"/>
      <c r="AA24" s="76"/>
      <c r="AB24" s="76"/>
      <c r="AC24" s="76"/>
      <c r="AD24" s="76"/>
      <c r="AE24" s="91"/>
    </row>
    <row r="25" spans="1:32" ht="15" thickTop="1" thickBot="1" x14ac:dyDescent="0.5">
      <c r="A25" s="75"/>
      <c r="B25" s="76"/>
      <c r="C25" s="76"/>
      <c r="D25" s="76"/>
      <c r="E25" s="76"/>
      <c r="F25" s="76"/>
      <c r="G25" s="76"/>
      <c r="H25" s="76"/>
      <c r="I25" s="76"/>
      <c r="J25" s="76"/>
      <c r="K25" s="76"/>
      <c r="L25" s="76"/>
      <c r="M25" s="76"/>
      <c r="N25" s="76"/>
      <c r="O25" s="76"/>
      <c r="P25" s="91"/>
      <c r="Q25" s="75"/>
      <c r="R25" s="76"/>
      <c r="S25" s="76"/>
      <c r="T25" s="76"/>
      <c r="U25" s="76"/>
      <c r="V25" s="76"/>
      <c r="W25" s="76"/>
      <c r="X25" s="76"/>
      <c r="Y25" s="76"/>
      <c r="Z25" s="76"/>
      <c r="AA25" s="76"/>
      <c r="AB25" s="76"/>
      <c r="AC25" s="76"/>
      <c r="AD25" s="76"/>
      <c r="AE25" s="91"/>
      <c r="AF25" s="58"/>
    </row>
    <row r="26" spans="1:32" ht="15" thickTop="1" thickBot="1" x14ac:dyDescent="0.5">
      <c r="A26" s="69" t="s">
        <v>8</v>
      </c>
      <c r="B26" s="70"/>
      <c r="C26" s="70"/>
      <c r="D26" s="70"/>
      <c r="E26" s="70"/>
      <c r="F26" s="70"/>
      <c r="G26" s="70"/>
      <c r="H26" s="70"/>
      <c r="I26" s="70"/>
      <c r="J26" s="70"/>
      <c r="K26" s="70"/>
      <c r="L26" s="70"/>
      <c r="M26" s="70"/>
      <c r="N26" s="70"/>
      <c r="O26" s="70"/>
      <c r="P26" s="71"/>
      <c r="Q26" s="75"/>
      <c r="R26" s="76"/>
      <c r="S26" s="76"/>
      <c r="T26" s="76"/>
      <c r="U26" s="76"/>
      <c r="V26" s="76"/>
      <c r="W26" s="76"/>
      <c r="X26" s="76"/>
      <c r="Y26" s="76"/>
      <c r="Z26" s="76"/>
      <c r="AA26" s="76"/>
      <c r="AB26" s="76"/>
      <c r="AC26" s="76"/>
      <c r="AD26" s="76"/>
      <c r="AE26" s="91"/>
    </row>
    <row r="27" spans="1:32" ht="15" thickTop="1" thickBot="1" x14ac:dyDescent="0.5">
      <c r="A27" s="69"/>
      <c r="B27" s="70"/>
      <c r="C27" s="70"/>
      <c r="D27" s="70"/>
      <c r="E27" s="70"/>
      <c r="F27" s="70"/>
      <c r="G27" s="70"/>
      <c r="H27" s="70"/>
      <c r="I27" s="70"/>
      <c r="J27" s="70"/>
      <c r="K27" s="70"/>
      <c r="L27" s="70"/>
      <c r="M27" s="70"/>
      <c r="N27" s="70"/>
      <c r="O27" s="70"/>
      <c r="P27" s="71"/>
      <c r="Q27" s="75"/>
      <c r="R27" s="76"/>
      <c r="S27" s="76"/>
      <c r="T27" s="76"/>
      <c r="U27" s="76"/>
      <c r="V27" s="76"/>
      <c r="W27" s="76"/>
      <c r="X27" s="76"/>
      <c r="Y27" s="76"/>
      <c r="Z27" s="76"/>
      <c r="AA27" s="76"/>
      <c r="AB27" s="76"/>
      <c r="AC27" s="76"/>
      <c r="AD27" s="76"/>
      <c r="AE27" s="91"/>
    </row>
    <row r="28" spans="1:32" ht="15" thickTop="1" thickBot="1" x14ac:dyDescent="0.5">
      <c r="A28" s="75" t="s">
        <v>212</v>
      </c>
      <c r="B28" s="76"/>
      <c r="C28" s="76"/>
      <c r="D28" s="76"/>
      <c r="E28" s="76"/>
      <c r="F28" s="76"/>
      <c r="G28" s="76"/>
      <c r="H28" s="76"/>
      <c r="I28" s="76"/>
      <c r="J28" s="76"/>
      <c r="K28" s="76"/>
      <c r="L28" s="76"/>
      <c r="M28" s="76"/>
      <c r="N28" s="76"/>
      <c r="O28" s="76"/>
      <c r="P28" s="91"/>
      <c r="Q28" s="75"/>
      <c r="R28" s="76"/>
      <c r="S28" s="76"/>
      <c r="T28" s="76"/>
      <c r="U28" s="76"/>
      <c r="V28" s="76"/>
      <c r="W28" s="76"/>
      <c r="X28" s="76"/>
      <c r="Y28" s="76"/>
      <c r="Z28" s="76"/>
      <c r="AA28" s="76"/>
      <c r="AB28" s="76"/>
      <c r="AC28" s="76"/>
      <c r="AD28" s="76"/>
      <c r="AE28" s="91"/>
    </row>
    <row r="29" spans="1:32" ht="15" thickTop="1" thickBot="1" x14ac:dyDescent="0.5">
      <c r="A29" s="75"/>
      <c r="B29" s="76"/>
      <c r="C29" s="76"/>
      <c r="D29" s="76"/>
      <c r="E29" s="76"/>
      <c r="F29" s="76"/>
      <c r="G29" s="76"/>
      <c r="H29" s="76"/>
      <c r="I29" s="76"/>
      <c r="J29" s="76"/>
      <c r="K29" s="76"/>
      <c r="L29" s="76"/>
      <c r="M29" s="76"/>
      <c r="N29" s="76"/>
      <c r="O29" s="76"/>
      <c r="P29" s="91"/>
      <c r="Q29" s="75"/>
      <c r="R29" s="76"/>
      <c r="S29" s="76"/>
      <c r="T29" s="76"/>
      <c r="U29" s="76"/>
      <c r="V29" s="76"/>
      <c r="W29" s="76"/>
      <c r="X29" s="76"/>
      <c r="Y29" s="76"/>
      <c r="Z29" s="76"/>
      <c r="AA29" s="76"/>
      <c r="AB29" s="76"/>
      <c r="AC29" s="76"/>
      <c r="AD29" s="76"/>
      <c r="AE29" s="91"/>
    </row>
    <row r="30" spans="1:32" ht="15" thickTop="1" thickBot="1" x14ac:dyDescent="0.5">
      <c r="A30" s="75"/>
      <c r="B30" s="76"/>
      <c r="C30" s="76"/>
      <c r="D30" s="76"/>
      <c r="E30" s="76"/>
      <c r="F30" s="76"/>
      <c r="G30" s="76"/>
      <c r="H30" s="76"/>
      <c r="I30" s="76"/>
      <c r="J30" s="76"/>
      <c r="K30" s="76"/>
      <c r="L30" s="76"/>
      <c r="M30" s="76"/>
      <c r="N30" s="76"/>
      <c r="O30" s="76"/>
      <c r="P30" s="91"/>
      <c r="Q30" s="75"/>
      <c r="R30" s="76"/>
      <c r="S30" s="76"/>
      <c r="T30" s="76"/>
      <c r="U30" s="76"/>
      <c r="V30" s="76"/>
      <c r="W30" s="76"/>
      <c r="X30" s="76"/>
      <c r="Y30" s="76"/>
      <c r="Z30" s="76"/>
      <c r="AA30" s="76"/>
      <c r="AB30" s="76"/>
      <c r="AC30" s="76"/>
      <c r="AD30" s="76"/>
      <c r="AE30" s="91"/>
    </row>
    <row r="31" spans="1:32" ht="15" thickTop="1" thickBot="1" x14ac:dyDescent="0.5">
      <c r="A31" s="75"/>
      <c r="B31" s="76"/>
      <c r="C31" s="76"/>
      <c r="D31" s="76"/>
      <c r="E31" s="76"/>
      <c r="F31" s="76"/>
      <c r="G31" s="76"/>
      <c r="H31" s="76"/>
      <c r="I31" s="76"/>
      <c r="J31" s="76"/>
      <c r="K31" s="76"/>
      <c r="L31" s="76"/>
      <c r="M31" s="76"/>
      <c r="N31" s="76"/>
      <c r="O31" s="76"/>
      <c r="P31" s="91"/>
      <c r="Q31" s="75"/>
      <c r="R31" s="76"/>
      <c r="S31" s="76"/>
      <c r="T31" s="76"/>
      <c r="U31" s="76"/>
      <c r="V31" s="76"/>
      <c r="W31" s="76"/>
      <c r="X31" s="76"/>
      <c r="Y31" s="76"/>
      <c r="Z31" s="76"/>
      <c r="AA31" s="76"/>
      <c r="AB31" s="76"/>
      <c r="AC31" s="76"/>
      <c r="AD31" s="76"/>
      <c r="AE31" s="91"/>
    </row>
    <row r="32" spans="1:32" ht="15" thickTop="1" thickBot="1" x14ac:dyDescent="0.5">
      <c r="A32" s="75"/>
      <c r="B32" s="76"/>
      <c r="C32" s="76"/>
      <c r="D32" s="76"/>
      <c r="E32" s="76"/>
      <c r="F32" s="76"/>
      <c r="G32" s="76"/>
      <c r="H32" s="76"/>
      <c r="I32" s="76"/>
      <c r="J32" s="76"/>
      <c r="K32" s="76"/>
      <c r="L32" s="76"/>
      <c r="M32" s="76"/>
      <c r="N32" s="76"/>
      <c r="O32" s="76"/>
      <c r="P32" s="91"/>
      <c r="Q32" s="75"/>
      <c r="R32" s="76"/>
      <c r="S32" s="76"/>
      <c r="T32" s="76"/>
      <c r="U32" s="76"/>
      <c r="V32" s="76"/>
      <c r="W32" s="76"/>
      <c r="X32" s="76"/>
      <c r="Y32" s="76"/>
      <c r="Z32" s="76"/>
      <c r="AA32" s="76"/>
      <c r="AB32" s="76"/>
      <c r="AC32" s="76"/>
      <c r="AD32" s="76"/>
      <c r="AE32" s="91"/>
    </row>
    <row r="33" spans="1:31" ht="15" thickTop="1" thickBot="1" x14ac:dyDescent="0.5">
      <c r="A33" s="75"/>
      <c r="B33" s="76"/>
      <c r="C33" s="76"/>
      <c r="D33" s="76"/>
      <c r="E33" s="76"/>
      <c r="F33" s="76"/>
      <c r="G33" s="76"/>
      <c r="H33" s="76"/>
      <c r="I33" s="76"/>
      <c r="J33" s="76"/>
      <c r="K33" s="76"/>
      <c r="L33" s="76"/>
      <c r="M33" s="76"/>
      <c r="N33" s="76"/>
      <c r="O33" s="76"/>
      <c r="P33" s="91"/>
      <c r="Q33" s="75"/>
      <c r="R33" s="76"/>
      <c r="S33" s="76"/>
      <c r="T33" s="76"/>
      <c r="U33" s="76"/>
      <c r="V33" s="76"/>
      <c r="W33" s="76"/>
      <c r="X33" s="76"/>
      <c r="Y33" s="76"/>
      <c r="Z33" s="76"/>
      <c r="AA33" s="76"/>
      <c r="AB33" s="76"/>
      <c r="AC33" s="76"/>
      <c r="AD33" s="76"/>
      <c r="AE33" s="91"/>
    </row>
    <row r="34" spans="1:31" ht="15" thickTop="1" thickBot="1" x14ac:dyDescent="0.5">
      <c r="A34" s="75"/>
      <c r="B34" s="76"/>
      <c r="C34" s="76"/>
      <c r="D34" s="76"/>
      <c r="E34" s="76"/>
      <c r="F34" s="76"/>
      <c r="G34" s="76"/>
      <c r="H34" s="76"/>
      <c r="I34" s="76"/>
      <c r="J34" s="76"/>
      <c r="K34" s="76"/>
      <c r="L34" s="76"/>
      <c r="M34" s="76"/>
      <c r="N34" s="76"/>
      <c r="O34" s="76"/>
      <c r="P34" s="91"/>
      <c r="Q34" s="75"/>
      <c r="R34" s="76"/>
      <c r="S34" s="76"/>
      <c r="T34" s="76"/>
      <c r="U34" s="76"/>
      <c r="V34" s="76"/>
      <c r="W34" s="76"/>
      <c r="X34" s="76"/>
      <c r="Y34" s="76"/>
      <c r="Z34" s="76"/>
      <c r="AA34" s="76"/>
      <c r="AB34" s="76"/>
      <c r="AC34" s="76"/>
      <c r="AD34" s="76"/>
      <c r="AE34" s="91"/>
    </row>
    <row r="35" spans="1:31" ht="15" thickTop="1" thickBot="1" x14ac:dyDescent="0.5">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5" thickTop="1" thickBot="1" x14ac:dyDescent="0.5">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5" thickTop="1" thickBot="1" x14ac:dyDescent="0.5">
      <c r="A37" s="75" t="s">
        <v>213</v>
      </c>
      <c r="B37" s="76"/>
      <c r="C37" s="76"/>
      <c r="D37" s="76"/>
      <c r="E37" s="76"/>
      <c r="F37" s="76"/>
      <c r="G37" s="76"/>
      <c r="H37" s="76"/>
      <c r="I37" s="76"/>
      <c r="J37" s="76"/>
      <c r="K37" s="76"/>
      <c r="L37" s="76"/>
      <c r="M37" s="76"/>
      <c r="N37" s="76"/>
      <c r="O37" s="76"/>
      <c r="P37" s="76"/>
      <c r="Q37" s="79" t="s">
        <v>216</v>
      </c>
      <c r="R37" s="80"/>
      <c r="S37" s="80"/>
      <c r="T37" s="80"/>
      <c r="U37" s="80"/>
      <c r="V37" s="80"/>
      <c r="W37" s="80"/>
      <c r="X37" s="80"/>
      <c r="Y37" s="80"/>
      <c r="Z37" s="80"/>
      <c r="AA37" s="80"/>
      <c r="AB37" s="80"/>
      <c r="AC37" s="80"/>
      <c r="AD37" s="80"/>
      <c r="AE37" s="81"/>
    </row>
    <row r="38" spans="1:31" ht="15" thickTop="1" thickBot="1" x14ac:dyDescent="0.5">
      <c r="A38" s="75"/>
      <c r="B38" s="76"/>
      <c r="C38" s="76"/>
      <c r="D38" s="76"/>
      <c r="E38" s="76"/>
      <c r="F38" s="76"/>
      <c r="G38" s="76"/>
      <c r="H38" s="76"/>
      <c r="I38" s="76"/>
      <c r="J38" s="76"/>
      <c r="K38" s="76"/>
      <c r="L38" s="76"/>
      <c r="M38" s="76"/>
      <c r="N38" s="76"/>
      <c r="O38" s="76"/>
      <c r="P38" s="76"/>
      <c r="Q38" s="82"/>
      <c r="R38" s="83"/>
      <c r="S38" s="83"/>
      <c r="T38" s="83"/>
      <c r="U38" s="83"/>
      <c r="V38" s="83"/>
      <c r="W38" s="83"/>
      <c r="X38" s="83"/>
      <c r="Y38" s="83"/>
      <c r="Z38" s="83"/>
      <c r="AA38" s="83"/>
      <c r="AB38" s="83"/>
      <c r="AC38" s="83"/>
      <c r="AD38" s="83"/>
      <c r="AE38" s="84"/>
    </row>
    <row r="39" spans="1:31" ht="15" thickTop="1" thickBot="1" x14ac:dyDescent="0.5">
      <c r="A39" s="75"/>
      <c r="B39" s="76"/>
      <c r="C39" s="76"/>
      <c r="D39" s="76"/>
      <c r="E39" s="76"/>
      <c r="F39" s="76"/>
      <c r="G39" s="76"/>
      <c r="H39" s="76"/>
      <c r="I39" s="76"/>
      <c r="J39" s="76"/>
      <c r="K39" s="76"/>
      <c r="L39" s="76"/>
      <c r="M39" s="76"/>
      <c r="N39" s="76"/>
      <c r="O39" s="76"/>
      <c r="P39" s="76"/>
      <c r="Q39" s="82"/>
      <c r="R39" s="83"/>
      <c r="S39" s="83"/>
      <c r="T39" s="83"/>
      <c r="U39" s="83"/>
      <c r="V39" s="83"/>
      <c r="W39" s="83"/>
      <c r="X39" s="83"/>
      <c r="Y39" s="83"/>
      <c r="Z39" s="83"/>
      <c r="AA39" s="83"/>
      <c r="AB39" s="83"/>
      <c r="AC39" s="83"/>
      <c r="AD39" s="83"/>
      <c r="AE39" s="84"/>
    </row>
    <row r="40" spans="1:31" ht="15" thickTop="1" thickBot="1" x14ac:dyDescent="0.5">
      <c r="A40" s="75"/>
      <c r="B40" s="76"/>
      <c r="C40" s="76"/>
      <c r="D40" s="76"/>
      <c r="E40" s="76"/>
      <c r="F40" s="76"/>
      <c r="G40" s="76"/>
      <c r="H40" s="76"/>
      <c r="I40" s="76"/>
      <c r="J40" s="76"/>
      <c r="K40" s="76"/>
      <c r="L40" s="76"/>
      <c r="M40" s="76"/>
      <c r="N40" s="76"/>
      <c r="O40" s="76"/>
      <c r="P40" s="76"/>
      <c r="Q40" s="82"/>
      <c r="R40" s="83"/>
      <c r="S40" s="83"/>
      <c r="T40" s="83"/>
      <c r="U40" s="83"/>
      <c r="V40" s="83"/>
      <c r="W40" s="83"/>
      <c r="X40" s="83"/>
      <c r="Y40" s="83"/>
      <c r="Z40" s="83"/>
      <c r="AA40" s="83"/>
      <c r="AB40" s="83"/>
      <c r="AC40" s="83"/>
      <c r="AD40" s="83"/>
      <c r="AE40" s="84"/>
    </row>
    <row r="41" spans="1:31" ht="15" thickTop="1" thickBot="1" x14ac:dyDescent="0.5">
      <c r="A41" s="75"/>
      <c r="B41" s="76"/>
      <c r="C41" s="76"/>
      <c r="D41" s="76"/>
      <c r="E41" s="76"/>
      <c r="F41" s="76"/>
      <c r="G41" s="76"/>
      <c r="H41" s="76"/>
      <c r="I41" s="76"/>
      <c r="J41" s="76"/>
      <c r="K41" s="76"/>
      <c r="L41" s="76"/>
      <c r="M41" s="76"/>
      <c r="N41" s="76"/>
      <c r="O41" s="76"/>
      <c r="P41" s="76"/>
      <c r="Q41" s="82"/>
      <c r="R41" s="83"/>
      <c r="S41" s="83"/>
      <c r="T41" s="83"/>
      <c r="U41" s="83"/>
      <c r="V41" s="83"/>
      <c r="W41" s="83"/>
      <c r="X41" s="83"/>
      <c r="Y41" s="83"/>
      <c r="Z41" s="83"/>
      <c r="AA41" s="83"/>
      <c r="AB41" s="83"/>
      <c r="AC41" s="83"/>
      <c r="AD41" s="83"/>
      <c r="AE41" s="84"/>
    </row>
    <row r="42" spans="1:31" ht="15" thickTop="1" thickBot="1" x14ac:dyDescent="0.5">
      <c r="A42" s="75"/>
      <c r="B42" s="76"/>
      <c r="C42" s="76"/>
      <c r="D42" s="76"/>
      <c r="E42" s="76"/>
      <c r="F42" s="76"/>
      <c r="G42" s="76"/>
      <c r="H42" s="76"/>
      <c r="I42" s="76"/>
      <c r="J42" s="76"/>
      <c r="K42" s="76"/>
      <c r="L42" s="76"/>
      <c r="M42" s="76"/>
      <c r="N42" s="76"/>
      <c r="O42" s="76"/>
      <c r="P42" s="76"/>
      <c r="Q42" s="82"/>
      <c r="R42" s="83"/>
      <c r="S42" s="83"/>
      <c r="T42" s="83"/>
      <c r="U42" s="83"/>
      <c r="V42" s="83"/>
      <c r="W42" s="83"/>
      <c r="X42" s="83"/>
      <c r="Y42" s="83"/>
      <c r="Z42" s="83"/>
      <c r="AA42" s="83"/>
      <c r="AB42" s="83"/>
      <c r="AC42" s="83"/>
      <c r="AD42" s="83"/>
      <c r="AE42" s="84"/>
    </row>
    <row r="43" spans="1:31" ht="15" thickTop="1" thickBot="1" x14ac:dyDescent="0.5">
      <c r="A43" s="77"/>
      <c r="B43" s="78"/>
      <c r="C43" s="78"/>
      <c r="D43" s="78"/>
      <c r="E43" s="78"/>
      <c r="F43" s="78"/>
      <c r="G43" s="78"/>
      <c r="H43" s="78"/>
      <c r="I43" s="78"/>
      <c r="J43" s="78"/>
      <c r="K43" s="78"/>
      <c r="L43" s="78"/>
      <c r="M43" s="78"/>
      <c r="N43" s="78"/>
      <c r="O43" s="78"/>
      <c r="P43" s="78"/>
      <c r="Q43" s="85"/>
      <c r="R43" s="86"/>
      <c r="S43" s="86"/>
      <c r="T43" s="86"/>
      <c r="U43" s="86"/>
      <c r="V43" s="86"/>
      <c r="W43" s="86"/>
      <c r="X43" s="86"/>
      <c r="Y43" s="86"/>
      <c r="Z43" s="86"/>
      <c r="AA43" s="86"/>
      <c r="AB43" s="86"/>
      <c r="AC43" s="86"/>
      <c r="AD43" s="86"/>
      <c r="AE43" s="87"/>
    </row>
    <row r="44" spans="1:31" ht="18.399999999999999" thickBot="1" x14ac:dyDescent="0.6">
      <c r="A44" s="88" t="s">
        <v>11</v>
      </c>
      <c r="B44" s="89"/>
      <c r="C44" s="89"/>
      <c r="D44" s="89"/>
      <c r="E44" s="89"/>
      <c r="F44" s="89"/>
      <c r="G44" s="89"/>
      <c r="H44" s="89"/>
      <c r="I44" s="89"/>
      <c r="J44" s="89"/>
      <c r="K44" s="89"/>
      <c r="L44" s="89"/>
      <c r="M44" s="89"/>
      <c r="N44" s="89"/>
      <c r="O44" s="89"/>
      <c r="P44" s="90"/>
      <c r="Q44" s="1"/>
      <c r="R44" s="1"/>
      <c r="S44" s="1"/>
      <c r="T44" s="1"/>
      <c r="U44" s="1"/>
      <c r="V44" s="1"/>
      <c r="W44" s="1"/>
      <c r="X44" s="1"/>
      <c r="Y44" s="1"/>
      <c r="Z44" s="1"/>
      <c r="AA44" s="1"/>
      <c r="AB44" s="1"/>
      <c r="AC44" s="1"/>
      <c r="AD44" s="1"/>
      <c r="AE44" s="1"/>
    </row>
    <row r="45" spans="1:31" x14ac:dyDescent="0.45">
      <c r="A45" s="126" t="s">
        <v>12</v>
      </c>
      <c r="B45" s="127"/>
      <c r="C45" s="127"/>
      <c r="D45" s="127"/>
      <c r="E45" s="127"/>
      <c r="F45" s="127"/>
      <c r="G45" s="117">
        <v>3</v>
      </c>
      <c r="H45" s="118"/>
      <c r="I45" s="108" t="s">
        <v>13</v>
      </c>
      <c r="J45" s="109"/>
      <c r="K45" s="109"/>
      <c r="L45" s="109"/>
      <c r="M45" s="109"/>
      <c r="N45" s="109"/>
      <c r="O45" s="109"/>
      <c r="P45" s="110"/>
      <c r="Q45" s="46" t="s">
        <v>227</v>
      </c>
    </row>
    <row r="46" spans="1:31" x14ac:dyDescent="0.45">
      <c r="A46" s="128" t="s">
        <v>14</v>
      </c>
      <c r="B46" s="129"/>
      <c r="C46" s="129"/>
      <c r="D46" s="129"/>
      <c r="E46" s="129"/>
      <c r="F46" s="129"/>
      <c r="G46" s="119">
        <v>2</v>
      </c>
      <c r="H46" s="120"/>
      <c r="I46" s="111" t="s">
        <v>15</v>
      </c>
      <c r="J46" s="112"/>
      <c r="K46" s="112"/>
      <c r="L46" s="112"/>
      <c r="M46" s="112"/>
      <c r="N46" s="112"/>
      <c r="O46" s="112"/>
      <c r="P46" s="113"/>
      <c r="Q46" s="2"/>
      <c r="R46" s="2"/>
      <c r="S46" s="2"/>
      <c r="T46" s="2"/>
      <c r="U46" s="2"/>
      <c r="V46" s="2"/>
      <c r="W46" s="2"/>
      <c r="X46" s="2"/>
      <c r="Y46" s="2"/>
      <c r="Z46" s="2"/>
      <c r="AA46" s="2"/>
      <c r="AB46" s="2"/>
      <c r="AC46" s="2"/>
      <c r="AD46" s="2"/>
      <c r="AE46" s="2"/>
    </row>
    <row r="47" spans="1:31" x14ac:dyDescent="0.45">
      <c r="A47" s="128" t="s">
        <v>16</v>
      </c>
      <c r="B47" s="129"/>
      <c r="C47" s="129"/>
      <c r="D47" s="129"/>
      <c r="E47" s="129"/>
      <c r="F47" s="129"/>
      <c r="G47" s="119">
        <v>1.5</v>
      </c>
      <c r="H47" s="120"/>
      <c r="I47" s="123" t="s">
        <v>15</v>
      </c>
      <c r="J47" s="124"/>
      <c r="K47" s="124"/>
      <c r="L47" s="124"/>
      <c r="M47" s="124"/>
      <c r="N47" s="124"/>
      <c r="O47" s="124"/>
      <c r="P47" s="125"/>
      <c r="Q47" s="46" t="s">
        <v>228</v>
      </c>
    </row>
    <row r="48" spans="1:31" ht="14.65" thickBot="1" x14ac:dyDescent="0.5">
      <c r="A48" s="106" t="s">
        <v>17</v>
      </c>
      <c r="B48" s="107"/>
      <c r="C48" s="107"/>
      <c r="D48" s="107"/>
      <c r="E48" s="107"/>
      <c r="F48" s="107"/>
      <c r="G48" s="121">
        <v>2</v>
      </c>
      <c r="H48" s="122"/>
      <c r="I48" s="114" t="s">
        <v>18</v>
      </c>
      <c r="J48" s="115"/>
      <c r="K48" s="115"/>
      <c r="L48" s="115"/>
      <c r="M48" s="115"/>
      <c r="N48" s="115"/>
      <c r="O48" s="115"/>
      <c r="P48" s="116"/>
      <c r="Q48" s="2"/>
      <c r="R48" s="2"/>
      <c r="S48" s="2"/>
      <c r="T48" s="2"/>
      <c r="U48" s="2"/>
      <c r="V48" s="2"/>
      <c r="W48" s="2"/>
      <c r="X48" s="2"/>
      <c r="Y48" s="2"/>
      <c r="Z48" s="2"/>
      <c r="AA48" s="2"/>
      <c r="AB48" s="2"/>
      <c r="AC48" s="2"/>
      <c r="AD48" s="2"/>
      <c r="AE48" s="2"/>
    </row>
    <row r="49" spans="5:10" x14ac:dyDescent="0.45">
      <c r="E49" s="96" t="s">
        <v>19</v>
      </c>
      <c r="F49" s="96"/>
      <c r="G49" s="9">
        <f>SUM(G45:H48)</f>
        <v>8.5</v>
      </c>
      <c r="H49" s="103" t="s">
        <v>20</v>
      </c>
      <c r="I49" s="104"/>
      <c r="J49" s="105"/>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9" zoomScale="106" zoomScaleNormal="80" workbookViewId="0">
      <selection activeCell="N44" sqref="N44"/>
    </sheetView>
  </sheetViews>
  <sheetFormatPr defaultColWidth="8.796875" defaultRowHeight="14.25" x14ac:dyDescent="0.45"/>
  <cols>
    <col min="2" max="2" width="9.46484375" customWidth="1"/>
    <col min="3" max="3" width="10.46484375" customWidth="1"/>
    <col min="8" max="8" width="11.6640625" customWidth="1"/>
    <col min="13" max="13" width="10.46484375" customWidth="1"/>
  </cols>
  <sheetData>
    <row r="1" spans="1:30" ht="23.25" x14ac:dyDescent="0.45">
      <c r="A1" s="136" t="s">
        <v>21</v>
      </c>
      <c r="B1" s="137"/>
      <c r="C1" s="137"/>
      <c r="D1" s="137"/>
      <c r="E1" s="137"/>
      <c r="F1" s="137"/>
      <c r="G1" s="137"/>
      <c r="H1" s="137"/>
      <c r="I1" s="137"/>
      <c r="J1" s="137"/>
      <c r="K1" s="137"/>
      <c r="L1" s="137"/>
      <c r="M1" s="137"/>
      <c r="N1" s="137"/>
      <c r="O1" s="138"/>
      <c r="P1" s="3"/>
      <c r="Q1" s="3"/>
      <c r="R1" s="3"/>
      <c r="S1" s="3"/>
      <c r="T1" s="3"/>
      <c r="U1" s="3"/>
      <c r="V1" s="3"/>
      <c r="W1" s="3"/>
      <c r="X1" s="3"/>
      <c r="Y1" s="3"/>
      <c r="Z1" s="3"/>
      <c r="AA1" s="3"/>
      <c r="AB1" s="3"/>
      <c r="AC1" s="3"/>
      <c r="AD1" s="3"/>
    </row>
    <row r="2" spans="1:30" ht="23.25" x14ac:dyDescent="0.45">
      <c r="A2" s="139"/>
      <c r="B2" s="61"/>
      <c r="C2" s="61"/>
      <c r="D2" s="61"/>
      <c r="E2" s="61"/>
      <c r="F2" s="61"/>
      <c r="G2" s="61"/>
      <c r="H2" s="61"/>
      <c r="I2" s="61"/>
      <c r="J2" s="61"/>
      <c r="K2" s="61"/>
      <c r="L2" s="61"/>
      <c r="M2" s="61"/>
      <c r="N2" s="61"/>
      <c r="O2" s="140"/>
      <c r="P2" s="3"/>
      <c r="Q2" s="3"/>
      <c r="R2" s="3"/>
      <c r="S2" s="3"/>
      <c r="T2" s="3"/>
      <c r="U2" s="3"/>
      <c r="V2" s="3"/>
      <c r="W2" s="3"/>
      <c r="X2" s="3"/>
      <c r="Y2" s="3"/>
      <c r="Z2" s="3"/>
      <c r="AA2" s="3"/>
      <c r="AB2" s="3"/>
      <c r="AC2" s="3"/>
      <c r="AD2" s="3"/>
    </row>
    <row r="3" spans="1:30" ht="23.65" thickBot="1" x14ac:dyDescent="0.5">
      <c r="A3" s="141"/>
      <c r="B3" s="142"/>
      <c r="C3" s="142"/>
      <c r="D3" s="142"/>
      <c r="E3" s="142"/>
      <c r="F3" s="142"/>
      <c r="G3" s="142"/>
      <c r="H3" s="142"/>
      <c r="I3" s="142"/>
      <c r="J3" s="142"/>
      <c r="K3" s="142"/>
      <c r="L3" s="142"/>
      <c r="M3" s="142"/>
      <c r="N3" s="142"/>
      <c r="O3" s="143"/>
      <c r="P3" s="3"/>
      <c r="Q3" s="3"/>
      <c r="R3" s="3"/>
      <c r="S3" s="3"/>
      <c r="T3" s="3"/>
      <c r="U3" s="3"/>
      <c r="V3" s="3"/>
      <c r="W3" s="3"/>
      <c r="X3" s="3"/>
      <c r="Y3" s="3"/>
      <c r="Z3" s="3"/>
      <c r="AA3" s="3"/>
      <c r="AB3" s="3"/>
      <c r="AC3" s="3"/>
      <c r="AD3" s="3"/>
    </row>
    <row r="4" spans="1:30" ht="53" customHeight="1" thickBot="1" x14ac:dyDescent="0.5">
      <c r="A4" s="144" t="s">
        <v>130</v>
      </c>
      <c r="B4" s="145"/>
      <c r="C4" s="145"/>
      <c r="D4" s="145"/>
      <c r="E4" s="145"/>
      <c r="F4" s="145"/>
      <c r="G4" s="145"/>
      <c r="H4" s="145"/>
      <c r="I4" s="145"/>
      <c r="J4" s="145"/>
      <c r="K4" s="145"/>
      <c r="L4" s="145"/>
      <c r="M4" s="145"/>
      <c r="N4" s="145"/>
      <c r="O4" s="146"/>
      <c r="P4" s="4"/>
      <c r="Q4" s="4"/>
      <c r="R4" s="4"/>
      <c r="S4" s="4"/>
      <c r="T4" s="4"/>
      <c r="U4" s="4"/>
      <c r="V4" s="4"/>
      <c r="W4" s="4"/>
      <c r="X4" s="4"/>
      <c r="Y4" s="4"/>
      <c r="Z4" s="4"/>
      <c r="AA4" s="4"/>
      <c r="AB4" s="4"/>
      <c r="AC4" s="4"/>
      <c r="AD4" s="4"/>
    </row>
    <row r="5" spans="1:30" ht="23.65" thickBot="1" x14ac:dyDescent="0.5">
      <c r="A5" s="147" t="s">
        <v>2</v>
      </c>
      <c r="B5" s="148"/>
      <c r="C5" s="148"/>
      <c r="D5" s="148"/>
      <c r="E5" s="148"/>
      <c r="F5" s="148"/>
      <c r="G5" s="148"/>
      <c r="H5" s="148"/>
      <c r="I5" s="101"/>
      <c r="J5" s="101"/>
      <c r="K5" s="101"/>
      <c r="L5" s="101"/>
      <c r="M5" s="101"/>
      <c r="N5" s="101"/>
      <c r="O5" s="102"/>
      <c r="P5" s="4"/>
      <c r="Q5" s="4"/>
      <c r="R5" s="4"/>
      <c r="S5" s="4"/>
      <c r="T5" s="4"/>
      <c r="U5" s="4"/>
      <c r="V5" s="4"/>
      <c r="W5" s="4"/>
      <c r="X5" s="4"/>
      <c r="Y5" s="4"/>
      <c r="Z5" s="4"/>
      <c r="AA5" s="4"/>
      <c r="AB5" s="4"/>
      <c r="AC5" s="4"/>
      <c r="AD5" s="4"/>
    </row>
    <row r="6" spans="1:30" ht="14.65" thickBot="1" x14ac:dyDescent="0.5">
      <c r="A6" s="149" t="s">
        <v>3</v>
      </c>
      <c r="B6" s="150"/>
      <c r="C6" s="150"/>
      <c r="D6" s="150"/>
      <c r="E6" s="153" t="s">
        <v>161</v>
      </c>
      <c r="F6" s="153"/>
      <c r="G6" s="153"/>
      <c r="H6" s="154"/>
      <c r="I6" s="157" t="s">
        <v>22</v>
      </c>
      <c r="J6" s="158"/>
      <c r="K6" s="158"/>
      <c r="L6" s="158"/>
      <c r="M6" s="158"/>
      <c r="N6" s="158"/>
      <c r="O6" s="158"/>
    </row>
    <row r="7" spans="1:30" ht="15" thickTop="1" thickBot="1" x14ac:dyDescent="0.5">
      <c r="A7" s="151"/>
      <c r="B7" s="152"/>
      <c r="C7" s="152"/>
      <c r="D7" s="152"/>
      <c r="E7" s="155"/>
      <c r="F7" s="155"/>
      <c r="G7" s="155"/>
      <c r="H7" s="156"/>
      <c r="I7" s="159"/>
      <c r="J7" s="160"/>
      <c r="K7" s="160"/>
      <c r="L7" s="160"/>
      <c r="M7" s="160"/>
      <c r="N7" s="160"/>
      <c r="O7" s="160"/>
    </row>
    <row r="8" spans="1:30" ht="14.65" thickBot="1" x14ac:dyDescent="0.5">
      <c r="A8" s="151" t="s">
        <v>23</v>
      </c>
      <c r="B8" s="152"/>
      <c r="C8" s="152"/>
      <c r="D8" s="152"/>
      <c r="E8" s="161" t="s">
        <v>162</v>
      </c>
      <c r="F8" s="161"/>
      <c r="G8" s="161"/>
      <c r="H8" s="162"/>
      <c r="I8" s="163" t="s">
        <v>171</v>
      </c>
      <c r="J8" s="164"/>
      <c r="K8" s="164"/>
      <c r="L8" s="164"/>
      <c r="M8" s="164"/>
      <c r="N8" s="164"/>
      <c r="O8" s="165"/>
    </row>
    <row r="9" spans="1:30" ht="15" thickTop="1" thickBot="1" x14ac:dyDescent="0.5">
      <c r="A9" s="151"/>
      <c r="B9" s="152"/>
      <c r="C9" s="152"/>
      <c r="D9" s="152"/>
      <c r="E9" s="161"/>
      <c r="F9" s="161"/>
      <c r="G9" s="161"/>
      <c r="H9" s="162"/>
      <c r="I9" s="91"/>
      <c r="J9" s="95"/>
      <c r="K9" s="95"/>
      <c r="L9" s="95"/>
      <c r="M9" s="95"/>
      <c r="N9" s="95"/>
      <c r="O9" s="166"/>
    </row>
    <row r="10" spans="1:30" ht="15" thickTop="1" thickBot="1" x14ac:dyDescent="0.5">
      <c r="A10" s="151"/>
      <c r="B10" s="152"/>
      <c r="C10" s="152"/>
      <c r="D10" s="152"/>
      <c r="E10" s="161"/>
      <c r="F10" s="161"/>
      <c r="G10" s="161"/>
      <c r="H10" s="162"/>
      <c r="I10" s="91"/>
      <c r="J10" s="95"/>
      <c r="K10" s="95"/>
      <c r="L10" s="95"/>
      <c r="M10" s="95"/>
      <c r="N10" s="95"/>
      <c r="O10" s="166"/>
    </row>
    <row r="11" spans="1:30" ht="15" thickTop="1" thickBot="1" x14ac:dyDescent="0.5">
      <c r="A11" s="151"/>
      <c r="B11" s="152"/>
      <c r="C11" s="152"/>
      <c r="D11" s="152"/>
      <c r="E11" s="161"/>
      <c r="F11" s="161"/>
      <c r="G11" s="161"/>
      <c r="H11" s="162"/>
      <c r="I11" s="91"/>
      <c r="J11" s="95"/>
      <c r="K11" s="95"/>
      <c r="L11" s="95"/>
      <c r="M11" s="95"/>
      <c r="N11" s="95"/>
      <c r="O11" s="166"/>
    </row>
    <row r="12" spans="1:30" ht="15" thickTop="1" thickBot="1" x14ac:dyDescent="0.5">
      <c r="A12" s="151" t="s">
        <v>24</v>
      </c>
      <c r="B12" s="152"/>
      <c r="C12" s="152"/>
      <c r="D12" s="152"/>
      <c r="E12" s="155" t="s">
        <v>163</v>
      </c>
      <c r="F12" s="155"/>
      <c r="G12" s="155"/>
      <c r="H12" s="156"/>
      <c r="I12" s="91"/>
      <c r="J12" s="95"/>
      <c r="K12" s="95"/>
      <c r="L12" s="95"/>
      <c r="M12" s="95"/>
      <c r="N12" s="95"/>
      <c r="O12" s="166"/>
    </row>
    <row r="13" spans="1:30" ht="15" thickTop="1" thickBot="1" x14ac:dyDescent="0.5">
      <c r="A13" s="151"/>
      <c r="B13" s="152"/>
      <c r="C13" s="152"/>
      <c r="D13" s="152"/>
      <c r="E13" s="155"/>
      <c r="F13" s="155"/>
      <c r="G13" s="155"/>
      <c r="H13" s="156"/>
      <c r="I13" s="91"/>
      <c r="J13" s="95"/>
      <c r="K13" s="95"/>
      <c r="L13" s="95"/>
      <c r="M13" s="95"/>
      <c r="N13" s="95"/>
      <c r="O13" s="166"/>
    </row>
    <row r="14" spans="1:30" ht="15" thickTop="1" thickBot="1" x14ac:dyDescent="0.5">
      <c r="A14" s="151" t="s">
        <v>25</v>
      </c>
      <c r="B14" s="152"/>
      <c r="C14" s="152"/>
      <c r="D14" s="152"/>
      <c r="E14" s="155" t="s">
        <v>164</v>
      </c>
      <c r="F14" s="155"/>
      <c r="G14" s="155"/>
      <c r="H14" s="156"/>
      <c r="I14" s="91"/>
      <c r="J14" s="95"/>
      <c r="K14" s="95"/>
      <c r="L14" s="95"/>
      <c r="M14" s="95"/>
      <c r="N14" s="95"/>
      <c r="O14" s="166"/>
    </row>
    <row r="15" spans="1:30" ht="15" thickTop="1" thickBot="1" x14ac:dyDescent="0.5">
      <c r="A15" s="170"/>
      <c r="B15" s="171"/>
      <c r="C15" s="171"/>
      <c r="D15" s="171"/>
      <c r="E15" s="172"/>
      <c r="F15" s="172"/>
      <c r="G15" s="172"/>
      <c r="H15" s="173"/>
      <c r="I15" s="167"/>
      <c r="J15" s="168"/>
      <c r="K15" s="168"/>
      <c r="L15" s="168"/>
      <c r="M15" s="168"/>
      <c r="N15" s="168"/>
      <c r="O15" s="169"/>
    </row>
    <row r="16" spans="1:30" x14ac:dyDescent="0.45">
      <c r="A16" s="174" t="s">
        <v>26</v>
      </c>
      <c r="B16" s="175"/>
      <c r="C16" s="175"/>
      <c r="D16" s="175"/>
      <c r="E16" s="175"/>
      <c r="F16" s="175"/>
      <c r="G16" s="175"/>
      <c r="H16" s="175"/>
      <c r="I16" s="175"/>
      <c r="J16" s="175"/>
      <c r="K16" s="175"/>
      <c r="L16" s="175"/>
      <c r="M16" s="175"/>
      <c r="N16" s="175"/>
      <c r="O16" s="176"/>
    </row>
    <row r="17" spans="1:15" ht="14.65" thickBot="1" x14ac:dyDescent="0.5">
      <c r="A17" s="177"/>
      <c r="B17" s="178"/>
      <c r="C17" s="178"/>
      <c r="D17" s="178"/>
      <c r="E17" s="178"/>
      <c r="F17" s="178"/>
      <c r="G17" s="178"/>
      <c r="H17" s="178"/>
      <c r="I17" s="178"/>
      <c r="J17" s="178"/>
      <c r="K17" s="178"/>
      <c r="L17" s="178"/>
      <c r="M17" s="178"/>
      <c r="N17" s="178"/>
      <c r="O17" s="179"/>
    </row>
    <row r="18" spans="1:15" ht="14.65" thickBot="1" x14ac:dyDescent="0.5">
      <c r="A18" s="180" t="s">
        <v>27</v>
      </c>
      <c r="B18" s="181"/>
      <c r="C18" s="181"/>
      <c r="D18" s="181"/>
      <c r="E18" s="181"/>
      <c r="F18" s="181" t="s">
        <v>28</v>
      </c>
      <c r="G18" s="181"/>
      <c r="H18" s="181"/>
      <c r="I18" s="181"/>
      <c r="J18" s="181"/>
      <c r="K18" s="181" t="s">
        <v>29</v>
      </c>
      <c r="L18" s="181"/>
      <c r="M18" s="181"/>
      <c r="N18" s="181"/>
      <c r="O18" s="182"/>
    </row>
    <row r="19" spans="1:15" ht="28.5" x14ac:dyDescent="0.45">
      <c r="A19" s="183" t="s">
        <v>30</v>
      </c>
      <c r="B19" s="184"/>
      <c r="C19" s="24" t="s">
        <v>31</v>
      </c>
      <c r="D19" s="184" t="s">
        <v>32</v>
      </c>
      <c r="E19" s="184"/>
      <c r="F19" s="184" t="s">
        <v>30</v>
      </c>
      <c r="G19" s="184"/>
      <c r="H19" s="24" t="s">
        <v>31</v>
      </c>
      <c r="I19" s="184" t="s">
        <v>32</v>
      </c>
      <c r="J19" s="184"/>
      <c r="K19" s="184" t="s">
        <v>30</v>
      </c>
      <c r="L19" s="184"/>
      <c r="M19" s="24" t="s">
        <v>31</v>
      </c>
      <c r="N19" s="184" t="s">
        <v>32</v>
      </c>
      <c r="O19" s="185"/>
    </row>
    <row r="20" spans="1:15" x14ac:dyDescent="0.45">
      <c r="A20" s="215" t="s">
        <v>178</v>
      </c>
      <c r="B20" s="208"/>
      <c r="C20" s="211" t="s">
        <v>165</v>
      </c>
      <c r="D20" s="207" t="s">
        <v>217</v>
      </c>
      <c r="E20" s="208"/>
      <c r="F20" s="207" t="s">
        <v>179</v>
      </c>
      <c r="G20" s="208"/>
      <c r="H20" s="211" t="s">
        <v>165</v>
      </c>
      <c r="I20" s="207" t="s">
        <v>218</v>
      </c>
      <c r="J20" s="208"/>
      <c r="K20" s="207" t="s">
        <v>180</v>
      </c>
      <c r="L20" s="208"/>
      <c r="M20" s="211" t="s">
        <v>165</v>
      </c>
      <c r="N20" s="207" t="s">
        <v>219</v>
      </c>
      <c r="O20" s="213"/>
    </row>
    <row r="21" spans="1:15" ht="14.65" thickBot="1" x14ac:dyDescent="0.5">
      <c r="A21" s="216"/>
      <c r="B21" s="210"/>
      <c r="C21" s="212"/>
      <c r="D21" s="209"/>
      <c r="E21" s="210"/>
      <c r="F21" s="209"/>
      <c r="G21" s="210"/>
      <c r="H21" s="212"/>
      <c r="I21" s="209"/>
      <c r="J21" s="210"/>
      <c r="K21" s="209"/>
      <c r="L21" s="210"/>
      <c r="M21" s="212"/>
      <c r="N21" s="209"/>
      <c r="O21" s="214"/>
    </row>
    <row r="22" spans="1:15" x14ac:dyDescent="0.45">
      <c r="A22" s="190" t="s">
        <v>33</v>
      </c>
      <c r="B22" s="191"/>
      <c r="C22" s="191"/>
      <c r="D22" s="192" t="s">
        <v>232</v>
      </c>
      <c r="E22" s="193"/>
      <c r="F22" s="190" t="s">
        <v>33</v>
      </c>
      <c r="G22" s="191"/>
      <c r="H22" s="191"/>
      <c r="I22" s="192" t="s">
        <v>229</v>
      </c>
      <c r="J22" s="193"/>
      <c r="K22" s="190" t="s">
        <v>33</v>
      </c>
      <c r="L22" s="191"/>
      <c r="M22" s="191"/>
      <c r="N22" s="192" t="s">
        <v>230</v>
      </c>
      <c r="O22" s="193"/>
    </row>
    <row r="23" spans="1:15" x14ac:dyDescent="0.45">
      <c r="A23" s="196" t="s">
        <v>234</v>
      </c>
      <c r="B23" s="197"/>
      <c r="C23" s="197"/>
      <c r="D23" s="197"/>
      <c r="E23" s="198"/>
      <c r="F23" s="196" t="s">
        <v>231</v>
      </c>
      <c r="G23" s="197"/>
      <c r="H23" s="197"/>
      <c r="I23" s="197"/>
      <c r="J23" s="198"/>
      <c r="K23" s="196" t="s">
        <v>231</v>
      </c>
      <c r="L23" s="197"/>
      <c r="M23" s="197"/>
      <c r="N23" s="197"/>
      <c r="O23" s="198"/>
    </row>
    <row r="24" spans="1:15" x14ac:dyDescent="0.45">
      <c r="A24" s="199" t="s">
        <v>11</v>
      </c>
      <c r="B24" s="200"/>
      <c r="C24" s="200"/>
      <c r="D24" s="200"/>
      <c r="E24" s="132"/>
      <c r="F24" s="199" t="s">
        <v>11</v>
      </c>
      <c r="G24" s="200"/>
      <c r="H24" s="200"/>
      <c r="I24" s="200"/>
      <c r="J24" s="132"/>
      <c r="K24" s="199" t="s">
        <v>11</v>
      </c>
      <c r="L24" s="200"/>
      <c r="M24" s="200"/>
      <c r="N24" s="200"/>
      <c r="O24" s="132"/>
    </row>
    <row r="25" spans="1:15" x14ac:dyDescent="0.45">
      <c r="A25" s="202" t="s">
        <v>129</v>
      </c>
      <c r="B25" s="203"/>
      <c r="C25" s="203"/>
      <c r="D25" s="130">
        <v>0</v>
      </c>
      <c r="E25" s="204"/>
      <c r="F25" s="202" t="s">
        <v>129</v>
      </c>
      <c r="G25" s="203"/>
      <c r="H25" s="203"/>
      <c r="I25" s="130">
        <v>0</v>
      </c>
      <c r="J25" s="204"/>
      <c r="K25" s="202" t="s">
        <v>129</v>
      </c>
      <c r="L25" s="203"/>
      <c r="M25" s="203"/>
      <c r="N25" s="130">
        <v>0</v>
      </c>
      <c r="O25" s="204"/>
    </row>
    <row r="26" spans="1:15" ht="29" customHeight="1" thickBot="1" x14ac:dyDescent="0.5">
      <c r="A26" s="205" t="s">
        <v>131</v>
      </c>
      <c r="B26" s="206"/>
      <c r="C26" s="206"/>
      <c r="D26" s="121">
        <v>1</v>
      </c>
      <c r="E26" s="201"/>
      <c r="F26" s="205" t="s">
        <v>131</v>
      </c>
      <c r="G26" s="206"/>
      <c r="H26" s="206"/>
      <c r="I26" s="121">
        <v>1</v>
      </c>
      <c r="J26" s="201"/>
      <c r="K26" s="205" t="s">
        <v>131</v>
      </c>
      <c r="L26" s="206"/>
      <c r="M26" s="206"/>
      <c r="N26" s="121">
        <v>1</v>
      </c>
      <c r="O26" s="201"/>
    </row>
    <row r="27" spans="1:15" x14ac:dyDescent="0.45">
      <c r="A27" s="174" t="s">
        <v>34</v>
      </c>
      <c r="B27" s="175"/>
      <c r="C27" s="175"/>
      <c r="D27" s="175"/>
      <c r="E27" s="175"/>
      <c r="F27" s="175"/>
      <c r="G27" s="175"/>
      <c r="H27" s="175"/>
      <c r="I27" s="175"/>
      <c r="J27" s="175"/>
      <c r="K27" s="175"/>
      <c r="L27" s="175"/>
      <c r="M27" s="175"/>
      <c r="N27" s="175"/>
      <c r="O27" s="176"/>
    </row>
    <row r="28" spans="1:15" ht="14.65" thickBot="1" x14ac:dyDescent="0.5">
      <c r="A28" s="177"/>
      <c r="B28" s="178"/>
      <c r="C28" s="178"/>
      <c r="D28" s="178"/>
      <c r="E28" s="178"/>
      <c r="F28" s="178"/>
      <c r="G28" s="178"/>
      <c r="H28" s="178"/>
      <c r="I28" s="178"/>
      <c r="J28" s="178"/>
      <c r="K28" s="178"/>
      <c r="L28" s="178"/>
      <c r="M28" s="178"/>
      <c r="N28" s="178"/>
      <c r="O28" s="179"/>
    </row>
    <row r="29" spans="1:15" ht="14.65" thickBot="1" x14ac:dyDescent="0.5">
      <c r="A29" s="180" t="s">
        <v>27</v>
      </c>
      <c r="B29" s="181"/>
      <c r="C29" s="181"/>
      <c r="D29" s="181"/>
      <c r="E29" s="181"/>
      <c r="F29" s="181" t="s">
        <v>28</v>
      </c>
      <c r="G29" s="181"/>
      <c r="H29" s="181"/>
      <c r="I29" s="181"/>
      <c r="J29" s="181"/>
      <c r="K29" s="181" t="s">
        <v>29</v>
      </c>
      <c r="L29" s="181"/>
      <c r="M29" s="181"/>
      <c r="N29" s="181"/>
      <c r="O29" s="182"/>
    </row>
    <row r="30" spans="1:15" ht="28.5" x14ac:dyDescent="0.45">
      <c r="A30" s="183" t="s">
        <v>30</v>
      </c>
      <c r="B30" s="184"/>
      <c r="C30" s="24" t="s">
        <v>31</v>
      </c>
      <c r="D30" s="184" t="s">
        <v>32</v>
      </c>
      <c r="E30" s="184"/>
      <c r="F30" s="184" t="s">
        <v>30</v>
      </c>
      <c r="G30" s="184"/>
      <c r="H30" s="24" t="s">
        <v>31</v>
      </c>
      <c r="I30" s="184" t="s">
        <v>32</v>
      </c>
      <c r="J30" s="184"/>
      <c r="K30" s="184" t="s">
        <v>30</v>
      </c>
      <c r="L30" s="184"/>
      <c r="M30" s="24" t="s">
        <v>31</v>
      </c>
      <c r="N30" s="184" t="s">
        <v>32</v>
      </c>
      <c r="O30" s="185"/>
    </row>
    <row r="31" spans="1:15" x14ac:dyDescent="0.45">
      <c r="A31" s="194" t="s">
        <v>166</v>
      </c>
      <c r="B31" s="186"/>
      <c r="C31" s="186" t="s">
        <v>165</v>
      </c>
      <c r="D31" s="186" t="s">
        <v>166</v>
      </c>
      <c r="E31" s="186"/>
      <c r="F31" s="186" t="s">
        <v>167</v>
      </c>
      <c r="G31" s="186"/>
      <c r="H31" s="186" t="s">
        <v>165</v>
      </c>
      <c r="I31" s="186" t="s">
        <v>168</v>
      </c>
      <c r="J31" s="186"/>
      <c r="K31" s="186" t="s">
        <v>169</v>
      </c>
      <c r="L31" s="186"/>
      <c r="M31" s="186" t="s">
        <v>170</v>
      </c>
      <c r="N31" s="186" t="s">
        <v>169</v>
      </c>
      <c r="O31" s="188"/>
    </row>
    <row r="32" spans="1:15" ht="14.65" thickBot="1" x14ac:dyDescent="0.5">
      <c r="A32" s="195"/>
      <c r="B32" s="187"/>
      <c r="C32" s="187"/>
      <c r="D32" s="187"/>
      <c r="E32" s="187"/>
      <c r="F32" s="187"/>
      <c r="G32" s="187"/>
      <c r="H32" s="187"/>
      <c r="I32" s="187"/>
      <c r="J32" s="187"/>
      <c r="K32" s="187"/>
      <c r="L32" s="187"/>
      <c r="M32" s="187"/>
      <c r="N32" s="187"/>
      <c r="O32" s="189"/>
    </row>
    <row r="33" spans="1:15" x14ac:dyDescent="0.45">
      <c r="A33" s="190" t="s">
        <v>33</v>
      </c>
      <c r="B33" s="191"/>
      <c r="C33" s="191"/>
      <c r="D33" s="192" t="s">
        <v>233</v>
      </c>
      <c r="E33" s="193"/>
      <c r="F33" s="190" t="s">
        <v>33</v>
      </c>
      <c r="G33" s="191"/>
      <c r="H33" s="191"/>
      <c r="I33" s="192" t="s">
        <v>233</v>
      </c>
      <c r="J33" s="193"/>
      <c r="K33" s="190" t="s">
        <v>33</v>
      </c>
      <c r="L33" s="191"/>
      <c r="M33" s="191"/>
      <c r="N33" s="192" t="s">
        <v>233</v>
      </c>
      <c r="O33" s="193"/>
    </row>
    <row r="34" spans="1:15" x14ac:dyDescent="0.45">
      <c r="A34" s="196" t="s">
        <v>234</v>
      </c>
      <c r="B34" s="197"/>
      <c r="C34" s="197"/>
      <c r="D34" s="197"/>
      <c r="E34" s="198"/>
      <c r="F34" s="196" t="s">
        <v>234</v>
      </c>
      <c r="G34" s="197"/>
      <c r="H34" s="197"/>
      <c r="I34" s="197"/>
      <c r="J34" s="198"/>
      <c r="K34" s="196" t="s">
        <v>234</v>
      </c>
      <c r="L34" s="197"/>
      <c r="M34" s="197"/>
      <c r="N34" s="197"/>
      <c r="O34" s="198"/>
    </row>
    <row r="35" spans="1:15" x14ac:dyDescent="0.45">
      <c r="A35" s="199" t="s">
        <v>11</v>
      </c>
      <c r="B35" s="200"/>
      <c r="C35" s="200"/>
      <c r="D35" s="200"/>
      <c r="E35" s="132"/>
      <c r="F35" s="199" t="s">
        <v>11</v>
      </c>
      <c r="G35" s="200"/>
      <c r="H35" s="200"/>
      <c r="I35" s="200"/>
      <c r="J35" s="132"/>
      <c r="K35" s="199" t="s">
        <v>11</v>
      </c>
      <c r="L35" s="200"/>
      <c r="M35" s="200"/>
      <c r="N35" s="200"/>
      <c r="O35" s="132"/>
    </row>
    <row r="36" spans="1:15" x14ac:dyDescent="0.45">
      <c r="A36" s="202" t="s">
        <v>129</v>
      </c>
      <c r="B36" s="203"/>
      <c r="C36" s="203"/>
      <c r="D36" s="130">
        <v>1</v>
      </c>
      <c r="E36" s="204"/>
      <c r="F36" s="202" t="s">
        <v>129</v>
      </c>
      <c r="G36" s="203"/>
      <c r="H36" s="203"/>
      <c r="I36" s="130">
        <v>1</v>
      </c>
      <c r="J36" s="204"/>
      <c r="K36" s="202" t="s">
        <v>129</v>
      </c>
      <c r="L36" s="203"/>
      <c r="M36" s="203"/>
      <c r="N36" s="130">
        <v>1</v>
      </c>
      <c r="O36" s="204"/>
    </row>
    <row r="37" spans="1:15" ht="29" customHeight="1" thickBot="1" x14ac:dyDescent="0.5">
      <c r="A37" s="205" t="s">
        <v>131</v>
      </c>
      <c r="B37" s="206"/>
      <c r="C37" s="206"/>
      <c r="D37" s="219">
        <v>1</v>
      </c>
      <c r="E37" s="220"/>
      <c r="F37" s="205" t="s">
        <v>131</v>
      </c>
      <c r="G37" s="206"/>
      <c r="H37" s="206"/>
      <c r="I37" s="219">
        <v>1</v>
      </c>
      <c r="J37" s="220"/>
      <c r="K37" s="205" t="s">
        <v>131</v>
      </c>
      <c r="L37" s="206"/>
      <c r="M37" s="206"/>
      <c r="N37" s="219">
        <v>1</v>
      </c>
      <c r="O37" s="220"/>
    </row>
    <row r="38" spans="1:15" ht="14.25" customHeight="1" x14ac:dyDescent="0.45">
      <c r="A38" s="221" t="s">
        <v>35</v>
      </c>
      <c r="B38" s="222"/>
      <c r="C38" s="222"/>
      <c r="D38" s="222"/>
      <c r="E38" s="222"/>
      <c r="F38" s="222"/>
      <c r="G38" s="227" t="s">
        <v>172</v>
      </c>
      <c r="H38" s="227"/>
      <c r="I38" s="227"/>
      <c r="J38" s="227"/>
      <c r="K38" s="227"/>
      <c r="L38" s="227"/>
      <c r="M38" s="227"/>
      <c r="N38" s="229" t="s">
        <v>11</v>
      </c>
      <c r="O38" s="230"/>
    </row>
    <row r="39" spans="1:15" x14ac:dyDescent="0.45">
      <c r="A39" s="223"/>
      <c r="B39" s="224"/>
      <c r="C39" s="224"/>
      <c r="D39" s="224"/>
      <c r="E39" s="224"/>
      <c r="F39" s="224"/>
      <c r="G39" s="161"/>
      <c r="H39" s="161"/>
      <c r="I39" s="161"/>
      <c r="J39" s="161"/>
      <c r="K39" s="161"/>
      <c r="L39" s="161"/>
      <c r="M39" s="161"/>
      <c r="N39" s="130">
        <v>4</v>
      </c>
      <c r="O39" s="132" t="s">
        <v>36</v>
      </c>
    </row>
    <row r="40" spans="1:15" ht="21.4" customHeight="1" thickBot="1" x14ac:dyDescent="0.5">
      <c r="A40" s="225"/>
      <c r="B40" s="226"/>
      <c r="C40" s="226"/>
      <c r="D40" s="226"/>
      <c r="E40" s="226"/>
      <c r="F40" s="226"/>
      <c r="G40" s="228"/>
      <c r="H40" s="228"/>
      <c r="I40" s="228"/>
      <c r="J40" s="228"/>
      <c r="K40" s="228"/>
      <c r="L40" s="228"/>
      <c r="M40" s="228"/>
      <c r="N40" s="131"/>
      <c r="O40" s="133"/>
    </row>
    <row r="41" spans="1:15" x14ac:dyDescent="0.45">
      <c r="A41" s="231" t="s">
        <v>37</v>
      </c>
      <c r="B41" s="232"/>
      <c r="C41" s="232"/>
      <c r="D41" s="232"/>
      <c r="E41" s="232"/>
      <c r="F41" s="232"/>
      <c r="G41" s="237" t="s">
        <v>173</v>
      </c>
      <c r="H41" s="237"/>
      <c r="I41" s="237"/>
      <c r="J41" s="237"/>
      <c r="K41" s="237"/>
      <c r="L41" s="237"/>
      <c r="M41" s="237"/>
      <c r="N41" s="134"/>
      <c r="O41" s="135"/>
    </row>
    <row r="42" spans="1:15" x14ac:dyDescent="0.45">
      <c r="A42" s="233"/>
      <c r="B42" s="234"/>
      <c r="C42" s="234"/>
      <c r="D42" s="234"/>
      <c r="E42" s="234"/>
      <c r="F42" s="234"/>
      <c r="G42" s="238"/>
      <c r="H42" s="238"/>
      <c r="I42" s="238"/>
      <c r="J42" s="238"/>
      <c r="K42" s="238"/>
      <c r="L42" s="238"/>
      <c r="M42" s="238"/>
      <c r="N42" s="130">
        <v>4</v>
      </c>
      <c r="O42" s="132" t="s">
        <v>36</v>
      </c>
    </row>
    <row r="43" spans="1:15" ht="72" customHeight="1" thickBot="1" x14ac:dyDescent="0.5">
      <c r="A43" s="235"/>
      <c r="B43" s="236"/>
      <c r="C43" s="236"/>
      <c r="D43" s="236"/>
      <c r="E43" s="236"/>
      <c r="F43" s="236"/>
      <c r="G43" s="239"/>
      <c r="H43" s="239"/>
      <c r="I43" s="239"/>
      <c r="J43" s="239"/>
      <c r="K43" s="239"/>
      <c r="L43" s="239"/>
      <c r="M43" s="239"/>
      <c r="N43" s="131"/>
      <c r="O43" s="133"/>
    </row>
    <row r="44" spans="1:15" ht="14.65" thickBot="1" x14ac:dyDescent="0.5">
      <c r="J44" s="217" t="s">
        <v>38</v>
      </c>
      <c r="K44" s="218"/>
      <c r="L44" s="218"/>
      <c r="M44" s="218"/>
      <c r="N44" s="22">
        <f>D25+D26+I25+I26+N25+N26+N36+N37+I37+I36+D37+D36+N42+N39</f>
        <v>17</v>
      </c>
      <c r="O44" s="31"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20:L21"/>
    <mergeCell ref="M20:M21"/>
    <mergeCell ref="N20:O21"/>
    <mergeCell ref="A33:C33"/>
    <mergeCell ref="D33:E33"/>
    <mergeCell ref="F33:H33"/>
    <mergeCell ref="I33:J33"/>
    <mergeCell ref="K33:M33"/>
    <mergeCell ref="N33:O33"/>
    <mergeCell ref="A20:B21"/>
    <mergeCell ref="C20:C21"/>
    <mergeCell ref="D20:E21"/>
    <mergeCell ref="F20:G21"/>
    <mergeCell ref="H20:H21"/>
    <mergeCell ref="I20:J21"/>
    <mergeCell ref="A27:O28"/>
    <mergeCell ref="A29:E29"/>
    <mergeCell ref="F29:J29"/>
    <mergeCell ref="K29:O29"/>
    <mergeCell ref="A30:B30"/>
    <mergeCell ref="D30:E30"/>
    <mergeCell ref="F30:G30"/>
    <mergeCell ref="I30:J30"/>
    <mergeCell ref="K30:L30"/>
    <mergeCell ref="N30:O30"/>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31:L32"/>
    <mergeCell ref="M31:M32"/>
    <mergeCell ref="N31:O32"/>
    <mergeCell ref="A22:C22"/>
    <mergeCell ref="D22:E22"/>
    <mergeCell ref="F22:H22"/>
    <mergeCell ref="I22:J22"/>
    <mergeCell ref="K22:M22"/>
    <mergeCell ref="N22:O22"/>
    <mergeCell ref="A31:B32"/>
    <mergeCell ref="C31:C32"/>
    <mergeCell ref="D31:E32"/>
    <mergeCell ref="F31:G32"/>
    <mergeCell ref="H31:H32"/>
    <mergeCell ref="I31:J32"/>
    <mergeCell ref="A23:E23"/>
    <mergeCell ref="F23:J23"/>
    <mergeCell ref="K23:O23"/>
    <mergeCell ref="A24:E24"/>
    <mergeCell ref="F24:J24"/>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3" zoomScale="75" zoomScaleNormal="91" workbookViewId="0">
      <selection activeCell="Q34" sqref="Q34:Q37"/>
    </sheetView>
  </sheetViews>
  <sheetFormatPr defaultColWidth="8.796875" defaultRowHeight="14.25" x14ac:dyDescent="0.45"/>
  <cols>
    <col min="15" max="15" width="17.33203125" customWidth="1"/>
    <col min="16" max="16" width="10" customWidth="1"/>
    <col min="17" max="17" width="10.33203125" customWidth="1"/>
  </cols>
  <sheetData>
    <row r="1" spans="1:17" x14ac:dyDescent="0.45">
      <c r="A1" s="136" t="s">
        <v>39</v>
      </c>
      <c r="B1" s="137"/>
      <c r="C1" s="137"/>
      <c r="D1" s="137"/>
      <c r="E1" s="137"/>
      <c r="F1" s="137"/>
      <c r="G1" s="137"/>
      <c r="H1" s="137"/>
      <c r="I1" s="137"/>
      <c r="J1" s="137"/>
      <c r="K1" s="137"/>
      <c r="L1" s="137"/>
      <c r="M1" s="137"/>
      <c r="N1" s="138"/>
      <c r="O1" s="330" t="s">
        <v>40</v>
      </c>
      <c r="P1" s="331"/>
      <c r="Q1" s="332"/>
    </row>
    <row r="2" spans="1:17" ht="14.65" thickBot="1" x14ac:dyDescent="0.5">
      <c r="A2" s="139"/>
      <c r="B2" s="61"/>
      <c r="C2" s="61"/>
      <c r="D2" s="61"/>
      <c r="E2" s="61"/>
      <c r="F2" s="61"/>
      <c r="G2" s="61"/>
      <c r="H2" s="61"/>
      <c r="I2" s="61"/>
      <c r="J2" s="61"/>
      <c r="K2" s="61"/>
      <c r="L2" s="61"/>
      <c r="M2" s="61"/>
      <c r="N2" s="140"/>
      <c r="O2" s="333"/>
      <c r="P2" s="334"/>
      <c r="Q2" s="335"/>
    </row>
    <row r="3" spans="1:17" ht="14.65" thickBot="1" x14ac:dyDescent="0.5">
      <c r="A3" s="141"/>
      <c r="B3" s="142"/>
      <c r="C3" s="142"/>
      <c r="D3" s="142"/>
      <c r="E3" s="142"/>
      <c r="F3" s="142"/>
      <c r="G3" s="142"/>
      <c r="H3" s="142"/>
      <c r="I3" s="142"/>
      <c r="J3" s="142"/>
      <c r="K3" s="142"/>
      <c r="L3" s="142"/>
      <c r="M3" s="142"/>
      <c r="N3" s="143"/>
      <c r="O3" s="336" t="s">
        <v>160</v>
      </c>
      <c r="P3" s="337"/>
      <c r="Q3" s="338"/>
    </row>
    <row r="4" spans="1:17" ht="23.65" thickBot="1" x14ac:dyDescent="0.5">
      <c r="A4" s="240" t="s">
        <v>1</v>
      </c>
      <c r="B4" s="241"/>
      <c r="C4" s="241"/>
      <c r="D4" s="241"/>
      <c r="E4" s="241"/>
      <c r="F4" s="241"/>
      <c r="G4" s="241"/>
      <c r="H4" s="241"/>
      <c r="I4" s="241"/>
      <c r="J4" s="241"/>
      <c r="K4" s="241"/>
      <c r="L4" s="241"/>
      <c r="M4" s="241"/>
      <c r="N4" s="242"/>
      <c r="O4" s="339"/>
      <c r="P4" s="340"/>
      <c r="Q4" s="341"/>
    </row>
    <row r="5" spans="1:17" ht="23.65" thickBot="1" x14ac:dyDescent="0.5">
      <c r="A5" s="243" t="s">
        <v>2</v>
      </c>
      <c r="B5" s="244"/>
      <c r="C5" s="244"/>
      <c r="D5" s="244"/>
      <c r="E5" s="244"/>
      <c r="F5" s="244"/>
      <c r="G5" s="244"/>
      <c r="H5" s="244"/>
      <c r="I5" s="244"/>
      <c r="J5" s="244"/>
      <c r="K5" s="244"/>
      <c r="L5" s="244"/>
      <c r="M5" s="244"/>
      <c r="N5" s="244"/>
      <c r="O5" s="342" t="s">
        <v>11</v>
      </c>
      <c r="P5" s="343"/>
      <c r="Q5" s="344"/>
    </row>
    <row r="6" spans="1:17" ht="23.65" thickBot="1" x14ac:dyDescent="0.75">
      <c r="A6" s="245" t="s">
        <v>41</v>
      </c>
      <c r="B6" s="246"/>
      <c r="C6" s="246"/>
      <c r="D6" s="246"/>
      <c r="E6" s="246"/>
      <c r="F6" s="247"/>
      <c r="G6" s="248" t="s">
        <v>42</v>
      </c>
      <c r="H6" s="246"/>
      <c r="I6" s="246"/>
      <c r="J6" s="246"/>
      <c r="K6" s="246"/>
      <c r="L6" s="246"/>
      <c r="M6" s="246"/>
      <c r="N6" s="249"/>
      <c r="O6" s="345"/>
      <c r="P6" s="346"/>
      <c r="Q6" s="347"/>
    </row>
    <row r="7" spans="1:17" ht="23.65" thickBot="1" x14ac:dyDescent="0.75">
      <c r="A7" s="250" t="s">
        <v>43</v>
      </c>
      <c r="B7" s="251"/>
      <c r="C7" s="251"/>
      <c r="D7" s="251"/>
      <c r="E7" s="251"/>
      <c r="F7" s="252"/>
      <c r="G7" s="253">
        <v>78.349999999999994</v>
      </c>
      <c r="H7" s="254"/>
      <c r="I7" s="255">
        <v>78.36</v>
      </c>
      <c r="J7" s="255"/>
      <c r="K7" s="255">
        <v>78.37</v>
      </c>
      <c r="L7" s="255"/>
      <c r="M7" s="255">
        <v>78.36</v>
      </c>
      <c r="N7" s="256"/>
      <c r="O7" s="350">
        <v>1</v>
      </c>
      <c r="P7" s="351"/>
      <c r="Q7" s="11" t="s">
        <v>44</v>
      </c>
    </row>
    <row r="8" spans="1:17" ht="23.65" thickBot="1" x14ac:dyDescent="0.75">
      <c r="A8" s="257" t="s">
        <v>45</v>
      </c>
      <c r="B8" s="258"/>
      <c r="C8" s="258"/>
      <c r="D8" s="258"/>
      <c r="E8" s="258"/>
      <c r="F8" s="259"/>
      <c r="G8" s="260">
        <v>79.959999999999994</v>
      </c>
      <c r="H8" s="261"/>
      <c r="I8" s="261">
        <v>79.97</v>
      </c>
      <c r="J8" s="261"/>
      <c r="K8" s="261">
        <v>79.989999999999995</v>
      </c>
      <c r="L8" s="261"/>
      <c r="M8" s="261">
        <v>79.97</v>
      </c>
      <c r="N8" s="262"/>
      <c r="O8" s="318">
        <v>1</v>
      </c>
      <c r="P8" s="130"/>
      <c r="Q8" s="12" t="s">
        <v>44</v>
      </c>
    </row>
    <row r="9" spans="1:17" ht="23.25" customHeight="1" x14ac:dyDescent="0.7">
      <c r="A9" s="266" t="s">
        <v>46</v>
      </c>
      <c r="B9" s="267"/>
      <c r="C9" s="267"/>
      <c r="D9" s="267"/>
      <c r="E9" s="267"/>
      <c r="F9" s="268"/>
      <c r="G9" s="263">
        <v>4.79</v>
      </c>
      <c r="H9" s="264"/>
      <c r="I9" s="264">
        <v>4.78</v>
      </c>
      <c r="J9" s="264"/>
      <c r="K9" s="264">
        <v>4.79</v>
      </c>
      <c r="L9" s="264"/>
      <c r="M9" s="264">
        <v>4.79</v>
      </c>
      <c r="N9" s="265"/>
      <c r="O9" s="318">
        <v>1</v>
      </c>
      <c r="P9" s="130"/>
      <c r="Q9" s="301" t="s">
        <v>44</v>
      </c>
    </row>
    <row r="10" spans="1:17" ht="23.65" thickBot="1" x14ac:dyDescent="0.75">
      <c r="A10" s="269"/>
      <c r="B10" s="270"/>
      <c r="C10" s="270"/>
      <c r="D10" s="270"/>
      <c r="E10" s="270"/>
      <c r="F10" s="271"/>
      <c r="G10" s="272">
        <v>4.78</v>
      </c>
      <c r="H10" s="273"/>
      <c r="I10" s="274"/>
      <c r="J10" s="274"/>
      <c r="K10" s="274"/>
      <c r="L10" s="274"/>
      <c r="M10" s="274"/>
      <c r="N10" s="275"/>
      <c r="O10" s="318"/>
      <c r="P10" s="130"/>
      <c r="Q10" s="301"/>
    </row>
    <row r="11" spans="1:17" ht="23.65" thickBot="1" x14ac:dyDescent="0.75">
      <c r="A11" s="257" t="s">
        <v>47</v>
      </c>
      <c r="B11" s="258"/>
      <c r="C11" s="258"/>
      <c r="D11" s="258"/>
      <c r="E11" s="258"/>
      <c r="F11" s="259"/>
      <c r="G11" s="260">
        <v>43.8</v>
      </c>
      <c r="H11" s="261"/>
      <c r="I11" s="261">
        <v>43.8</v>
      </c>
      <c r="J11" s="261"/>
      <c r="K11" s="261">
        <v>43.8</v>
      </c>
      <c r="L11" s="261"/>
      <c r="M11" s="261">
        <v>43.9</v>
      </c>
      <c r="N11" s="262"/>
      <c r="O11" s="318">
        <v>1</v>
      </c>
      <c r="P11" s="130"/>
      <c r="Q11" s="12" t="s">
        <v>44</v>
      </c>
    </row>
    <row r="12" spans="1:17" ht="23.65" thickBot="1" x14ac:dyDescent="0.75">
      <c r="A12" s="250" t="s">
        <v>149</v>
      </c>
      <c r="B12" s="251"/>
      <c r="C12" s="251"/>
      <c r="D12" s="251"/>
      <c r="E12" s="251"/>
      <c r="F12" s="252"/>
      <c r="G12" s="276">
        <v>0.24</v>
      </c>
      <c r="H12" s="255"/>
      <c r="I12" s="255"/>
      <c r="J12" s="255"/>
      <c r="K12" s="255" t="s">
        <v>152</v>
      </c>
      <c r="L12" s="255"/>
      <c r="M12" s="255"/>
      <c r="N12" s="256"/>
      <c r="O12" s="318">
        <v>2</v>
      </c>
      <c r="P12" s="130"/>
      <c r="Q12" s="12" t="s">
        <v>57</v>
      </c>
    </row>
    <row r="13" spans="1:17" ht="23.65" thickBot="1" x14ac:dyDescent="0.75">
      <c r="A13" s="257" t="s">
        <v>48</v>
      </c>
      <c r="B13" s="258"/>
      <c r="C13" s="258"/>
      <c r="D13" s="258"/>
      <c r="E13" s="258"/>
      <c r="F13" s="259"/>
      <c r="G13" s="260">
        <v>78.56</v>
      </c>
      <c r="H13" s="261"/>
      <c r="I13" s="261">
        <v>78.81</v>
      </c>
      <c r="J13" s="261"/>
      <c r="K13" s="261">
        <v>78.87</v>
      </c>
      <c r="L13" s="261"/>
      <c r="M13" s="261">
        <v>78.48</v>
      </c>
      <c r="N13" s="262"/>
      <c r="O13" s="318">
        <v>1</v>
      </c>
      <c r="P13" s="130"/>
      <c r="Q13" s="12" t="s">
        <v>44</v>
      </c>
    </row>
    <row r="14" spans="1:17" ht="23.65" thickBot="1" x14ac:dyDescent="0.75">
      <c r="A14" s="250" t="s">
        <v>49</v>
      </c>
      <c r="B14" s="251"/>
      <c r="C14" s="251"/>
      <c r="D14" s="251"/>
      <c r="E14" s="251"/>
      <c r="F14" s="252"/>
      <c r="G14" s="276">
        <v>82.48</v>
      </c>
      <c r="H14" s="255"/>
      <c r="I14" s="255"/>
      <c r="J14" s="255"/>
      <c r="K14" s="255"/>
      <c r="L14" s="255"/>
      <c r="M14" s="255"/>
      <c r="N14" s="256"/>
      <c r="O14" s="318">
        <v>1</v>
      </c>
      <c r="P14" s="130"/>
      <c r="Q14" s="12" t="s">
        <v>44</v>
      </c>
    </row>
    <row r="15" spans="1:17" ht="23.25" x14ac:dyDescent="0.7">
      <c r="A15" s="277" t="s">
        <v>50</v>
      </c>
      <c r="B15" s="278"/>
      <c r="C15" s="278"/>
      <c r="D15" s="278"/>
      <c r="E15" s="278"/>
      <c r="F15" s="279"/>
      <c r="G15" s="283">
        <v>3.05</v>
      </c>
      <c r="H15" s="284"/>
      <c r="I15" s="284">
        <v>3.04</v>
      </c>
      <c r="J15" s="284"/>
      <c r="K15" s="284">
        <v>3.05</v>
      </c>
      <c r="L15" s="284"/>
      <c r="M15" s="284" t="s">
        <v>153</v>
      </c>
      <c r="N15" s="285"/>
      <c r="O15" s="318">
        <v>1</v>
      </c>
      <c r="P15" s="130"/>
      <c r="Q15" s="301" t="s">
        <v>44</v>
      </c>
    </row>
    <row r="16" spans="1:17" ht="23.65" thickBot="1" x14ac:dyDescent="0.75">
      <c r="A16" s="280"/>
      <c r="B16" s="281"/>
      <c r="C16" s="281"/>
      <c r="D16" s="281"/>
      <c r="E16" s="281"/>
      <c r="F16" s="282"/>
      <c r="G16" s="288">
        <v>3</v>
      </c>
      <c r="H16" s="286"/>
      <c r="I16" s="286">
        <v>3.05</v>
      </c>
      <c r="J16" s="286"/>
      <c r="K16" s="286">
        <v>3</v>
      </c>
      <c r="L16" s="286"/>
      <c r="M16" s="286" t="s">
        <v>154</v>
      </c>
      <c r="N16" s="287"/>
      <c r="O16" s="318"/>
      <c r="P16" s="130"/>
      <c r="Q16" s="301"/>
    </row>
    <row r="17" spans="1:17" ht="23.25" x14ac:dyDescent="0.7">
      <c r="A17" s="266" t="s">
        <v>51</v>
      </c>
      <c r="B17" s="267"/>
      <c r="C17" s="267"/>
      <c r="D17" s="267"/>
      <c r="E17" s="267"/>
      <c r="F17" s="268"/>
      <c r="G17" s="263">
        <v>1.5</v>
      </c>
      <c r="H17" s="264"/>
      <c r="I17" s="264">
        <v>1.55</v>
      </c>
      <c r="J17" s="264"/>
      <c r="K17" s="264">
        <v>1.48</v>
      </c>
      <c r="L17" s="264"/>
      <c r="M17" s="264">
        <v>1.56</v>
      </c>
      <c r="N17" s="265"/>
      <c r="O17" s="318">
        <v>1</v>
      </c>
      <c r="P17" s="130"/>
      <c r="Q17" s="301" t="s">
        <v>44</v>
      </c>
    </row>
    <row r="18" spans="1:17" ht="23.65" thickBot="1" x14ac:dyDescent="0.75">
      <c r="A18" s="280"/>
      <c r="B18" s="281"/>
      <c r="C18" s="281"/>
      <c r="D18" s="281"/>
      <c r="E18" s="281"/>
      <c r="F18" s="282"/>
      <c r="G18" s="288">
        <v>1.51</v>
      </c>
      <c r="H18" s="286"/>
      <c r="I18" s="286">
        <v>1.54</v>
      </c>
      <c r="J18" s="286"/>
      <c r="K18" s="286">
        <v>1.51</v>
      </c>
      <c r="L18" s="286"/>
      <c r="M18" s="286">
        <v>1.53</v>
      </c>
      <c r="N18" s="287"/>
      <c r="O18" s="318"/>
      <c r="P18" s="130"/>
      <c r="Q18" s="301"/>
    </row>
    <row r="19" spans="1:17" ht="23.65" thickBot="1" x14ac:dyDescent="0.75">
      <c r="A19" s="250" t="s">
        <v>52</v>
      </c>
      <c r="B19" s="251"/>
      <c r="C19" s="251"/>
      <c r="D19" s="251"/>
      <c r="E19" s="251"/>
      <c r="F19" s="252"/>
      <c r="G19" s="276" t="s">
        <v>155</v>
      </c>
      <c r="H19" s="255"/>
      <c r="I19" s="255"/>
      <c r="J19" s="255"/>
      <c r="K19" s="255"/>
      <c r="L19" s="255"/>
      <c r="M19" s="255"/>
      <c r="N19" s="256"/>
      <c r="O19" s="318">
        <v>1</v>
      </c>
      <c r="P19" s="130"/>
      <c r="Q19" s="12" t="s">
        <v>44</v>
      </c>
    </row>
    <row r="20" spans="1:17" ht="23.65" thickBot="1" x14ac:dyDescent="0.75">
      <c r="A20" s="250" t="s">
        <v>53</v>
      </c>
      <c r="B20" s="251"/>
      <c r="C20" s="251"/>
      <c r="D20" s="251"/>
      <c r="E20" s="251"/>
      <c r="F20" s="252"/>
      <c r="G20" s="276" t="s">
        <v>156</v>
      </c>
      <c r="H20" s="255"/>
      <c r="I20" s="255"/>
      <c r="J20" s="255"/>
      <c r="K20" s="255"/>
      <c r="L20" s="255"/>
      <c r="M20" s="255"/>
      <c r="N20" s="256"/>
      <c r="O20" s="318">
        <v>1</v>
      </c>
      <c r="P20" s="130"/>
      <c r="Q20" s="12" t="s">
        <v>44</v>
      </c>
    </row>
    <row r="21" spans="1:17" ht="23.65" thickBot="1" x14ac:dyDescent="0.75">
      <c r="A21" s="250" t="s">
        <v>54</v>
      </c>
      <c r="B21" s="251"/>
      <c r="C21" s="251"/>
      <c r="D21" s="251"/>
      <c r="E21" s="251"/>
      <c r="F21" s="252"/>
      <c r="G21" s="276" t="s">
        <v>157</v>
      </c>
      <c r="H21" s="255"/>
      <c r="I21" s="255"/>
      <c r="J21" s="255"/>
      <c r="K21" s="255"/>
      <c r="L21" s="255"/>
      <c r="M21" s="255"/>
      <c r="N21" s="256"/>
      <c r="O21" s="352">
        <v>1</v>
      </c>
      <c r="P21" s="353"/>
      <c r="Q21" s="13" t="s">
        <v>44</v>
      </c>
    </row>
    <row r="22" spans="1:17" x14ac:dyDescent="0.45">
      <c r="A22" s="289" t="s">
        <v>55</v>
      </c>
      <c r="B22" s="290"/>
      <c r="C22" s="290"/>
      <c r="D22" s="290"/>
      <c r="E22" s="290"/>
      <c r="F22" s="290"/>
      <c r="G22" s="290"/>
      <c r="H22" s="290"/>
      <c r="I22" s="290"/>
      <c r="J22" s="290"/>
      <c r="K22" s="290"/>
      <c r="L22" s="290"/>
      <c r="M22" s="290"/>
      <c r="N22" s="291"/>
      <c r="O22" s="302"/>
      <c r="P22" s="303"/>
      <c r="Q22" s="304"/>
    </row>
    <row r="23" spans="1:17" ht="34.5" customHeight="1" thickBot="1" x14ac:dyDescent="0.5">
      <c r="A23" s="292"/>
      <c r="B23" s="293"/>
      <c r="C23" s="293"/>
      <c r="D23" s="293"/>
      <c r="E23" s="293"/>
      <c r="F23" s="293"/>
      <c r="G23" s="293"/>
      <c r="H23" s="293"/>
      <c r="I23" s="293"/>
      <c r="J23" s="293"/>
      <c r="K23" s="293"/>
      <c r="L23" s="293"/>
      <c r="M23" s="293"/>
      <c r="N23" s="294"/>
      <c r="O23" s="305"/>
      <c r="P23" s="306"/>
      <c r="Q23" s="307"/>
    </row>
    <row r="24" spans="1:17" ht="21" x14ac:dyDescent="0.65">
      <c r="A24" s="326">
        <f>(((PI()*(G13/10)^2)/4)*(G14/10))*4</f>
        <v>1599.1951887855687</v>
      </c>
      <c r="B24" s="327"/>
      <c r="C24" s="327"/>
      <c r="D24" s="327"/>
      <c r="E24" s="327"/>
      <c r="F24" s="327"/>
      <c r="G24" s="327"/>
      <c r="H24" s="327"/>
      <c r="I24" s="327"/>
      <c r="J24" s="327"/>
      <c r="K24" s="327"/>
      <c r="L24" s="327"/>
      <c r="M24" s="327"/>
      <c r="N24" s="327"/>
      <c r="O24" s="14" t="s">
        <v>56</v>
      </c>
      <c r="P24" s="9">
        <v>2</v>
      </c>
      <c r="Q24" s="15" t="s">
        <v>57</v>
      </c>
    </row>
    <row r="25" spans="1:17" ht="57" customHeight="1" thickBot="1" x14ac:dyDescent="0.7">
      <c r="A25" s="328"/>
      <c r="B25" s="329"/>
      <c r="C25" s="329"/>
      <c r="D25" s="329"/>
      <c r="E25" s="329"/>
      <c r="F25" s="329"/>
      <c r="G25" s="329"/>
      <c r="H25" s="329"/>
      <c r="I25" s="329"/>
      <c r="J25" s="329"/>
      <c r="K25" s="329"/>
      <c r="L25" s="329"/>
      <c r="M25" s="329"/>
      <c r="N25" s="329"/>
      <c r="O25" s="16" t="s">
        <v>58</v>
      </c>
      <c r="P25" s="10">
        <v>1</v>
      </c>
      <c r="Q25" s="13" t="s">
        <v>44</v>
      </c>
    </row>
    <row r="26" spans="1:17" x14ac:dyDescent="0.45">
      <c r="A26" s="320" t="s">
        <v>59</v>
      </c>
      <c r="B26" s="321"/>
      <c r="C26" s="321"/>
      <c r="D26" s="321"/>
      <c r="E26" s="321"/>
      <c r="F26" s="321"/>
      <c r="G26" s="321"/>
      <c r="H26" s="321"/>
      <c r="I26" s="321"/>
      <c r="J26" s="321"/>
      <c r="K26" s="321"/>
      <c r="L26" s="321"/>
      <c r="M26" s="321"/>
      <c r="N26" s="322"/>
      <c r="O26" s="302"/>
      <c r="P26" s="303"/>
      <c r="Q26" s="304"/>
    </row>
    <row r="27" spans="1:17" ht="33" customHeight="1" thickBot="1" x14ac:dyDescent="0.5">
      <c r="A27" s="323"/>
      <c r="B27" s="324"/>
      <c r="C27" s="324"/>
      <c r="D27" s="324"/>
      <c r="E27" s="324"/>
      <c r="F27" s="324"/>
      <c r="G27" s="324"/>
      <c r="H27" s="324"/>
      <c r="I27" s="324"/>
      <c r="J27" s="324"/>
      <c r="K27" s="324"/>
      <c r="L27" s="324"/>
      <c r="M27" s="324"/>
      <c r="N27" s="325"/>
      <c r="O27" s="305"/>
      <c r="P27" s="306"/>
      <c r="Q27" s="307"/>
    </row>
    <row r="28" spans="1:17" x14ac:dyDescent="0.45">
      <c r="A28" s="297" t="s">
        <v>158</v>
      </c>
      <c r="B28" s="298"/>
      <c r="C28" s="298"/>
      <c r="D28" s="298"/>
      <c r="E28" s="298"/>
      <c r="F28" s="298"/>
      <c r="G28" s="298"/>
      <c r="H28" s="298"/>
      <c r="I28" s="298"/>
      <c r="J28" s="298"/>
      <c r="K28" s="298"/>
      <c r="L28" s="298"/>
      <c r="M28" s="298"/>
      <c r="N28" s="298"/>
      <c r="O28" s="348" t="s">
        <v>60</v>
      </c>
      <c r="P28" s="317">
        <v>2</v>
      </c>
      <c r="Q28" s="314" t="s">
        <v>57</v>
      </c>
    </row>
    <row r="29" spans="1:17" ht="19.5" customHeight="1" x14ac:dyDescent="0.45">
      <c r="A29" s="297"/>
      <c r="B29" s="298"/>
      <c r="C29" s="298"/>
      <c r="D29" s="298"/>
      <c r="E29" s="298"/>
      <c r="F29" s="298"/>
      <c r="G29" s="298"/>
      <c r="H29" s="298"/>
      <c r="I29" s="298"/>
      <c r="J29" s="298"/>
      <c r="K29" s="298"/>
      <c r="L29" s="298"/>
      <c r="M29" s="298"/>
      <c r="N29" s="298"/>
      <c r="O29" s="349"/>
      <c r="P29" s="130"/>
      <c r="Q29" s="301"/>
    </row>
    <row r="30" spans="1:17" ht="18" x14ac:dyDescent="0.55000000000000004">
      <c r="A30" s="297"/>
      <c r="B30" s="298"/>
      <c r="C30" s="298"/>
      <c r="D30" s="298"/>
      <c r="E30" s="298"/>
      <c r="F30" s="298"/>
      <c r="G30" s="298"/>
      <c r="H30" s="298"/>
      <c r="I30" s="298"/>
      <c r="J30" s="298"/>
      <c r="K30" s="298"/>
      <c r="L30" s="298"/>
      <c r="M30" s="298"/>
      <c r="N30" s="298"/>
      <c r="O30" s="17" t="s">
        <v>61</v>
      </c>
      <c r="P30" s="5">
        <v>1</v>
      </c>
      <c r="Q30" s="12" t="s">
        <v>44</v>
      </c>
    </row>
    <row r="31" spans="1:17" ht="45" customHeight="1" thickBot="1" x14ac:dyDescent="0.6">
      <c r="A31" s="299"/>
      <c r="B31" s="300"/>
      <c r="C31" s="300"/>
      <c r="D31" s="300"/>
      <c r="E31" s="300"/>
      <c r="F31" s="300"/>
      <c r="G31" s="300"/>
      <c r="H31" s="300"/>
      <c r="I31" s="300"/>
      <c r="J31" s="300"/>
      <c r="K31" s="300"/>
      <c r="L31" s="300"/>
      <c r="M31" s="300"/>
      <c r="N31" s="300"/>
      <c r="O31" s="18" t="s">
        <v>62</v>
      </c>
      <c r="P31" s="10">
        <v>1</v>
      </c>
      <c r="Q31" s="13" t="s">
        <v>44</v>
      </c>
    </row>
    <row r="32" spans="1:17" x14ac:dyDescent="0.45">
      <c r="A32" s="320" t="s">
        <v>63</v>
      </c>
      <c r="B32" s="321"/>
      <c r="C32" s="321"/>
      <c r="D32" s="321"/>
      <c r="E32" s="321"/>
      <c r="F32" s="321"/>
      <c r="G32" s="321"/>
      <c r="H32" s="321"/>
      <c r="I32" s="321"/>
      <c r="J32" s="321"/>
      <c r="K32" s="321"/>
      <c r="L32" s="321"/>
      <c r="M32" s="321"/>
      <c r="N32" s="322"/>
      <c r="O32" s="308"/>
      <c r="P32" s="309"/>
      <c r="Q32" s="310"/>
    </row>
    <row r="33" spans="1:17" ht="36" customHeight="1" thickBot="1" x14ac:dyDescent="0.5">
      <c r="A33" s="323"/>
      <c r="B33" s="324"/>
      <c r="C33" s="324"/>
      <c r="D33" s="324"/>
      <c r="E33" s="324"/>
      <c r="F33" s="324"/>
      <c r="G33" s="324"/>
      <c r="H33" s="324"/>
      <c r="I33" s="324"/>
      <c r="J33" s="324"/>
      <c r="K33" s="324"/>
      <c r="L33" s="324"/>
      <c r="M33" s="324"/>
      <c r="N33" s="325"/>
      <c r="O33" s="311"/>
      <c r="P33" s="312"/>
      <c r="Q33" s="313"/>
    </row>
    <row r="34" spans="1:17" x14ac:dyDescent="0.45">
      <c r="A34" s="295" t="s">
        <v>159</v>
      </c>
      <c r="B34" s="296"/>
      <c r="C34" s="296"/>
      <c r="D34" s="296"/>
      <c r="E34" s="296"/>
      <c r="F34" s="296"/>
      <c r="G34" s="296"/>
      <c r="H34" s="296"/>
      <c r="I34" s="296"/>
      <c r="J34" s="296"/>
      <c r="K34" s="296"/>
      <c r="L34" s="296"/>
      <c r="M34" s="296"/>
      <c r="N34" s="296"/>
      <c r="O34" s="316">
        <v>5</v>
      </c>
      <c r="P34" s="317"/>
      <c r="Q34" s="314" t="s">
        <v>150</v>
      </c>
    </row>
    <row r="35" spans="1:17" x14ac:dyDescent="0.45">
      <c r="A35" s="297"/>
      <c r="B35" s="298"/>
      <c r="C35" s="298"/>
      <c r="D35" s="298"/>
      <c r="E35" s="298"/>
      <c r="F35" s="298"/>
      <c r="G35" s="298"/>
      <c r="H35" s="298"/>
      <c r="I35" s="298"/>
      <c r="J35" s="298"/>
      <c r="K35" s="298"/>
      <c r="L35" s="298"/>
      <c r="M35" s="298"/>
      <c r="N35" s="298"/>
      <c r="O35" s="318"/>
      <c r="P35" s="130"/>
      <c r="Q35" s="301"/>
    </row>
    <row r="36" spans="1:17" x14ac:dyDescent="0.45">
      <c r="A36" s="297"/>
      <c r="B36" s="298"/>
      <c r="C36" s="298"/>
      <c r="D36" s="298"/>
      <c r="E36" s="298"/>
      <c r="F36" s="298"/>
      <c r="G36" s="298"/>
      <c r="H36" s="298"/>
      <c r="I36" s="298"/>
      <c r="J36" s="298"/>
      <c r="K36" s="298"/>
      <c r="L36" s="298"/>
      <c r="M36" s="298"/>
      <c r="N36" s="298"/>
      <c r="O36" s="318"/>
      <c r="P36" s="130"/>
      <c r="Q36" s="301"/>
    </row>
    <row r="37" spans="1:17" ht="80" customHeight="1" thickBot="1" x14ac:dyDescent="0.5">
      <c r="A37" s="299"/>
      <c r="B37" s="300"/>
      <c r="C37" s="300"/>
      <c r="D37" s="300"/>
      <c r="E37" s="300"/>
      <c r="F37" s="300"/>
      <c r="G37" s="300"/>
      <c r="H37" s="300"/>
      <c r="I37" s="300"/>
      <c r="J37" s="300"/>
      <c r="K37" s="300"/>
      <c r="L37" s="300"/>
      <c r="M37" s="300"/>
      <c r="N37" s="300"/>
      <c r="O37" s="319"/>
      <c r="P37" s="131"/>
      <c r="Q37" s="315"/>
    </row>
    <row r="38" spans="1:17" ht="18.399999999999999" thickBot="1" x14ac:dyDescent="0.6">
      <c r="O38" s="6" t="s">
        <v>19</v>
      </c>
      <c r="P38" s="7">
        <f>O34+P31+P30+P28+P25+P24+SUM(O7:P21)</f>
        <v>25</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5" zoomScale="107" workbookViewId="0">
      <selection activeCell="O18" sqref="O18"/>
    </sheetView>
  </sheetViews>
  <sheetFormatPr defaultColWidth="8.796875" defaultRowHeight="14.25" x14ac:dyDescent="0.45"/>
  <cols>
    <col min="6" max="6" width="10" customWidth="1"/>
    <col min="7" max="7" width="10.46484375" customWidth="1"/>
    <col min="14" max="14" width="13.06640625" customWidth="1"/>
  </cols>
  <sheetData>
    <row r="1" spans="1:17" x14ac:dyDescent="0.45">
      <c r="A1" s="136" t="s">
        <v>66</v>
      </c>
      <c r="B1" s="137"/>
      <c r="C1" s="137"/>
      <c r="D1" s="137"/>
      <c r="E1" s="137"/>
      <c r="F1" s="137"/>
      <c r="G1" s="137"/>
      <c r="H1" s="137"/>
      <c r="I1" s="137"/>
      <c r="J1" s="137"/>
      <c r="K1" s="137"/>
      <c r="L1" s="137"/>
      <c r="M1" s="137"/>
      <c r="N1" s="138"/>
    </row>
    <row r="2" spans="1:17" x14ac:dyDescent="0.45">
      <c r="A2" s="139"/>
      <c r="B2" s="61"/>
      <c r="C2" s="61"/>
      <c r="D2" s="61"/>
      <c r="E2" s="61"/>
      <c r="F2" s="61"/>
      <c r="G2" s="61"/>
      <c r="H2" s="61"/>
      <c r="I2" s="61"/>
      <c r="J2" s="61"/>
      <c r="K2" s="61"/>
      <c r="L2" s="61"/>
      <c r="M2" s="61"/>
      <c r="N2" s="140"/>
    </row>
    <row r="3" spans="1:17" ht="14.65" thickBot="1" x14ac:dyDescent="0.5">
      <c r="A3" s="141"/>
      <c r="B3" s="142"/>
      <c r="C3" s="142"/>
      <c r="D3" s="142"/>
      <c r="E3" s="142"/>
      <c r="F3" s="142"/>
      <c r="G3" s="142"/>
      <c r="H3" s="142"/>
      <c r="I3" s="142"/>
      <c r="J3" s="142"/>
      <c r="K3" s="142"/>
      <c r="L3" s="142"/>
      <c r="M3" s="142"/>
      <c r="N3" s="143"/>
    </row>
    <row r="4" spans="1:17" ht="23.25" x14ac:dyDescent="0.45">
      <c r="A4" s="240" t="s">
        <v>1</v>
      </c>
      <c r="B4" s="241"/>
      <c r="C4" s="241"/>
      <c r="D4" s="241"/>
      <c r="E4" s="241"/>
      <c r="F4" s="241"/>
      <c r="G4" s="241"/>
      <c r="H4" s="241"/>
      <c r="I4" s="241"/>
      <c r="J4" s="241"/>
      <c r="K4" s="241"/>
      <c r="L4" s="241"/>
      <c r="M4" s="241"/>
      <c r="N4" s="242"/>
    </row>
    <row r="5" spans="1:17" ht="23.25" x14ac:dyDescent="0.45">
      <c r="A5" s="394" t="s">
        <v>2</v>
      </c>
      <c r="B5" s="395"/>
      <c r="C5" s="395"/>
      <c r="D5" s="395"/>
      <c r="E5" s="395"/>
      <c r="F5" s="395"/>
      <c r="G5" s="395"/>
      <c r="H5" s="395"/>
      <c r="I5" s="395"/>
      <c r="J5" s="395"/>
      <c r="K5" s="395"/>
      <c r="L5" s="395"/>
      <c r="M5" s="395"/>
      <c r="N5" s="395"/>
      <c r="O5" s="357" t="s">
        <v>11</v>
      </c>
      <c r="P5" s="358"/>
    </row>
    <row r="6" spans="1:17" x14ac:dyDescent="0.45">
      <c r="A6" s="402" t="s">
        <v>67</v>
      </c>
      <c r="B6" s="403"/>
      <c r="C6" s="403"/>
      <c r="D6" s="403"/>
      <c r="E6" s="403"/>
      <c r="F6" s="403"/>
      <c r="G6" s="403"/>
      <c r="H6" s="403"/>
      <c r="I6" s="403"/>
      <c r="J6" s="403"/>
      <c r="K6" s="403"/>
      <c r="L6" s="403"/>
      <c r="M6" s="403"/>
      <c r="N6" s="404"/>
      <c r="O6" s="359"/>
      <c r="P6" s="360"/>
    </row>
    <row r="7" spans="1:17" ht="14.25" customHeight="1" x14ac:dyDescent="0.45">
      <c r="A7" s="396" t="s">
        <v>68</v>
      </c>
      <c r="B7" s="397"/>
      <c r="C7" s="397"/>
      <c r="D7" s="397"/>
      <c r="E7" s="398"/>
      <c r="F7" s="405" t="s">
        <v>69</v>
      </c>
      <c r="G7" s="405"/>
      <c r="H7" s="48" t="s">
        <v>70</v>
      </c>
      <c r="I7" s="48"/>
      <c r="J7" s="48" t="s">
        <v>71</v>
      </c>
      <c r="K7" s="48"/>
      <c r="L7" s="48" t="s">
        <v>72</v>
      </c>
      <c r="M7" s="49"/>
      <c r="N7" s="407"/>
      <c r="O7" s="52">
        <v>0</v>
      </c>
      <c r="P7" s="53" t="s">
        <v>147</v>
      </c>
    </row>
    <row r="8" spans="1:17" ht="14.75" customHeight="1" x14ac:dyDescent="0.45">
      <c r="A8" s="399"/>
      <c r="B8" s="400"/>
      <c r="C8" s="400"/>
      <c r="D8" s="400"/>
      <c r="E8" s="401"/>
      <c r="F8" s="406" t="s">
        <v>74</v>
      </c>
      <c r="G8" s="406"/>
      <c r="H8" s="50" t="s">
        <v>70</v>
      </c>
      <c r="I8" s="50"/>
      <c r="J8" s="50" t="s">
        <v>71</v>
      </c>
      <c r="K8" s="50"/>
      <c r="L8" s="50" t="s">
        <v>72</v>
      </c>
      <c r="M8" s="51"/>
      <c r="N8" s="408"/>
      <c r="O8" s="52">
        <v>0</v>
      </c>
      <c r="P8" s="53" t="s">
        <v>147</v>
      </c>
    </row>
    <row r="9" spans="1:17" x14ac:dyDescent="0.45">
      <c r="A9" s="385" t="s">
        <v>75</v>
      </c>
      <c r="B9" s="386"/>
      <c r="C9" s="386"/>
      <c r="D9" s="386"/>
      <c r="E9" s="386"/>
      <c r="F9" s="387"/>
      <c r="G9" s="387"/>
      <c r="H9" s="387"/>
      <c r="I9" s="387"/>
      <c r="J9" s="387"/>
      <c r="K9" s="387"/>
      <c r="L9" s="387"/>
      <c r="M9" s="387"/>
      <c r="N9" s="388"/>
      <c r="O9" s="367"/>
      <c r="P9" s="368"/>
    </row>
    <row r="10" spans="1:17" ht="26.25" customHeight="1" x14ac:dyDescent="0.45">
      <c r="A10" s="231" t="s">
        <v>76</v>
      </c>
      <c r="B10" s="232"/>
      <c r="C10" s="232"/>
      <c r="D10" s="232"/>
      <c r="E10" s="389"/>
      <c r="F10" s="422" t="s">
        <v>77</v>
      </c>
      <c r="G10" s="415" t="s">
        <v>223</v>
      </c>
      <c r="H10" s="415"/>
      <c r="I10" s="415"/>
      <c r="J10" s="415"/>
      <c r="K10" s="415"/>
      <c r="L10" s="415"/>
      <c r="M10" s="415"/>
      <c r="N10" s="416"/>
      <c r="O10" s="371">
        <v>4</v>
      </c>
      <c r="P10" s="369" t="s">
        <v>36</v>
      </c>
    </row>
    <row r="11" spans="1:17" ht="43.05" customHeight="1" x14ac:dyDescent="0.45">
      <c r="A11" s="233"/>
      <c r="B11" s="234"/>
      <c r="C11" s="234"/>
      <c r="D11" s="234"/>
      <c r="E11" s="390"/>
      <c r="F11" s="423"/>
      <c r="G11" s="424" t="s">
        <v>224</v>
      </c>
      <c r="H11" s="424"/>
      <c r="I11" s="424"/>
      <c r="J11" s="424"/>
      <c r="K11" s="424"/>
      <c r="L11" s="424"/>
      <c r="M11" s="424"/>
      <c r="N11" s="425"/>
      <c r="O11" s="372"/>
      <c r="P11" s="370"/>
    </row>
    <row r="12" spans="1:17" ht="21.75" customHeight="1" thickBot="1" x14ac:dyDescent="0.5">
      <c r="A12" s="235"/>
      <c r="B12" s="236"/>
      <c r="C12" s="236"/>
      <c r="D12" s="236"/>
      <c r="E12" s="391"/>
      <c r="F12" s="33" t="s">
        <v>78</v>
      </c>
      <c r="G12" s="172" t="s">
        <v>225</v>
      </c>
      <c r="H12" s="172"/>
      <c r="I12" s="172"/>
      <c r="J12" s="172"/>
      <c r="K12" s="172"/>
      <c r="L12" s="172"/>
      <c r="M12" s="172"/>
      <c r="N12" s="417"/>
      <c r="O12" s="59">
        <v>0</v>
      </c>
      <c r="P12" s="53" t="s">
        <v>99</v>
      </c>
      <c r="Q12" t="s">
        <v>226</v>
      </c>
    </row>
    <row r="13" spans="1:17" ht="14.65" thickBot="1" x14ac:dyDescent="0.5">
      <c r="A13" s="392" t="s">
        <v>79</v>
      </c>
      <c r="B13" s="393"/>
      <c r="C13" s="393"/>
      <c r="D13" s="393"/>
      <c r="E13" s="393"/>
      <c r="F13" s="393"/>
      <c r="G13" s="393"/>
      <c r="H13" s="393"/>
      <c r="I13" s="393"/>
      <c r="J13" s="393"/>
      <c r="K13" s="393"/>
      <c r="L13" s="393"/>
      <c r="M13" s="393"/>
      <c r="N13" s="393"/>
      <c r="O13" s="361"/>
      <c r="P13" s="362"/>
    </row>
    <row r="14" spans="1:17" ht="14.25" customHeight="1" x14ac:dyDescent="0.45">
      <c r="A14" s="409" t="s">
        <v>80</v>
      </c>
      <c r="B14" s="410"/>
      <c r="C14" s="410"/>
      <c r="D14" s="410"/>
      <c r="E14" s="411"/>
      <c r="F14" s="379" t="s">
        <v>81</v>
      </c>
      <c r="G14" s="380"/>
      <c r="H14" s="380" t="s">
        <v>82</v>
      </c>
      <c r="I14" s="380"/>
      <c r="J14" s="26" t="s">
        <v>83</v>
      </c>
      <c r="K14" s="381" t="s">
        <v>84</v>
      </c>
      <c r="L14" s="418"/>
      <c r="M14" s="381" t="s">
        <v>85</v>
      </c>
      <c r="N14" s="419"/>
      <c r="O14" s="363"/>
      <c r="P14" s="364"/>
    </row>
    <row r="15" spans="1:17" x14ac:dyDescent="0.45">
      <c r="A15" s="412"/>
      <c r="B15" s="413"/>
      <c r="C15" s="413"/>
      <c r="D15" s="413"/>
      <c r="E15" s="414"/>
      <c r="F15" s="27" t="s">
        <v>86</v>
      </c>
      <c r="G15" s="25" t="s">
        <v>87</v>
      </c>
      <c r="H15" s="25" t="s">
        <v>86</v>
      </c>
      <c r="I15" s="25" t="s">
        <v>87</v>
      </c>
      <c r="J15" s="420" t="s">
        <v>88</v>
      </c>
      <c r="K15" s="25" t="s">
        <v>86</v>
      </c>
      <c r="L15" s="25" t="s">
        <v>87</v>
      </c>
      <c r="M15" s="25" t="s">
        <v>86</v>
      </c>
      <c r="N15" s="47" t="s">
        <v>87</v>
      </c>
      <c r="O15" s="365"/>
      <c r="P15" s="366"/>
    </row>
    <row r="16" spans="1:17" x14ac:dyDescent="0.45">
      <c r="A16" s="412"/>
      <c r="B16" s="413"/>
      <c r="C16" s="413"/>
      <c r="D16" s="413"/>
      <c r="E16" s="414"/>
      <c r="F16" s="28"/>
      <c r="G16" s="23"/>
      <c r="H16" s="23"/>
      <c r="I16" s="23"/>
      <c r="J16" s="421"/>
      <c r="K16" s="23"/>
      <c r="L16" s="23"/>
      <c r="M16" s="23"/>
      <c r="N16" s="55"/>
      <c r="O16" s="52">
        <v>0</v>
      </c>
      <c r="P16" s="53" t="s">
        <v>36</v>
      </c>
    </row>
    <row r="17" spans="1:16" x14ac:dyDescent="0.45">
      <c r="A17" s="412"/>
      <c r="B17" s="413"/>
      <c r="C17" s="413"/>
      <c r="D17" s="413"/>
      <c r="E17" s="414"/>
      <c r="F17" s="377" t="s">
        <v>89</v>
      </c>
      <c r="G17" s="378"/>
      <c r="H17" s="384" t="s">
        <v>90</v>
      </c>
      <c r="I17" s="378"/>
      <c r="J17" s="383" t="s">
        <v>91</v>
      </c>
      <c r="K17" s="383"/>
      <c r="L17" s="383" t="s">
        <v>92</v>
      </c>
      <c r="M17" s="383"/>
      <c r="N17" s="375"/>
      <c r="O17" s="367"/>
      <c r="P17" s="368"/>
    </row>
    <row r="18" spans="1:16" x14ac:dyDescent="0.45">
      <c r="A18" s="412"/>
      <c r="B18" s="413"/>
      <c r="C18" s="413"/>
      <c r="D18" s="413"/>
      <c r="E18" s="414"/>
      <c r="F18" s="29"/>
      <c r="G18" s="19"/>
      <c r="H18" s="20"/>
      <c r="I18" s="19"/>
      <c r="J18" s="172"/>
      <c r="K18" s="172"/>
      <c r="L18" s="172"/>
      <c r="M18" s="172"/>
      <c r="N18" s="376"/>
      <c r="O18" s="54">
        <v>0</v>
      </c>
      <c r="P18" s="53" t="s">
        <v>36</v>
      </c>
    </row>
    <row r="19" spans="1:16" x14ac:dyDescent="0.45">
      <c r="A19" s="379" t="s">
        <v>93</v>
      </c>
      <c r="B19" s="380"/>
      <c r="C19" s="380"/>
      <c r="D19" s="380"/>
      <c r="E19" s="380"/>
      <c r="F19" s="380"/>
      <c r="G19" s="380"/>
      <c r="H19" s="380"/>
      <c r="I19" s="380"/>
      <c r="J19" s="380"/>
      <c r="K19" s="380"/>
      <c r="L19" s="380"/>
      <c r="M19" s="380"/>
      <c r="N19" s="381"/>
      <c r="O19" s="361"/>
      <c r="P19" s="362"/>
    </row>
    <row r="20" spans="1:16" x14ac:dyDescent="0.45">
      <c r="A20" s="382" t="s">
        <v>94</v>
      </c>
      <c r="B20" s="383"/>
      <c r="C20" s="383"/>
      <c r="D20" s="383"/>
      <c r="E20" s="383"/>
      <c r="F20" s="383"/>
      <c r="G20" s="383"/>
      <c r="H20" s="383"/>
      <c r="I20" s="383"/>
      <c r="J20" s="383"/>
      <c r="K20" s="383"/>
      <c r="L20" s="383"/>
      <c r="M20" s="383"/>
      <c r="N20" s="384"/>
      <c r="O20" s="363"/>
      <c r="P20" s="364"/>
    </row>
    <row r="21" spans="1:16" x14ac:dyDescent="0.45">
      <c r="A21" s="382" t="s">
        <v>95</v>
      </c>
      <c r="B21" s="383"/>
      <c r="C21" s="383"/>
      <c r="D21" s="383"/>
      <c r="E21" s="383"/>
      <c r="F21" s="383"/>
      <c r="G21" s="383"/>
      <c r="H21" s="383"/>
      <c r="I21" s="383"/>
      <c r="J21" s="383"/>
      <c r="K21" s="383"/>
      <c r="L21" s="383"/>
      <c r="M21" s="383"/>
      <c r="N21" s="384"/>
      <c r="O21" s="363"/>
      <c r="P21" s="364"/>
    </row>
    <row r="22" spans="1:16" x14ac:dyDescent="0.45">
      <c r="A22" s="354" t="s">
        <v>96</v>
      </c>
      <c r="B22" s="355"/>
      <c r="C22" s="355"/>
      <c r="D22" s="355"/>
      <c r="E22" s="355"/>
      <c r="F22" s="355"/>
      <c r="G22" s="355"/>
      <c r="H22" s="355"/>
      <c r="I22" s="355"/>
      <c r="J22" s="355"/>
      <c r="K22" s="355"/>
      <c r="L22" s="355"/>
      <c r="M22" s="355"/>
      <c r="N22" s="356"/>
      <c r="O22" s="373"/>
      <c r="P22" s="374"/>
    </row>
    <row r="23" spans="1:16" x14ac:dyDescent="0.45">
      <c r="N23" s="30" t="s">
        <v>19</v>
      </c>
      <c r="O23" s="22">
        <f>O18+O16+O12+O10+O8+O7</f>
        <v>4</v>
      </c>
      <c r="P23" s="31" t="s">
        <v>148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3" workbookViewId="0">
      <selection activeCell="O8" sqref="O8:P15"/>
    </sheetView>
  </sheetViews>
  <sheetFormatPr defaultColWidth="8.796875" defaultRowHeight="14.25" x14ac:dyDescent="0.45"/>
  <sheetData>
    <row r="1" spans="1:18" x14ac:dyDescent="0.45">
      <c r="A1" s="136" t="s">
        <v>97</v>
      </c>
      <c r="B1" s="137"/>
      <c r="C1" s="137"/>
      <c r="D1" s="137"/>
      <c r="E1" s="137"/>
      <c r="F1" s="137"/>
      <c r="G1" s="137"/>
      <c r="H1" s="137"/>
      <c r="I1" s="137"/>
      <c r="J1" s="137"/>
      <c r="K1" s="137"/>
      <c r="L1" s="137"/>
      <c r="M1" s="137"/>
      <c r="N1" s="138"/>
    </row>
    <row r="2" spans="1:18" x14ac:dyDescent="0.45">
      <c r="A2" s="139"/>
      <c r="B2" s="61"/>
      <c r="C2" s="61"/>
      <c r="D2" s="61"/>
      <c r="E2" s="61"/>
      <c r="F2" s="61"/>
      <c r="G2" s="61"/>
      <c r="H2" s="61"/>
      <c r="I2" s="61"/>
      <c r="J2" s="61"/>
      <c r="K2" s="61"/>
      <c r="L2" s="61"/>
      <c r="M2" s="61"/>
      <c r="N2" s="140"/>
    </row>
    <row r="3" spans="1:18" ht="14.65" thickBot="1" x14ac:dyDescent="0.5">
      <c r="A3" s="141"/>
      <c r="B3" s="142"/>
      <c r="C3" s="142"/>
      <c r="D3" s="142"/>
      <c r="E3" s="142"/>
      <c r="F3" s="142"/>
      <c r="G3" s="142"/>
      <c r="H3" s="142"/>
      <c r="I3" s="142"/>
      <c r="J3" s="142"/>
      <c r="K3" s="142"/>
      <c r="L3" s="142"/>
      <c r="M3" s="142"/>
      <c r="N3" s="143"/>
    </row>
    <row r="4" spans="1:18" ht="23.65" thickBot="1" x14ac:dyDescent="0.5">
      <c r="A4" s="240" t="s">
        <v>1</v>
      </c>
      <c r="B4" s="241"/>
      <c r="C4" s="241"/>
      <c r="D4" s="241"/>
      <c r="E4" s="241"/>
      <c r="F4" s="241"/>
      <c r="G4" s="241"/>
      <c r="H4" s="241"/>
      <c r="I4" s="241"/>
      <c r="J4" s="241"/>
      <c r="K4" s="241"/>
      <c r="L4" s="241"/>
      <c r="M4" s="241"/>
      <c r="N4" s="242"/>
      <c r="O4" s="342" t="s">
        <v>11</v>
      </c>
      <c r="P4" s="343"/>
      <c r="Q4" s="344"/>
    </row>
    <row r="5" spans="1:18" ht="23.65" thickBot="1" x14ac:dyDescent="0.5">
      <c r="A5" s="394" t="s">
        <v>2</v>
      </c>
      <c r="B5" s="395"/>
      <c r="C5" s="395"/>
      <c r="D5" s="395"/>
      <c r="E5" s="395"/>
      <c r="F5" s="395"/>
      <c r="G5" s="395"/>
      <c r="H5" s="395"/>
      <c r="I5" s="395"/>
      <c r="J5" s="395"/>
      <c r="K5" s="395"/>
      <c r="L5" s="395"/>
      <c r="M5" s="395"/>
      <c r="N5" s="395"/>
      <c r="O5" s="438"/>
      <c r="P5" s="439"/>
      <c r="Q5" s="440"/>
    </row>
    <row r="6" spans="1:18" x14ac:dyDescent="0.45">
      <c r="A6" s="448" t="s">
        <v>98</v>
      </c>
      <c r="B6" s="449"/>
      <c r="C6" s="449"/>
      <c r="D6" s="449"/>
      <c r="E6" s="449"/>
      <c r="F6" s="450"/>
      <c r="G6" s="451" t="s">
        <v>181</v>
      </c>
      <c r="H6" s="452"/>
      <c r="I6" s="452"/>
      <c r="J6" s="452"/>
      <c r="K6" s="452"/>
      <c r="L6" s="452"/>
      <c r="M6" s="452"/>
      <c r="N6" s="453"/>
      <c r="O6" s="350">
        <v>2</v>
      </c>
      <c r="P6" s="351"/>
      <c r="Q6" s="441" t="s">
        <v>99</v>
      </c>
    </row>
    <row r="7" spans="1:18" x14ac:dyDescent="0.45">
      <c r="A7" s="442"/>
      <c r="B7" s="443"/>
      <c r="C7" s="443"/>
      <c r="D7" s="443"/>
      <c r="E7" s="443"/>
      <c r="F7" s="444"/>
      <c r="G7" s="454"/>
      <c r="H7" s="455"/>
      <c r="I7" s="455"/>
      <c r="J7" s="455"/>
      <c r="K7" s="455"/>
      <c r="L7" s="455"/>
      <c r="M7" s="455"/>
      <c r="N7" s="456"/>
      <c r="O7" s="318"/>
      <c r="P7" s="130"/>
      <c r="Q7" s="204"/>
    </row>
    <row r="8" spans="1:18" x14ac:dyDescent="0.45">
      <c r="A8" s="442" t="s">
        <v>100</v>
      </c>
      <c r="B8" s="443"/>
      <c r="C8" s="443"/>
      <c r="D8" s="443"/>
      <c r="E8" s="443"/>
      <c r="F8" s="444"/>
      <c r="G8" s="445" t="s">
        <v>182</v>
      </c>
      <c r="H8" s="446"/>
      <c r="I8" s="446"/>
      <c r="J8" s="446"/>
      <c r="K8" s="446"/>
      <c r="L8" s="446"/>
      <c r="M8" s="446"/>
      <c r="N8" s="447"/>
      <c r="O8" s="318">
        <v>2.5</v>
      </c>
      <c r="P8" s="130"/>
      <c r="Q8" s="204" t="s">
        <v>36</v>
      </c>
    </row>
    <row r="9" spans="1:18" x14ac:dyDescent="0.45">
      <c r="A9" s="442"/>
      <c r="B9" s="443"/>
      <c r="C9" s="443"/>
      <c r="D9" s="443"/>
      <c r="E9" s="443"/>
      <c r="F9" s="444"/>
      <c r="G9" s="445"/>
      <c r="H9" s="446"/>
      <c r="I9" s="446"/>
      <c r="J9" s="446"/>
      <c r="K9" s="446"/>
      <c r="L9" s="446"/>
      <c r="M9" s="446"/>
      <c r="N9" s="447"/>
      <c r="O9" s="318"/>
      <c r="P9" s="130"/>
      <c r="Q9" s="204"/>
    </row>
    <row r="10" spans="1:18" x14ac:dyDescent="0.45">
      <c r="A10" s="442"/>
      <c r="B10" s="443"/>
      <c r="C10" s="443"/>
      <c r="D10" s="443"/>
      <c r="E10" s="443"/>
      <c r="F10" s="444"/>
      <c r="G10" s="445"/>
      <c r="H10" s="446"/>
      <c r="I10" s="446"/>
      <c r="J10" s="446"/>
      <c r="K10" s="446"/>
      <c r="L10" s="446"/>
      <c r="M10" s="446"/>
      <c r="N10" s="447"/>
      <c r="O10" s="318"/>
      <c r="P10" s="130"/>
      <c r="Q10" s="204"/>
    </row>
    <row r="11" spans="1:18" x14ac:dyDescent="0.45">
      <c r="A11" s="442"/>
      <c r="B11" s="443"/>
      <c r="C11" s="443"/>
      <c r="D11" s="443"/>
      <c r="E11" s="443"/>
      <c r="F11" s="444"/>
      <c r="G11" s="445"/>
      <c r="H11" s="446"/>
      <c r="I11" s="446"/>
      <c r="J11" s="446"/>
      <c r="K11" s="446"/>
      <c r="L11" s="446"/>
      <c r="M11" s="446"/>
      <c r="N11" s="447"/>
      <c r="O11" s="318"/>
      <c r="P11" s="130"/>
      <c r="Q11" s="204"/>
    </row>
    <row r="12" spans="1:18" x14ac:dyDescent="0.45">
      <c r="A12" s="442"/>
      <c r="B12" s="443"/>
      <c r="C12" s="443"/>
      <c r="D12" s="443"/>
      <c r="E12" s="443"/>
      <c r="F12" s="444"/>
      <c r="G12" s="445"/>
      <c r="H12" s="446"/>
      <c r="I12" s="446"/>
      <c r="J12" s="446"/>
      <c r="K12" s="446"/>
      <c r="L12" s="446"/>
      <c r="M12" s="446"/>
      <c r="N12" s="447"/>
      <c r="O12" s="318"/>
      <c r="P12" s="130"/>
      <c r="Q12" s="204"/>
      <c r="R12" s="46" t="s">
        <v>235</v>
      </c>
    </row>
    <row r="13" spans="1:18" x14ac:dyDescent="0.45">
      <c r="A13" s="442"/>
      <c r="B13" s="443"/>
      <c r="C13" s="443"/>
      <c r="D13" s="443"/>
      <c r="E13" s="443"/>
      <c r="F13" s="444"/>
      <c r="G13" s="445"/>
      <c r="H13" s="446"/>
      <c r="I13" s="446"/>
      <c r="J13" s="446"/>
      <c r="K13" s="446"/>
      <c r="L13" s="446"/>
      <c r="M13" s="446"/>
      <c r="N13" s="447"/>
      <c r="O13" s="318"/>
      <c r="P13" s="130"/>
      <c r="Q13" s="204"/>
    </row>
    <row r="14" spans="1:18" x14ac:dyDescent="0.45">
      <c r="A14" s="442"/>
      <c r="B14" s="443"/>
      <c r="C14" s="443"/>
      <c r="D14" s="443"/>
      <c r="E14" s="443"/>
      <c r="F14" s="444"/>
      <c r="G14" s="445"/>
      <c r="H14" s="446"/>
      <c r="I14" s="446"/>
      <c r="J14" s="446"/>
      <c r="K14" s="446"/>
      <c r="L14" s="446"/>
      <c r="M14" s="446"/>
      <c r="N14" s="447"/>
      <c r="O14" s="318"/>
      <c r="P14" s="130"/>
      <c r="Q14" s="204"/>
    </row>
    <row r="15" spans="1:18" ht="68" customHeight="1" x14ac:dyDescent="0.45">
      <c r="A15" s="442"/>
      <c r="B15" s="443"/>
      <c r="C15" s="443"/>
      <c r="D15" s="443"/>
      <c r="E15" s="443"/>
      <c r="F15" s="444"/>
      <c r="G15" s="445"/>
      <c r="H15" s="446"/>
      <c r="I15" s="446"/>
      <c r="J15" s="446"/>
      <c r="K15" s="446"/>
      <c r="L15" s="446"/>
      <c r="M15" s="446"/>
      <c r="N15" s="447"/>
      <c r="O15" s="318"/>
      <c r="P15" s="130"/>
      <c r="Q15" s="204"/>
    </row>
    <row r="16" spans="1:18" x14ac:dyDescent="0.45">
      <c r="A16" s="426" t="s">
        <v>101</v>
      </c>
      <c r="B16" s="427"/>
      <c r="C16" s="427"/>
      <c r="D16" s="427"/>
      <c r="E16" s="427"/>
      <c r="F16" s="428"/>
      <c r="G16" s="432" t="s">
        <v>183</v>
      </c>
      <c r="H16" s="424"/>
      <c r="I16" s="424"/>
      <c r="J16" s="424"/>
      <c r="K16" s="424"/>
      <c r="L16" s="424"/>
      <c r="M16" s="424"/>
      <c r="N16" s="433"/>
      <c r="O16" s="318">
        <v>1</v>
      </c>
      <c r="P16" s="130"/>
      <c r="Q16" s="204" t="s">
        <v>73</v>
      </c>
    </row>
    <row r="17" spans="1:18" ht="32" customHeight="1" x14ac:dyDescent="0.45">
      <c r="A17" s="426"/>
      <c r="B17" s="427"/>
      <c r="C17" s="427"/>
      <c r="D17" s="427"/>
      <c r="E17" s="427"/>
      <c r="F17" s="428"/>
      <c r="G17" s="432"/>
      <c r="H17" s="424"/>
      <c r="I17" s="424"/>
      <c r="J17" s="424"/>
      <c r="K17" s="424"/>
      <c r="L17" s="424"/>
      <c r="M17" s="424"/>
      <c r="N17" s="433"/>
      <c r="O17" s="318"/>
      <c r="P17" s="130"/>
      <c r="Q17" s="204"/>
    </row>
    <row r="18" spans="1:18" x14ac:dyDescent="0.45">
      <c r="A18" s="442" t="s">
        <v>102</v>
      </c>
      <c r="B18" s="443"/>
      <c r="C18" s="443"/>
      <c r="D18" s="443"/>
      <c r="E18" s="443"/>
      <c r="F18" s="444"/>
      <c r="G18" s="432" t="s">
        <v>184</v>
      </c>
      <c r="H18" s="424"/>
      <c r="I18" s="424"/>
      <c r="J18" s="424"/>
      <c r="K18" s="424"/>
      <c r="L18" s="424"/>
      <c r="M18" s="424"/>
      <c r="N18" s="433"/>
      <c r="O18" s="318">
        <v>2</v>
      </c>
      <c r="P18" s="130"/>
      <c r="Q18" s="204" t="s">
        <v>99</v>
      </c>
    </row>
    <row r="19" spans="1:18" ht="47" customHeight="1" x14ac:dyDescent="0.45">
      <c r="A19" s="442"/>
      <c r="B19" s="443"/>
      <c r="C19" s="443"/>
      <c r="D19" s="443"/>
      <c r="E19" s="443"/>
      <c r="F19" s="444"/>
      <c r="G19" s="432"/>
      <c r="H19" s="424"/>
      <c r="I19" s="424"/>
      <c r="J19" s="424"/>
      <c r="K19" s="424"/>
      <c r="L19" s="424"/>
      <c r="M19" s="424"/>
      <c r="N19" s="433"/>
      <c r="O19" s="318"/>
      <c r="P19" s="130"/>
      <c r="Q19" s="204"/>
    </row>
    <row r="20" spans="1:18" x14ac:dyDescent="0.45">
      <c r="A20" s="426" t="s">
        <v>103</v>
      </c>
      <c r="B20" s="427"/>
      <c r="C20" s="427"/>
      <c r="D20" s="427"/>
      <c r="E20" s="427"/>
      <c r="F20" s="428"/>
      <c r="G20" s="432" t="s">
        <v>185</v>
      </c>
      <c r="H20" s="424"/>
      <c r="I20" s="424"/>
      <c r="J20" s="424"/>
      <c r="K20" s="424"/>
      <c r="L20" s="424"/>
      <c r="M20" s="424"/>
      <c r="N20" s="433"/>
      <c r="O20" s="318">
        <v>2.5</v>
      </c>
      <c r="P20" s="130"/>
      <c r="Q20" s="204" t="s">
        <v>124</v>
      </c>
    </row>
    <row r="21" spans="1:18" ht="99" customHeight="1" thickBot="1" x14ac:dyDescent="0.5">
      <c r="A21" s="429"/>
      <c r="B21" s="430"/>
      <c r="C21" s="430"/>
      <c r="D21" s="430"/>
      <c r="E21" s="430"/>
      <c r="F21" s="431"/>
      <c r="G21" s="434"/>
      <c r="H21" s="435"/>
      <c r="I21" s="435"/>
      <c r="J21" s="435"/>
      <c r="K21" s="435"/>
      <c r="L21" s="435"/>
      <c r="M21" s="435"/>
      <c r="N21" s="436"/>
      <c r="O21" s="319"/>
      <c r="P21" s="131"/>
      <c r="Q21" s="437"/>
      <c r="R21" s="46" t="s">
        <v>236</v>
      </c>
    </row>
    <row r="22" spans="1:18" ht="14.65" thickBot="1" x14ac:dyDescent="0.5">
      <c r="O22" s="21" t="s">
        <v>19</v>
      </c>
      <c r="P22" s="22">
        <f>SUM(O6:P21)</f>
        <v>10</v>
      </c>
      <c r="Q22" s="31"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6" workbookViewId="0">
      <selection activeCell="O8" sqref="O8:P19"/>
    </sheetView>
  </sheetViews>
  <sheetFormatPr defaultColWidth="8.796875" defaultRowHeight="14.25" x14ac:dyDescent="0.45"/>
  <sheetData>
    <row r="1" spans="1:18" x14ac:dyDescent="0.45">
      <c r="A1" s="136" t="s">
        <v>105</v>
      </c>
      <c r="B1" s="137"/>
      <c r="C1" s="137"/>
      <c r="D1" s="137"/>
      <c r="E1" s="137"/>
      <c r="F1" s="137"/>
      <c r="G1" s="137"/>
      <c r="H1" s="137"/>
      <c r="I1" s="137"/>
      <c r="J1" s="137"/>
      <c r="K1" s="137"/>
      <c r="L1" s="137"/>
      <c r="M1" s="137"/>
      <c r="N1" s="138"/>
    </row>
    <row r="2" spans="1:18" x14ac:dyDescent="0.45">
      <c r="A2" s="139"/>
      <c r="B2" s="61"/>
      <c r="C2" s="61"/>
      <c r="D2" s="61"/>
      <c r="E2" s="61"/>
      <c r="F2" s="61"/>
      <c r="G2" s="61"/>
      <c r="H2" s="61"/>
      <c r="I2" s="61"/>
      <c r="J2" s="61"/>
      <c r="K2" s="61"/>
      <c r="L2" s="61"/>
      <c r="M2" s="61"/>
      <c r="N2" s="140"/>
    </row>
    <row r="3" spans="1:18" ht="14.65" thickBot="1" x14ac:dyDescent="0.5">
      <c r="A3" s="141"/>
      <c r="B3" s="142"/>
      <c r="C3" s="142"/>
      <c r="D3" s="142"/>
      <c r="E3" s="142"/>
      <c r="F3" s="142"/>
      <c r="G3" s="142"/>
      <c r="H3" s="142"/>
      <c r="I3" s="142"/>
      <c r="J3" s="142"/>
      <c r="K3" s="142"/>
      <c r="L3" s="142"/>
      <c r="M3" s="142"/>
      <c r="N3" s="143"/>
    </row>
    <row r="4" spans="1:18" ht="23.65" thickBot="1" x14ac:dyDescent="0.5">
      <c r="A4" s="240" t="s">
        <v>1</v>
      </c>
      <c r="B4" s="241"/>
      <c r="C4" s="241"/>
      <c r="D4" s="241"/>
      <c r="E4" s="241"/>
      <c r="F4" s="241"/>
      <c r="G4" s="241"/>
      <c r="H4" s="241"/>
      <c r="I4" s="241"/>
      <c r="J4" s="241"/>
      <c r="K4" s="241"/>
      <c r="L4" s="241"/>
      <c r="M4" s="241"/>
      <c r="N4" s="242"/>
      <c r="O4" s="342" t="s">
        <v>11</v>
      </c>
      <c r="P4" s="343"/>
      <c r="Q4" s="344"/>
    </row>
    <row r="5" spans="1:18" ht="23.65" thickBot="1" x14ac:dyDescent="0.5">
      <c r="A5" s="243" t="s">
        <v>2</v>
      </c>
      <c r="B5" s="244"/>
      <c r="C5" s="244"/>
      <c r="D5" s="244"/>
      <c r="E5" s="244"/>
      <c r="F5" s="244"/>
      <c r="G5" s="244"/>
      <c r="H5" s="244"/>
      <c r="I5" s="244"/>
      <c r="J5" s="244"/>
      <c r="K5" s="244"/>
      <c r="L5" s="244"/>
      <c r="M5" s="244"/>
      <c r="N5" s="461"/>
      <c r="O5" s="438"/>
      <c r="P5" s="439"/>
      <c r="Q5" s="440"/>
    </row>
    <row r="6" spans="1:18" ht="14.75" customHeight="1" x14ac:dyDescent="0.45">
      <c r="A6" s="448" t="s">
        <v>106</v>
      </c>
      <c r="B6" s="449"/>
      <c r="C6" s="449"/>
      <c r="D6" s="449"/>
      <c r="E6" s="449"/>
      <c r="F6" s="450"/>
      <c r="G6" s="457" t="s">
        <v>177</v>
      </c>
      <c r="H6" s="458"/>
      <c r="I6" s="458"/>
      <c r="J6" s="458"/>
      <c r="K6" s="458"/>
      <c r="L6" s="458"/>
      <c r="M6" s="458"/>
      <c r="N6" s="459"/>
      <c r="O6" s="350">
        <v>1.5</v>
      </c>
      <c r="P6" s="351"/>
      <c r="Q6" s="462" t="s">
        <v>57</v>
      </c>
    </row>
    <row r="7" spans="1:18" x14ac:dyDescent="0.45">
      <c r="A7" s="442"/>
      <c r="B7" s="443"/>
      <c r="C7" s="443"/>
      <c r="D7" s="443"/>
      <c r="E7" s="443"/>
      <c r="F7" s="444"/>
      <c r="G7" s="454"/>
      <c r="H7" s="455"/>
      <c r="I7" s="455"/>
      <c r="J7" s="455"/>
      <c r="K7" s="455"/>
      <c r="L7" s="455"/>
      <c r="M7" s="455"/>
      <c r="N7" s="460"/>
      <c r="O7" s="318"/>
      <c r="P7" s="130"/>
      <c r="Q7" s="463"/>
      <c r="R7" s="46" t="s">
        <v>237</v>
      </c>
    </row>
    <row r="8" spans="1:18" x14ac:dyDescent="0.45">
      <c r="A8" s="442" t="s">
        <v>107</v>
      </c>
      <c r="B8" s="443"/>
      <c r="C8" s="443"/>
      <c r="D8" s="443"/>
      <c r="E8" s="443"/>
      <c r="F8" s="444"/>
      <c r="G8" s="454" t="s">
        <v>174</v>
      </c>
      <c r="H8" s="455"/>
      <c r="I8" s="455"/>
      <c r="J8" s="455"/>
      <c r="K8" s="455"/>
      <c r="L8" s="455"/>
      <c r="M8" s="455"/>
      <c r="N8" s="460"/>
      <c r="O8" s="464">
        <v>4</v>
      </c>
      <c r="P8" s="465"/>
      <c r="Q8" s="463" t="s">
        <v>108</v>
      </c>
    </row>
    <row r="9" spans="1:18" x14ac:dyDescent="0.45">
      <c r="A9" s="442"/>
      <c r="B9" s="443"/>
      <c r="C9" s="443"/>
      <c r="D9" s="443"/>
      <c r="E9" s="443"/>
      <c r="F9" s="444"/>
      <c r="G9" s="454"/>
      <c r="H9" s="455"/>
      <c r="I9" s="455"/>
      <c r="J9" s="455"/>
      <c r="K9" s="455"/>
      <c r="L9" s="455"/>
      <c r="M9" s="455"/>
      <c r="N9" s="460"/>
      <c r="O9" s="464"/>
      <c r="P9" s="465"/>
      <c r="Q9" s="463"/>
    </row>
    <row r="10" spans="1:18" x14ac:dyDescent="0.45">
      <c r="A10" s="442"/>
      <c r="B10" s="443"/>
      <c r="C10" s="443"/>
      <c r="D10" s="443"/>
      <c r="E10" s="443"/>
      <c r="F10" s="444"/>
      <c r="G10" s="454"/>
      <c r="H10" s="455"/>
      <c r="I10" s="455"/>
      <c r="J10" s="455"/>
      <c r="K10" s="455"/>
      <c r="L10" s="455"/>
      <c r="M10" s="455"/>
      <c r="N10" s="460"/>
      <c r="O10" s="464"/>
      <c r="P10" s="465"/>
      <c r="Q10" s="463"/>
    </row>
    <row r="11" spans="1:18" x14ac:dyDescent="0.45">
      <c r="A11" s="442"/>
      <c r="B11" s="443"/>
      <c r="C11" s="443"/>
      <c r="D11" s="443"/>
      <c r="E11" s="443"/>
      <c r="F11" s="444"/>
      <c r="G11" s="454"/>
      <c r="H11" s="455"/>
      <c r="I11" s="455"/>
      <c r="J11" s="455"/>
      <c r="K11" s="455"/>
      <c r="L11" s="455"/>
      <c r="M11" s="455"/>
      <c r="N11" s="460"/>
      <c r="O11" s="464"/>
      <c r="P11" s="465"/>
      <c r="Q11" s="463"/>
    </row>
    <row r="12" spans="1:18" x14ac:dyDescent="0.45">
      <c r="A12" s="442"/>
      <c r="B12" s="443"/>
      <c r="C12" s="443"/>
      <c r="D12" s="443"/>
      <c r="E12" s="443"/>
      <c r="F12" s="444"/>
      <c r="G12" s="454"/>
      <c r="H12" s="455"/>
      <c r="I12" s="455"/>
      <c r="J12" s="455"/>
      <c r="K12" s="455"/>
      <c r="L12" s="455"/>
      <c r="M12" s="455"/>
      <c r="N12" s="460"/>
      <c r="O12" s="464"/>
      <c r="P12" s="465"/>
      <c r="Q12" s="463"/>
    </row>
    <row r="13" spans="1:18" x14ac:dyDescent="0.45">
      <c r="A13" s="442"/>
      <c r="B13" s="443"/>
      <c r="C13" s="443"/>
      <c r="D13" s="443"/>
      <c r="E13" s="443"/>
      <c r="F13" s="444"/>
      <c r="G13" s="454"/>
      <c r="H13" s="455"/>
      <c r="I13" s="455"/>
      <c r="J13" s="455"/>
      <c r="K13" s="455"/>
      <c r="L13" s="455"/>
      <c r="M13" s="455"/>
      <c r="N13" s="460"/>
      <c r="O13" s="464"/>
      <c r="P13" s="465"/>
      <c r="Q13" s="463"/>
    </row>
    <row r="14" spans="1:18" x14ac:dyDescent="0.45">
      <c r="A14" s="442"/>
      <c r="B14" s="443"/>
      <c r="C14" s="443"/>
      <c r="D14" s="443"/>
      <c r="E14" s="443"/>
      <c r="F14" s="444"/>
      <c r="G14" s="454"/>
      <c r="H14" s="455"/>
      <c r="I14" s="455"/>
      <c r="J14" s="455"/>
      <c r="K14" s="455"/>
      <c r="L14" s="455"/>
      <c r="M14" s="455"/>
      <c r="N14" s="460"/>
      <c r="O14" s="464"/>
      <c r="P14" s="465"/>
      <c r="Q14" s="463"/>
    </row>
    <row r="15" spans="1:18" x14ac:dyDescent="0.45">
      <c r="A15" s="442"/>
      <c r="B15" s="443"/>
      <c r="C15" s="443"/>
      <c r="D15" s="443"/>
      <c r="E15" s="443"/>
      <c r="F15" s="444"/>
      <c r="G15" s="454"/>
      <c r="H15" s="455"/>
      <c r="I15" s="455"/>
      <c r="J15" s="455"/>
      <c r="K15" s="455"/>
      <c r="L15" s="455"/>
      <c r="M15" s="455"/>
      <c r="N15" s="460"/>
      <c r="O15" s="464"/>
      <c r="P15" s="465"/>
      <c r="Q15" s="463"/>
    </row>
    <row r="16" spans="1:18" x14ac:dyDescent="0.45">
      <c r="A16" s="442"/>
      <c r="B16" s="443"/>
      <c r="C16" s="443"/>
      <c r="D16" s="443"/>
      <c r="E16" s="443"/>
      <c r="F16" s="444"/>
      <c r="G16" s="454"/>
      <c r="H16" s="455"/>
      <c r="I16" s="455"/>
      <c r="J16" s="455"/>
      <c r="K16" s="455"/>
      <c r="L16" s="455"/>
      <c r="M16" s="455"/>
      <c r="N16" s="460"/>
      <c r="O16" s="464"/>
      <c r="P16" s="465"/>
      <c r="Q16" s="463"/>
    </row>
    <row r="17" spans="1:17" x14ac:dyDescent="0.45">
      <c r="A17" s="442"/>
      <c r="B17" s="443"/>
      <c r="C17" s="443"/>
      <c r="D17" s="443"/>
      <c r="E17" s="443"/>
      <c r="F17" s="444"/>
      <c r="G17" s="454"/>
      <c r="H17" s="455"/>
      <c r="I17" s="455"/>
      <c r="J17" s="455"/>
      <c r="K17" s="455"/>
      <c r="L17" s="455"/>
      <c r="M17" s="455"/>
      <c r="N17" s="460"/>
      <c r="O17" s="464"/>
      <c r="P17" s="465"/>
      <c r="Q17" s="463"/>
    </row>
    <row r="18" spans="1:17" x14ac:dyDescent="0.45">
      <c r="A18" s="442"/>
      <c r="B18" s="443"/>
      <c r="C18" s="443"/>
      <c r="D18" s="443"/>
      <c r="E18" s="443"/>
      <c r="F18" s="444"/>
      <c r="G18" s="454"/>
      <c r="H18" s="455"/>
      <c r="I18" s="455"/>
      <c r="J18" s="455"/>
      <c r="K18" s="455"/>
      <c r="L18" s="455"/>
      <c r="M18" s="455"/>
      <c r="N18" s="460"/>
      <c r="O18" s="464"/>
      <c r="P18" s="465"/>
      <c r="Q18" s="463"/>
    </row>
    <row r="19" spans="1:17" ht="116.25" customHeight="1" x14ac:dyDescent="0.45">
      <c r="A19" s="442"/>
      <c r="B19" s="443"/>
      <c r="C19" s="443"/>
      <c r="D19" s="443"/>
      <c r="E19" s="443"/>
      <c r="F19" s="444"/>
      <c r="G19" s="454"/>
      <c r="H19" s="455"/>
      <c r="I19" s="455"/>
      <c r="J19" s="455"/>
      <c r="K19" s="455"/>
      <c r="L19" s="455"/>
      <c r="M19" s="455"/>
      <c r="N19" s="460"/>
      <c r="O19" s="464"/>
      <c r="P19" s="465"/>
      <c r="Q19" s="463"/>
    </row>
    <row r="20" spans="1:17" x14ac:dyDescent="0.45">
      <c r="A20" s="442" t="s">
        <v>109</v>
      </c>
      <c r="B20" s="443"/>
      <c r="C20" s="443"/>
      <c r="D20" s="443"/>
      <c r="E20" s="443"/>
      <c r="F20" s="444"/>
      <c r="G20" s="467" t="s">
        <v>175</v>
      </c>
      <c r="H20" s="161"/>
      <c r="I20" s="161"/>
      <c r="J20" s="161"/>
      <c r="K20" s="161"/>
      <c r="L20" s="161"/>
      <c r="M20" s="161"/>
      <c r="N20" s="468"/>
      <c r="O20" s="318">
        <v>2</v>
      </c>
      <c r="P20" s="130"/>
      <c r="Q20" s="463" t="s">
        <v>57</v>
      </c>
    </row>
    <row r="21" spans="1:17" ht="94.05" customHeight="1" x14ac:dyDescent="0.45">
      <c r="A21" s="442"/>
      <c r="B21" s="443"/>
      <c r="C21" s="443"/>
      <c r="D21" s="443"/>
      <c r="E21" s="443"/>
      <c r="F21" s="444"/>
      <c r="G21" s="467"/>
      <c r="H21" s="161"/>
      <c r="I21" s="161"/>
      <c r="J21" s="161"/>
      <c r="K21" s="161"/>
      <c r="L21" s="161"/>
      <c r="M21" s="161"/>
      <c r="N21" s="468"/>
      <c r="O21" s="318"/>
      <c r="P21" s="130"/>
      <c r="Q21" s="463"/>
    </row>
    <row r="22" spans="1:17" x14ac:dyDescent="0.45">
      <c r="A22" s="442" t="s">
        <v>110</v>
      </c>
      <c r="B22" s="443"/>
      <c r="C22" s="443"/>
      <c r="D22" s="443"/>
      <c r="E22" s="443"/>
      <c r="F22" s="444"/>
      <c r="G22" s="467" t="s">
        <v>176</v>
      </c>
      <c r="H22" s="161"/>
      <c r="I22" s="161"/>
      <c r="J22" s="161"/>
      <c r="K22" s="161"/>
      <c r="L22" s="161"/>
      <c r="M22" s="161"/>
      <c r="N22" s="468"/>
      <c r="O22" s="318">
        <v>2</v>
      </c>
      <c r="P22" s="130"/>
      <c r="Q22" s="463" t="s">
        <v>57</v>
      </c>
    </row>
    <row r="23" spans="1:17" ht="75" customHeight="1" thickBot="1" x14ac:dyDescent="0.5">
      <c r="A23" s="469"/>
      <c r="B23" s="470"/>
      <c r="C23" s="470"/>
      <c r="D23" s="470"/>
      <c r="E23" s="470"/>
      <c r="F23" s="471"/>
      <c r="G23" s="472"/>
      <c r="H23" s="228"/>
      <c r="I23" s="228"/>
      <c r="J23" s="228"/>
      <c r="K23" s="228"/>
      <c r="L23" s="228"/>
      <c r="M23" s="228"/>
      <c r="N23" s="473"/>
      <c r="O23" s="319"/>
      <c r="P23" s="131"/>
      <c r="Q23" s="466"/>
    </row>
    <row r="24" spans="1:17" ht="14.65" thickBot="1" x14ac:dyDescent="0.5">
      <c r="O24" s="21" t="s">
        <v>19</v>
      </c>
      <c r="P24" s="22">
        <f>SUM(O6:P23)</f>
        <v>9.5</v>
      </c>
      <c r="Q24" s="31" t="s">
        <v>104</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13" workbookViewId="0">
      <selection activeCell="G26" sqref="G26"/>
    </sheetView>
  </sheetViews>
  <sheetFormatPr defaultColWidth="8.796875" defaultRowHeight="14.25" x14ac:dyDescent="0.45"/>
  <cols>
    <col min="1" max="1" width="5.46484375" customWidth="1"/>
  </cols>
  <sheetData>
    <row r="1" spans="1:15" x14ac:dyDescent="0.45">
      <c r="A1" s="136" t="s">
        <v>133</v>
      </c>
      <c r="B1" s="137"/>
      <c r="C1" s="137"/>
      <c r="D1" s="137"/>
      <c r="E1" s="137"/>
      <c r="F1" s="137"/>
      <c r="G1" s="137"/>
      <c r="H1" s="137"/>
      <c r="I1" s="137"/>
      <c r="J1" s="137"/>
      <c r="K1" s="137"/>
      <c r="L1" s="137"/>
      <c r="M1" s="137"/>
      <c r="N1" s="137"/>
      <c r="O1" s="138"/>
    </row>
    <row r="2" spans="1:15" x14ac:dyDescent="0.45">
      <c r="A2" s="139"/>
      <c r="B2" s="61"/>
      <c r="C2" s="61"/>
      <c r="D2" s="61"/>
      <c r="E2" s="61"/>
      <c r="F2" s="61"/>
      <c r="G2" s="61"/>
      <c r="H2" s="61"/>
      <c r="I2" s="61"/>
      <c r="J2" s="61"/>
      <c r="K2" s="61"/>
      <c r="L2" s="61"/>
      <c r="M2" s="61"/>
      <c r="N2" s="61"/>
      <c r="O2" s="140"/>
    </row>
    <row r="3" spans="1:15" ht="14.65" thickBot="1" x14ac:dyDescent="0.5">
      <c r="A3" s="141"/>
      <c r="B3" s="142"/>
      <c r="C3" s="142"/>
      <c r="D3" s="142"/>
      <c r="E3" s="142"/>
      <c r="F3" s="142"/>
      <c r="G3" s="142"/>
      <c r="H3" s="142"/>
      <c r="I3" s="142"/>
      <c r="J3" s="142"/>
      <c r="K3" s="142"/>
      <c r="L3" s="142"/>
      <c r="M3" s="142"/>
      <c r="N3" s="142"/>
      <c r="O3" s="143"/>
    </row>
    <row r="4" spans="1:15" ht="23.65" thickBot="1" x14ac:dyDescent="0.5">
      <c r="A4" s="240" t="s">
        <v>1</v>
      </c>
      <c r="B4" s="241"/>
      <c r="C4" s="241"/>
      <c r="D4" s="241"/>
      <c r="E4" s="241"/>
      <c r="F4" s="241"/>
      <c r="G4" s="241"/>
      <c r="H4" s="241"/>
      <c r="I4" s="241"/>
      <c r="J4" s="241"/>
      <c r="K4" s="241"/>
      <c r="L4" s="241"/>
      <c r="M4" s="241"/>
      <c r="N4" s="241"/>
      <c r="O4" s="242"/>
    </row>
    <row r="5" spans="1:15" ht="23.65" thickBot="1" x14ac:dyDescent="0.5">
      <c r="A5" s="243" t="s">
        <v>2</v>
      </c>
      <c r="B5" s="244"/>
      <c r="C5" s="244"/>
      <c r="D5" s="244"/>
      <c r="E5" s="244"/>
      <c r="F5" s="244"/>
      <c r="G5" s="395"/>
      <c r="H5" s="395"/>
      <c r="I5" s="395"/>
      <c r="J5" s="395"/>
      <c r="K5" s="395"/>
      <c r="L5" s="395"/>
      <c r="M5" s="395"/>
      <c r="N5" s="395"/>
      <c r="O5" s="474"/>
    </row>
    <row r="6" spans="1:15" x14ac:dyDescent="0.45">
      <c r="A6" s="448" t="s">
        <v>139</v>
      </c>
      <c r="B6" s="449"/>
      <c r="C6" s="449"/>
      <c r="D6" s="449"/>
      <c r="E6" s="449"/>
      <c r="F6" s="475"/>
      <c r="G6" s="424" t="s">
        <v>186</v>
      </c>
      <c r="H6" s="424"/>
      <c r="I6" s="424"/>
      <c r="J6" s="424"/>
      <c r="K6" s="424"/>
      <c r="L6" s="424"/>
      <c r="M6" s="424"/>
      <c r="N6" s="424"/>
      <c r="O6" s="433"/>
    </row>
    <row r="7" spans="1:15" ht="92" customHeight="1" x14ac:dyDescent="0.45">
      <c r="A7" s="442"/>
      <c r="B7" s="443"/>
      <c r="C7" s="443"/>
      <c r="D7" s="443"/>
      <c r="E7" s="443"/>
      <c r="F7" s="476"/>
      <c r="G7" s="424"/>
      <c r="H7" s="424"/>
      <c r="I7" s="424"/>
      <c r="J7" s="424"/>
      <c r="K7" s="424"/>
      <c r="L7" s="424"/>
      <c r="M7" s="424"/>
      <c r="N7" s="424"/>
      <c r="O7" s="433"/>
    </row>
    <row r="8" spans="1:15" x14ac:dyDescent="0.45">
      <c r="A8" s="487" t="s">
        <v>140</v>
      </c>
      <c r="B8" s="488"/>
      <c r="C8" s="488"/>
      <c r="D8" s="488"/>
      <c r="E8" s="488"/>
      <c r="F8" s="488"/>
      <c r="G8" s="477" t="s">
        <v>187</v>
      </c>
      <c r="H8" s="481"/>
      <c r="I8" s="481"/>
      <c r="J8" s="481"/>
      <c r="K8" s="481"/>
      <c r="L8" s="481"/>
      <c r="M8" s="481"/>
      <c r="N8" s="481"/>
      <c r="O8" s="478"/>
    </row>
    <row r="9" spans="1:15" ht="92" customHeight="1" x14ac:dyDescent="0.45">
      <c r="A9" s="489"/>
      <c r="B9" s="490"/>
      <c r="C9" s="490"/>
      <c r="D9" s="490"/>
      <c r="E9" s="490"/>
      <c r="F9" s="490"/>
      <c r="G9" s="479"/>
      <c r="H9" s="483"/>
      <c r="I9" s="483"/>
      <c r="J9" s="483"/>
      <c r="K9" s="483"/>
      <c r="L9" s="483"/>
      <c r="M9" s="483"/>
      <c r="N9" s="483"/>
      <c r="O9" s="480"/>
    </row>
    <row r="10" spans="1:15" x14ac:dyDescent="0.45">
      <c r="A10" s="56"/>
      <c r="B10" s="491" t="s">
        <v>134</v>
      </c>
      <c r="C10" s="491"/>
      <c r="D10" s="492"/>
      <c r="E10" s="495" t="s">
        <v>135</v>
      </c>
      <c r="F10" s="491"/>
      <c r="G10" s="492"/>
      <c r="H10" s="495" t="s">
        <v>136</v>
      </c>
      <c r="I10" s="491"/>
      <c r="J10" s="492"/>
      <c r="K10" s="495" t="s">
        <v>137</v>
      </c>
      <c r="L10" s="491"/>
      <c r="M10" s="492"/>
      <c r="N10" s="495" t="s">
        <v>138</v>
      </c>
      <c r="O10" s="497"/>
    </row>
    <row r="11" spans="1:15" x14ac:dyDescent="0.45">
      <c r="A11" s="57"/>
      <c r="B11" s="493"/>
      <c r="C11" s="493"/>
      <c r="D11" s="494"/>
      <c r="E11" s="496"/>
      <c r="F11" s="493"/>
      <c r="G11" s="494"/>
      <c r="H11" s="496"/>
      <c r="I11" s="493"/>
      <c r="J11" s="494"/>
      <c r="K11" s="496"/>
      <c r="L11" s="493"/>
      <c r="M11" s="494"/>
      <c r="N11" s="496"/>
      <c r="O11" s="498"/>
    </row>
    <row r="12" spans="1:15" x14ac:dyDescent="0.45">
      <c r="A12" s="499">
        <v>1</v>
      </c>
      <c r="B12" s="477" t="s">
        <v>188</v>
      </c>
      <c r="C12" s="481"/>
      <c r="D12" s="482"/>
      <c r="E12" s="477" t="s">
        <v>189</v>
      </c>
      <c r="F12" s="481"/>
      <c r="G12" s="482"/>
      <c r="H12" s="477" t="s">
        <v>190</v>
      </c>
      <c r="I12" s="481"/>
      <c r="J12" s="482"/>
      <c r="K12" s="477" t="s">
        <v>191</v>
      </c>
      <c r="L12" s="481"/>
      <c r="M12" s="482"/>
      <c r="N12" s="500">
        <v>46539</v>
      </c>
      <c r="O12" s="478"/>
    </row>
    <row r="13" spans="1:15" x14ac:dyDescent="0.45">
      <c r="A13" s="422"/>
      <c r="B13" s="479"/>
      <c r="C13" s="483"/>
      <c r="D13" s="484"/>
      <c r="E13" s="479"/>
      <c r="F13" s="483"/>
      <c r="G13" s="484"/>
      <c r="H13" s="479"/>
      <c r="I13" s="483"/>
      <c r="J13" s="484"/>
      <c r="K13" s="479"/>
      <c r="L13" s="483"/>
      <c r="M13" s="484"/>
      <c r="N13" s="479"/>
      <c r="O13" s="480"/>
    </row>
    <row r="14" spans="1:15" x14ac:dyDescent="0.45">
      <c r="A14" s="499">
        <v>2</v>
      </c>
      <c r="B14" s="477" t="s">
        <v>192</v>
      </c>
      <c r="C14" s="481"/>
      <c r="D14" s="482"/>
      <c r="E14" s="477" t="s">
        <v>193</v>
      </c>
      <c r="F14" s="481"/>
      <c r="G14" s="482"/>
      <c r="H14" s="477" t="s">
        <v>194</v>
      </c>
      <c r="I14" s="481"/>
      <c r="J14" s="482"/>
      <c r="K14" s="477" t="s">
        <v>195</v>
      </c>
      <c r="L14" s="481"/>
      <c r="M14" s="482"/>
      <c r="N14" s="477" t="s">
        <v>196</v>
      </c>
      <c r="O14" s="478"/>
    </row>
    <row r="15" spans="1:15" ht="75" customHeight="1" x14ac:dyDescent="0.45">
      <c r="A15" s="422"/>
      <c r="B15" s="479"/>
      <c r="C15" s="483"/>
      <c r="D15" s="484"/>
      <c r="E15" s="479"/>
      <c r="F15" s="483"/>
      <c r="G15" s="484"/>
      <c r="H15" s="479"/>
      <c r="I15" s="483"/>
      <c r="J15" s="484"/>
      <c r="K15" s="479"/>
      <c r="L15" s="483"/>
      <c r="M15" s="484"/>
      <c r="N15" s="479"/>
      <c r="O15" s="480"/>
    </row>
    <row r="16" spans="1:15" x14ac:dyDescent="0.45">
      <c r="A16" s="499">
        <v>3</v>
      </c>
      <c r="B16" s="477" t="s">
        <v>198</v>
      </c>
      <c r="C16" s="481"/>
      <c r="D16" s="482"/>
      <c r="E16" s="477" t="s">
        <v>197</v>
      </c>
      <c r="F16" s="481"/>
      <c r="G16" s="482"/>
      <c r="H16" s="477" t="s">
        <v>199</v>
      </c>
      <c r="I16" s="481"/>
      <c r="J16" s="482"/>
      <c r="K16" s="477" t="s">
        <v>200</v>
      </c>
      <c r="L16" s="481"/>
      <c r="M16" s="482"/>
      <c r="N16" s="477" t="s">
        <v>201</v>
      </c>
      <c r="O16" s="478"/>
    </row>
    <row r="17" spans="1:16" ht="120" customHeight="1" x14ac:dyDescent="0.45">
      <c r="A17" s="422"/>
      <c r="B17" s="479"/>
      <c r="C17" s="483"/>
      <c r="D17" s="484"/>
      <c r="E17" s="479"/>
      <c r="F17" s="483"/>
      <c r="G17" s="484"/>
      <c r="H17" s="479"/>
      <c r="I17" s="483"/>
      <c r="J17" s="484"/>
      <c r="K17" s="479"/>
      <c r="L17" s="483"/>
      <c r="M17" s="484"/>
      <c r="N17" s="479"/>
      <c r="O17" s="480"/>
    </row>
    <row r="18" spans="1:16" x14ac:dyDescent="0.45">
      <c r="A18" s="499">
        <v>4</v>
      </c>
      <c r="B18" s="477" t="s">
        <v>203</v>
      </c>
      <c r="C18" s="481"/>
      <c r="D18" s="482"/>
      <c r="E18" s="477" t="s">
        <v>202</v>
      </c>
      <c r="F18" s="481"/>
      <c r="G18" s="482"/>
      <c r="H18" s="477" t="s">
        <v>204</v>
      </c>
      <c r="I18" s="481"/>
      <c r="J18" s="482"/>
      <c r="K18" s="477" t="s">
        <v>205</v>
      </c>
      <c r="L18" s="481"/>
      <c r="M18" s="482"/>
      <c r="N18" s="477">
        <v>2030</v>
      </c>
      <c r="O18" s="478"/>
    </row>
    <row r="19" spans="1:16" ht="92" customHeight="1" x14ac:dyDescent="0.45">
      <c r="A19" s="422"/>
      <c r="B19" s="479"/>
      <c r="C19" s="483"/>
      <c r="D19" s="484"/>
      <c r="E19" s="479"/>
      <c r="F19" s="483"/>
      <c r="G19" s="484"/>
      <c r="H19" s="479"/>
      <c r="I19" s="483"/>
      <c r="J19" s="484"/>
      <c r="K19" s="479"/>
      <c r="L19" s="483"/>
      <c r="M19" s="484"/>
      <c r="N19" s="479"/>
      <c r="O19" s="480"/>
    </row>
    <row r="20" spans="1:16" x14ac:dyDescent="0.45">
      <c r="A20" s="426" t="s">
        <v>141</v>
      </c>
      <c r="B20" s="427"/>
      <c r="C20" s="427"/>
      <c r="D20" s="427"/>
      <c r="E20" s="427"/>
      <c r="F20" s="428"/>
      <c r="G20" s="432" t="s">
        <v>206</v>
      </c>
      <c r="H20" s="424"/>
      <c r="I20" s="424"/>
      <c r="J20" s="424"/>
      <c r="K20" s="424"/>
      <c r="L20" s="424"/>
      <c r="M20" s="424"/>
      <c r="N20" s="425"/>
      <c r="O20" s="433"/>
    </row>
    <row r="21" spans="1:16" ht="31.25" customHeight="1" x14ac:dyDescent="0.45">
      <c r="A21" s="426"/>
      <c r="B21" s="427"/>
      <c r="C21" s="427"/>
      <c r="D21" s="427"/>
      <c r="E21" s="427"/>
      <c r="F21" s="428"/>
      <c r="G21" s="432"/>
      <c r="H21" s="424"/>
      <c r="I21" s="424"/>
      <c r="J21" s="424"/>
      <c r="K21" s="424"/>
      <c r="L21" s="424"/>
      <c r="M21" s="424"/>
      <c r="N21" s="425"/>
      <c r="O21" s="433"/>
    </row>
    <row r="22" spans="1:16" x14ac:dyDescent="0.45">
      <c r="A22" s="442" t="s">
        <v>145</v>
      </c>
      <c r="B22" s="443"/>
      <c r="C22" s="443"/>
      <c r="D22" s="443"/>
      <c r="E22" s="443"/>
      <c r="F22" s="444"/>
      <c r="G22" s="432" t="s">
        <v>207</v>
      </c>
      <c r="H22" s="424"/>
      <c r="I22" s="424"/>
      <c r="J22" s="424"/>
      <c r="K22" s="424"/>
      <c r="L22" s="424"/>
      <c r="M22" s="424"/>
      <c r="N22" s="425"/>
      <c r="O22" s="433"/>
    </row>
    <row r="23" spans="1:16" ht="50" customHeight="1" x14ac:dyDescent="0.45">
      <c r="A23" s="504"/>
      <c r="B23" s="505"/>
      <c r="C23" s="505"/>
      <c r="D23" s="505"/>
      <c r="E23" s="505"/>
      <c r="F23" s="506"/>
      <c r="G23" s="482"/>
      <c r="H23" s="485"/>
      <c r="I23" s="485"/>
      <c r="J23" s="485"/>
      <c r="K23" s="485"/>
      <c r="L23" s="485"/>
      <c r="M23" s="485"/>
      <c r="N23" s="477"/>
      <c r="O23" s="486"/>
    </row>
    <row r="24" spans="1:16" ht="18" x14ac:dyDescent="0.55000000000000004">
      <c r="A24" s="503" t="s">
        <v>11</v>
      </c>
      <c r="B24" s="503"/>
      <c r="C24" s="503"/>
      <c r="D24" s="503"/>
      <c r="E24" s="503"/>
      <c r="F24" s="503"/>
      <c r="G24" s="503"/>
      <c r="H24" s="503"/>
      <c r="I24" s="503"/>
      <c r="J24" s="503"/>
      <c r="K24" s="503"/>
      <c r="L24" s="503"/>
      <c r="M24" s="503"/>
      <c r="N24" s="503"/>
      <c r="O24" s="503"/>
      <c r="P24" s="1"/>
    </row>
    <row r="25" spans="1:16" x14ac:dyDescent="0.45">
      <c r="A25" s="501" t="s">
        <v>144</v>
      </c>
      <c r="B25" s="502"/>
      <c r="C25" s="502"/>
      <c r="D25" s="502"/>
      <c r="E25" s="502"/>
      <c r="F25" s="502"/>
      <c r="G25" s="317" t="s">
        <v>238</v>
      </c>
      <c r="H25" s="317"/>
      <c r="I25" s="317"/>
      <c r="J25" s="317"/>
      <c r="K25" s="317"/>
      <c r="L25" s="317"/>
      <c r="M25" s="317"/>
      <c r="N25" s="317"/>
      <c r="O25" s="317"/>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ColWidth="8.796875" defaultRowHeight="14.25" x14ac:dyDescent="0.45"/>
  <cols>
    <col min="17" max="17" width="14.1328125" customWidth="1"/>
  </cols>
  <sheetData>
    <row r="1" spans="1:18" ht="15.5" customHeight="1" x14ac:dyDescent="0.45">
      <c r="A1" s="60" t="s">
        <v>126</v>
      </c>
      <c r="B1" s="61"/>
      <c r="C1" s="61"/>
      <c r="D1" s="61"/>
      <c r="E1" s="61"/>
      <c r="F1" s="61"/>
      <c r="G1" s="61"/>
      <c r="H1" s="61"/>
      <c r="I1" s="61"/>
      <c r="J1" s="61"/>
      <c r="K1" s="61"/>
      <c r="L1" s="61"/>
      <c r="M1" s="61"/>
      <c r="N1" s="61"/>
      <c r="O1" s="61"/>
      <c r="P1" s="61"/>
    </row>
    <row r="2" spans="1:18" ht="15.5" customHeight="1" x14ac:dyDescent="0.45">
      <c r="A2" s="60"/>
      <c r="B2" s="61"/>
      <c r="C2" s="61"/>
      <c r="D2" s="61"/>
      <c r="E2" s="61"/>
      <c r="F2" s="61"/>
      <c r="G2" s="61"/>
      <c r="H2" s="61"/>
      <c r="I2" s="61"/>
      <c r="J2" s="61"/>
      <c r="K2" s="61"/>
      <c r="L2" s="61"/>
      <c r="M2" s="61"/>
      <c r="N2" s="61"/>
      <c r="O2" s="61"/>
      <c r="P2" s="61"/>
    </row>
    <row r="3" spans="1:18" ht="14.75" customHeight="1" thickBot="1" x14ac:dyDescent="0.5">
      <c r="A3" s="60"/>
      <c r="B3" s="61"/>
      <c r="C3" s="61"/>
      <c r="D3" s="61"/>
      <c r="E3" s="61"/>
      <c r="F3" s="61"/>
      <c r="G3" s="61"/>
      <c r="H3" s="61"/>
      <c r="I3" s="61"/>
      <c r="J3" s="61"/>
      <c r="K3" s="61"/>
      <c r="L3" s="61"/>
      <c r="M3" s="61"/>
      <c r="N3" s="61"/>
      <c r="O3" s="61"/>
      <c r="P3" s="61"/>
    </row>
    <row r="4" spans="1:18" ht="23.65" thickBot="1" x14ac:dyDescent="0.5">
      <c r="A4" s="240" t="s">
        <v>1</v>
      </c>
      <c r="B4" s="241"/>
      <c r="C4" s="241"/>
      <c r="D4" s="241"/>
      <c r="E4" s="241"/>
      <c r="F4" s="241"/>
      <c r="G4" s="241"/>
      <c r="H4" s="241"/>
      <c r="I4" s="241"/>
      <c r="J4" s="241"/>
      <c r="K4" s="241"/>
      <c r="L4" s="241"/>
      <c r="M4" s="241"/>
      <c r="N4" s="241"/>
      <c r="O4" s="241"/>
      <c r="P4" s="242"/>
    </row>
    <row r="5" spans="1:18" ht="23.65" thickBot="1" x14ac:dyDescent="0.5">
      <c r="A5" s="100" t="s">
        <v>2</v>
      </c>
      <c r="B5" s="101"/>
      <c r="C5" s="101"/>
      <c r="D5" s="101"/>
      <c r="E5" s="101"/>
      <c r="F5" s="101"/>
      <c r="G5" s="101"/>
      <c r="H5" s="101"/>
      <c r="I5" s="101"/>
      <c r="J5" s="101"/>
      <c r="K5" s="101"/>
      <c r="L5" s="101"/>
      <c r="M5" s="101"/>
      <c r="N5" s="101"/>
      <c r="O5" s="101"/>
      <c r="P5" s="102"/>
    </row>
    <row r="6" spans="1:18" ht="15" thickTop="1" thickBot="1" x14ac:dyDescent="0.5">
      <c r="A6" s="522" t="s">
        <v>127</v>
      </c>
      <c r="B6" s="523"/>
      <c r="C6" s="523"/>
      <c r="D6" s="523"/>
      <c r="E6" s="523"/>
      <c r="F6" s="523"/>
      <c r="G6" s="523"/>
      <c r="H6" s="523"/>
      <c r="I6" s="523"/>
      <c r="J6" s="523"/>
      <c r="K6" s="523"/>
      <c r="L6" s="523"/>
      <c r="M6" s="523"/>
      <c r="N6" s="523"/>
      <c r="O6" s="523"/>
      <c r="P6" s="523"/>
      <c r="Q6" s="342" t="s">
        <v>11</v>
      </c>
      <c r="R6" s="344"/>
    </row>
    <row r="7" spans="1:18" ht="15" thickTop="1" thickBot="1" x14ac:dyDescent="0.5">
      <c r="A7" s="522"/>
      <c r="B7" s="523"/>
      <c r="C7" s="523"/>
      <c r="D7" s="523"/>
      <c r="E7" s="523"/>
      <c r="F7" s="523"/>
      <c r="G7" s="523"/>
      <c r="H7" s="523"/>
      <c r="I7" s="523"/>
      <c r="J7" s="523"/>
      <c r="K7" s="523"/>
      <c r="L7" s="523"/>
      <c r="M7" s="523"/>
      <c r="N7" s="523"/>
      <c r="O7" s="523"/>
      <c r="P7" s="523"/>
      <c r="Q7" s="345"/>
      <c r="R7" s="347"/>
    </row>
    <row r="8" spans="1:18" ht="15" thickTop="1" thickBot="1" x14ac:dyDescent="0.5">
      <c r="A8" s="75" t="s">
        <v>220</v>
      </c>
      <c r="B8" s="76"/>
      <c r="C8" s="76"/>
      <c r="D8" s="76"/>
      <c r="E8" s="76"/>
      <c r="F8" s="76"/>
      <c r="G8" s="76"/>
      <c r="H8" s="76"/>
      <c r="I8" s="76"/>
      <c r="J8" s="76"/>
      <c r="K8" s="76"/>
      <c r="L8" s="76"/>
      <c r="M8" s="76"/>
      <c r="N8" s="76"/>
      <c r="O8" s="76"/>
      <c r="P8" s="76"/>
      <c r="Q8" s="350">
        <v>3</v>
      </c>
      <c r="R8" s="511" t="s">
        <v>124</v>
      </c>
    </row>
    <row r="9" spans="1:18" ht="15" thickTop="1" thickBot="1" x14ac:dyDescent="0.5">
      <c r="A9" s="75"/>
      <c r="B9" s="76"/>
      <c r="C9" s="76"/>
      <c r="D9" s="76"/>
      <c r="E9" s="76"/>
      <c r="F9" s="76"/>
      <c r="G9" s="76"/>
      <c r="H9" s="76"/>
      <c r="I9" s="76"/>
      <c r="J9" s="76"/>
      <c r="K9" s="76"/>
      <c r="L9" s="76"/>
      <c r="M9" s="76"/>
      <c r="N9" s="76"/>
      <c r="O9" s="76"/>
      <c r="P9" s="76"/>
      <c r="Q9" s="318"/>
      <c r="R9" s="512"/>
    </row>
    <row r="10" spans="1:18" ht="15" thickTop="1" thickBot="1" x14ac:dyDescent="0.5">
      <c r="A10" s="75"/>
      <c r="B10" s="76"/>
      <c r="C10" s="76"/>
      <c r="D10" s="76"/>
      <c r="E10" s="76"/>
      <c r="F10" s="76"/>
      <c r="G10" s="76"/>
      <c r="H10" s="76"/>
      <c r="I10" s="76"/>
      <c r="J10" s="76"/>
      <c r="K10" s="76"/>
      <c r="L10" s="76"/>
      <c r="M10" s="76"/>
      <c r="N10" s="76"/>
      <c r="O10" s="76"/>
      <c r="P10" s="76"/>
      <c r="Q10" s="318"/>
      <c r="R10" s="512"/>
    </row>
    <row r="11" spans="1:18" ht="15" thickTop="1" thickBot="1" x14ac:dyDescent="0.5">
      <c r="A11" s="75"/>
      <c r="B11" s="76"/>
      <c r="C11" s="76"/>
      <c r="D11" s="76"/>
      <c r="E11" s="76"/>
      <c r="F11" s="76"/>
      <c r="G11" s="76"/>
      <c r="H11" s="76"/>
      <c r="I11" s="76"/>
      <c r="J11" s="76"/>
      <c r="K11" s="76"/>
      <c r="L11" s="76"/>
      <c r="M11" s="76"/>
      <c r="N11" s="76"/>
      <c r="O11" s="76"/>
      <c r="P11" s="76"/>
      <c r="Q11" s="318"/>
      <c r="R11" s="512"/>
    </row>
    <row r="12" spans="1:18" ht="15" thickTop="1" thickBot="1" x14ac:dyDescent="0.5">
      <c r="A12" s="75"/>
      <c r="B12" s="76"/>
      <c r="C12" s="76"/>
      <c r="D12" s="76"/>
      <c r="E12" s="76"/>
      <c r="F12" s="76"/>
      <c r="G12" s="76"/>
      <c r="H12" s="76"/>
      <c r="I12" s="76"/>
      <c r="J12" s="76"/>
      <c r="K12" s="76"/>
      <c r="L12" s="76"/>
      <c r="M12" s="76"/>
      <c r="N12" s="76"/>
      <c r="O12" s="76"/>
      <c r="P12" s="76"/>
      <c r="Q12" s="318"/>
      <c r="R12" s="512"/>
    </row>
    <row r="13" spans="1:18" ht="15" thickTop="1" thickBot="1" x14ac:dyDescent="0.5">
      <c r="A13" s="75"/>
      <c r="B13" s="76"/>
      <c r="C13" s="76"/>
      <c r="D13" s="76"/>
      <c r="E13" s="76"/>
      <c r="F13" s="76"/>
      <c r="G13" s="76"/>
      <c r="H13" s="76"/>
      <c r="I13" s="76"/>
      <c r="J13" s="76"/>
      <c r="K13" s="76"/>
      <c r="L13" s="76"/>
      <c r="M13" s="76"/>
      <c r="N13" s="76"/>
      <c r="O13" s="76"/>
      <c r="P13" s="76"/>
      <c r="Q13" s="318"/>
      <c r="R13" s="512"/>
    </row>
    <row r="14" spans="1:18" ht="15" thickTop="1" thickBot="1" x14ac:dyDescent="0.5">
      <c r="A14" s="75"/>
      <c r="B14" s="76"/>
      <c r="C14" s="76"/>
      <c r="D14" s="76"/>
      <c r="E14" s="76"/>
      <c r="F14" s="76"/>
      <c r="G14" s="76"/>
      <c r="H14" s="76"/>
      <c r="I14" s="76"/>
      <c r="J14" s="76"/>
      <c r="K14" s="76"/>
      <c r="L14" s="76"/>
      <c r="M14" s="76"/>
      <c r="N14" s="76"/>
      <c r="O14" s="76"/>
      <c r="P14" s="76"/>
      <c r="Q14" s="318"/>
      <c r="R14" s="512"/>
    </row>
    <row r="15" spans="1:18" ht="15" thickTop="1" thickBot="1" x14ac:dyDescent="0.5">
      <c r="A15" s="75"/>
      <c r="B15" s="76"/>
      <c r="C15" s="76"/>
      <c r="D15" s="76"/>
      <c r="E15" s="76"/>
      <c r="F15" s="76"/>
      <c r="G15" s="76"/>
      <c r="H15" s="76"/>
      <c r="I15" s="76"/>
      <c r="J15" s="76"/>
      <c r="K15" s="76"/>
      <c r="L15" s="76"/>
      <c r="M15" s="76"/>
      <c r="N15" s="76"/>
      <c r="O15" s="76"/>
      <c r="P15" s="76"/>
      <c r="Q15" s="318"/>
      <c r="R15" s="512"/>
    </row>
    <row r="16" spans="1:18" ht="15" thickTop="1" thickBot="1" x14ac:dyDescent="0.5">
      <c r="A16" s="75"/>
      <c r="B16" s="76"/>
      <c r="C16" s="76"/>
      <c r="D16" s="76"/>
      <c r="E16" s="76"/>
      <c r="F16" s="76"/>
      <c r="G16" s="76"/>
      <c r="H16" s="76"/>
      <c r="I16" s="76"/>
      <c r="J16" s="76"/>
      <c r="K16" s="76"/>
      <c r="L16" s="76"/>
      <c r="M16" s="76"/>
      <c r="N16" s="76"/>
      <c r="O16" s="76"/>
      <c r="P16" s="76"/>
      <c r="Q16" s="318"/>
      <c r="R16" s="512"/>
    </row>
    <row r="17" spans="1:18" ht="15" thickTop="1" thickBot="1" x14ac:dyDescent="0.5">
      <c r="A17" s="75"/>
      <c r="B17" s="76"/>
      <c r="C17" s="76"/>
      <c r="D17" s="76"/>
      <c r="E17" s="76"/>
      <c r="F17" s="76"/>
      <c r="G17" s="76"/>
      <c r="H17" s="76"/>
      <c r="I17" s="76"/>
      <c r="J17" s="76"/>
      <c r="K17" s="76"/>
      <c r="L17" s="76"/>
      <c r="M17" s="76"/>
      <c r="N17" s="76"/>
      <c r="O17" s="76"/>
      <c r="P17" s="76"/>
      <c r="Q17" s="319"/>
      <c r="R17" s="513"/>
    </row>
    <row r="18" spans="1:18" ht="18" customHeight="1" thickTop="1" thickBot="1" x14ac:dyDescent="0.5">
      <c r="A18" s="515" t="s">
        <v>128</v>
      </c>
      <c r="B18" s="516"/>
      <c r="C18" s="516"/>
      <c r="D18" s="516"/>
      <c r="E18" s="516"/>
      <c r="F18" s="516"/>
      <c r="G18" s="516"/>
      <c r="H18" s="516"/>
      <c r="I18" s="516"/>
      <c r="J18" s="516"/>
      <c r="K18" s="516"/>
      <c r="L18" s="516"/>
      <c r="M18" s="516"/>
      <c r="N18" s="516"/>
      <c r="O18" s="516"/>
      <c r="P18" s="516"/>
      <c r="Q18" s="507"/>
      <c r="R18" s="508"/>
    </row>
    <row r="19" spans="1:18" ht="18.75" customHeight="1" thickTop="1" thickBot="1" x14ac:dyDescent="0.5">
      <c r="A19" s="515"/>
      <c r="B19" s="516"/>
      <c r="C19" s="516"/>
      <c r="D19" s="516"/>
      <c r="E19" s="516"/>
      <c r="F19" s="516"/>
      <c r="G19" s="516"/>
      <c r="H19" s="516"/>
      <c r="I19" s="516"/>
      <c r="J19" s="516"/>
      <c r="K19" s="516"/>
      <c r="L19" s="516"/>
      <c r="M19" s="516"/>
      <c r="N19" s="516"/>
      <c r="O19" s="516"/>
      <c r="P19" s="516"/>
      <c r="Q19" s="509"/>
      <c r="R19" s="510"/>
    </row>
    <row r="20" spans="1:18" ht="14.65" thickTop="1" x14ac:dyDescent="0.45">
      <c r="A20" s="77" t="s">
        <v>221</v>
      </c>
      <c r="B20" s="78"/>
      <c r="C20" s="78"/>
      <c r="D20" s="78"/>
      <c r="E20" s="78"/>
      <c r="F20" s="78"/>
      <c r="G20" s="78"/>
      <c r="H20" s="78"/>
      <c r="I20" s="78"/>
      <c r="J20" s="78"/>
      <c r="K20" s="78"/>
      <c r="L20" s="78"/>
      <c r="M20" s="78"/>
      <c r="N20" s="78"/>
      <c r="O20" s="78"/>
      <c r="P20" s="517"/>
      <c r="Q20" s="350">
        <v>1</v>
      </c>
      <c r="R20" s="511" t="s">
        <v>73</v>
      </c>
    </row>
    <row r="21" spans="1:18" x14ac:dyDescent="0.45">
      <c r="A21" s="518"/>
      <c r="B21" s="83"/>
      <c r="C21" s="83"/>
      <c r="D21" s="83"/>
      <c r="E21" s="83"/>
      <c r="F21" s="83"/>
      <c r="G21" s="83"/>
      <c r="H21" s="83"/>
      <c r="I21" s="83"/>
      <c r="J21" s="83"/>
      <c r="K21" s="83"/>
      <c r="L21" s="83"/>
      <c r="M21" s="83"/>
      <c r="N21" s="83"/>
      <c r="O21" s="83"/>
      <c r="P21" s="84"/>
      <c r="Q21" s="318"/>
      <c r="R21" s="512"/>
    </row>
    <row r="22" spans="1:18" x14ac:dyDescent="0.45">
      <c r="A22" s="518"/>
      <c r="B22" s="83"/>
      <c r="C22" s="83"/>
      <c r="D22" s="83"/>
      <c r="E22" s="83"/>
      <c r="F22" s="83"/>
      <c r="G22" s="83"/>
      <c r="H22" s="83"/>
      <c r="I22" s="83"/>
      <c r="J22" s="83"/>
      <c r="K22" s="83"/>
      <c r="L22" s="83"/>
      <c r="M22" s="83"/>
      <c r="N22" s="83"/>
      <c r="O22" s="83"/>
      <c r="P22" s="84"/>
      <c r="Q22" s="318"/>
      <c r="R22" s="512"/>
    </row>
    <row r="23" spans="1:18" x14ac:dyDescent="0.45">
      <c r="A23" s="518"/>
      <c r="B23" s="83"/>
      <c r="C23" s="83"/>
      <c r="D23" s="83"/>
      <c r="E23" s="83"/>
      <c r="F23" s="83"/>
      <c r="G23" s="83"/>
      <c r="H23" s="83"/>
      <c r="I23" s="83"/>
      <c r="J23" s="83"/>
      <c r="K23" s="83"/>
      <c r="L23" s="83"/>
      <c r="M23" s="83"/>
      <c r="N23" s="83"/>
      <c r="O23" s="83"/>
      <c r="P23" s="84"/>
      <c r="Q23" s="318"/>
      <c r="R23" s="512"/>
    </row>
    <row r="24" spans="1:18" x14ac:dyDescent="0.45">
      <c r="A24" s="518"/>
      <c r="B24" s="83"/>
      <c r="C24" s="83"/>
      <c r="D24" s="83"/>
      <c r="E24" s="83"/>
      <c r="F24" s="83"/>
      <c r="G24" s="83"/>
      <c r="H24" s="83"/>
      <c r="I24" s="83"/>
      <c r="J24" s="83"/>
      <c r="K24" s="83"/>
      <c r="L24" s="83"/>
      <c r="M24" s="83"/>
      <c r="N24" s="83"/>
      <c r="O24" s="83"/>
      <c r="P24" s="84"/>
      <c r="Q24" s="318"/>
      <c r="R24" s="512"/>
    </row>
    <row r="25" spans="1:18" x14ac:dyDescent="0.45">
      <c r="A25" s="518"/>
      <c r="B25" s="83"/>
      <c r="C25" s="83"/>
      <c r="D25" s="83"/>
      <c r="E25" s="83"/>
      <c r="F25" s="83"/>
      <c r="G25" s="83"/>
      <c r="H25" s="83"/>
      <c r="I25" s="83"/>
      <c r="J25" s="83"/>
      <c r="K25" s="83"/>
      <c r="L25" s="83"/>
      <c r="M25" s="83"/>
      <c r="N25" s="83"/>
      <c r="O25" s="83"/>
      <c r="P25" s="84"/>
      <c r="Q25" s="318"/>
      <c r="R25" s="512"/>
    </row>
    <row r="26" spans="1:18" ht="14.65" thickBot="1" x14ac:dyDescent="0.5">
      <c r="A26" s="519"/>
      <c r="B26" s="520"/>
      <c r="C26" s="520"/>
      <c r="D26" s="520"/>
      <c r="E26" s="520"/>
      <c r="F26" s="520"/>
      <c r="G26" s="520"/>
      <c r="H26" s="520"/>
      <c r="I26" s="520"/>
      <c r="J26" s="520"/>
      <c r="K26" s="520"/>
      <c r="L26" s="520"/>
      <c r="M26" s="520"/>
      <c r="N26" s="520"/>
      <c r="O26" s="520"/>
      <c r="P26" s="521"/>
      <c r="Q26" s="319"/>
      <c r="R26" s="513"/>
    </row>
    <row r="27" spans="1:18" ht="15" thickTop="1" thickBot="1" x14ac:dyDescent="0.5">
      <c r="A27" s="522" t="s">
        <v>125</v>
      </c>
      <c r="B27" s="523"/>
      <c r="C27" s="523"/>
      <c r="D27" s="523"/>
      <c r="E27" s="523"/>
      <c r="F27" s="523"/>
      <c r="G27" s="523"/>
      <c r="H27" s="523"/>
      <c r="I27" s="523"/>
      <c r="J27" s="523"/>
      <c r="K27" s="523"/>
      <c r="L27" s="523"/>
      <c r="M27" s="523"/>
      <c r="N27" s="523"/>
      <c r="O27" s="523"/>
      <c r="P27" s="523"/>
      <c r="Q27" s="507"/>
      <c r="R27" s="508"/>
    </row>
    <row r="28" spans="1:18" ht="15" thickTop="1" thickBot="1" x14ac:dyDescent="0.5">
      <c r="A28" s="524"/>
      <c r="B28" s="525"/>
      <c r="C28" s="525"/>
      <c r="D28" s="525"/>
      <c r="E28" s="525"/>
      <c r="F28" s="525"/>
      <c r="G28" s="525"/>
      <c r="H28" s="525"/>
      <c r="I28" s="525"/>
      <c r="J28" s="525"/>
      <c r="K28" s="525"/>
      <c r="L28" s="525"/>
      <c r="M28" s="525"/>
      <c r="N28" s="525"/>
      <c r="O28" s="525"/>
      <c r="P28" s="525"/>
      <c r="Q28" s="509"/>
      <c r="R28" s="510"/>
    </row>
    <row r="29" spans="1:18" ht="14.65" thickBot="1" x14ac:dyDescent="0.5">
      <c r="A29" s="527" t="s">
        <v>222</v>
      </c>
      <c r="B29" s="528"/>
      <c r="C29" s="528"/>
      <c r="D29" s="528"/>
      <c r="E29" s="528"/>
      <c r="F29" s="528"/>
      <c r="G29" s="528"/>
      <c r="H29" s="528"/>
      <c r="I29" s="528"/>
      <c r="J29" s="528"/>
      <c r="K29" s="528"/>
      <c r="L29" s="528"/>
      <c r="M29" s="528"/>
      <c r="N29" s="528"/>
      <c r="O29" s="528"/>
      <c r="P29" s="528"/>
      <c r="Q29" s="350">
        <v>2</v>
      </c>
      <c r="R29" s="511" t="s">
        <v>99</v>
      </c>
    </row>
    <row r="30" spans="1:18" ht="15" thickTop="1" thickBot="1" x14ac:dyDescent="0.5">
      <c r="A30" s="529"/>
      <c r="B30" s="76"/>
      <c r="C30" s="76"/>
      <c r="D30" s="76"/>
      <c r="E30" s="76"/>
      <c r="F30" s="76"/>
      <c r="G30" s="76"/>
      <c r="H30" s="76"/>
      <c r="I30" s="76"/>
      <c r="J30" s="76"/>
      <c r="K30" s="76"/>
      <c r="L30" s="76"/>
      <c r="M30" s="76"/>
      <c r="N30" s="76"/>
      <c r="O30" s="76"/>
      <c r="P30" s="76"/>
      <c r="Q30" s="318"/>
      <c r="R30" s="512"/>
    </row>
    <row r="31" spans="1:18" ht="15" thickTop="1" thickBot="1" x14ac:dyDescent="0.5">
      <c r="A31" s="529"/>
      <c r="B31" s="76"/>
      <c r="C31" s="76"/>
      <c r="D31" s="76"/>
      <c r="E31" s="76"/>
      <c r="F31" s="76"/>
      <c r="G31" s="76"/>
      <c r="H31" s="76"/>
      <c r="I31" s="76"/>
      <c r="J31" s="76"/>
      <c r="K31" s="76"/>
      <c r="L31" s="76"/>
      <c r="M31" s="76"/>
      <c r="N31" s="76"/>
      <c r="O31" s="76"/>
      <c r="P31" s="76"/>
      <c r="Q31" s="318"/>
      <c r="R31" s="512"/>
    </row>
    <row r="32" spans="1:18" ht="15" thickTop="1" thickBot="1" x14ac:dyDescent="0.5">
      <c r="A32" s="529"/>
      <c r="B32" s="76"/>
      <c r="C32" s="76"/>
      <c r="D32" s="76"/>
      <c r="E32" s="76"/>
      <c r="F32" s="76"/>
      <c r="G32" s="76"/>
      <c r="H32" s="76"/>
      <c r="I32" s="76"/>
      <c r="J32" s="76"/>
      <c r="K32" s="76"/>
      <c r="L32" s="76"/>
      <c r="M32" s="76"/>
      <c r="N32" s="76"/>
      <c r="O32" s="76"/>
      <c r="P32" s="76"/>
      <c r="Q32" s="318"/>
      <c r="R32" s="512"/>
    </row>
    <row r="33" spans="1:20" ht="18.75" thickTop="1" thickBot="1" x14ac:dyDescent="0.6">
      <c r="A33" s="529"/>
      <c r="B33" s="76"/>
      <c r="C33" s="76"/>
      <c r="D33" s="76"/>
      <c r="E33" s="76"/>
      <c r="F33" s="76"/>
      <c r="G33" s="76"/>
      <c r="H33" s="76"/>
      <c r="I33" s="76"/>
      <c r="J33" s="76"/>
      <c r="K33" s="76"/>
      <c r="L33" s="76"/>
      <c r="M33" s="76"/>
      <c r="N33" s="76"/>
      <c r="O33" s="76"/>
      <c r="P33" s="76"/>
      <c r="Q33" s="318"/>
      <c r="R33" s="512"/>
      <c r="T33" s="1"/>
    </row>
    <row r="34" spans="1:20" ht="15" thickTop="1" thickBot="1" x14ac:dyDescent="0.5">
      <c r="A34" s="529"/>
      <c r="B34" s="76"/>
      <c r="C34" s="76"/>
      <c r="D34" s="76"/>
      <c r="E34" s="76"/>
      <c r="F34" s="76"/>
      <c r="G34" s="76"/>
      <c r="H34" s="76"/>
      <c r="I34" s="76"/>
      <c r="J34" s="76"/>
      <c r="K34" s="76"/>
      <c r="L34" s="76"/>
      <c r="M34" s="76"/>
      <c r="N34" s="76"/>
      <c r="O34" s="76"/>
      <c r="P34" s="76"/>
      <c r="Q34" s="318"/>
      <c r="R34" s="512"/>
    </row>
    <row r="35" spans="1:20" ht="15" thickTop="1" thickBot="1" x14ac:dyDescent="0.5">
      <c r="A35" s="529"/>
      <c r="B35" s="76"/>
      <c r="C35" s="76"/>
      <c r="D35" s="76"/>
      <c r="E35" s="76"/>
      <c r="F35" s="76"/>
      <c r="G35" s="76"/>
      <c r="H35" s="76"/>
      <c r="I35" s="76"/>
      <c r="J35" s="76"/>
      <c r="K35" s="76"/>
      <c r="L35" s="76"/>
      <c r="M35" s="76"/>
      <c r="N35" s="76"/>
      <c r="O35" s="76"/>
      <c r="P35" s="76"/>
      <c r="Q35" s="318"/>
      <c r="R35" s="512"/>
    </row>
    <row r="36" spans="1:20" ht="15" thickTop="1" thickBot="1" x14ac:dyDescent="0.5">
      <c r="A36" s="529"/>
      <c r="B36" s="76"/>
      <c r="C36" s="76"/>
      <c r="D36" s="76"/>
      <c r="E36" s="76"/>
      <c r="F36" s="76"/>
      <c r="G36" s="76"/>
      <c r="H36" s="76"/>
      <c r="I36" s="76"/>
      <c r="J36" s="76"/>
      <c r="K36" s="76"/>
      <c r="L36" s="76"/>
      <c r="M36" s="76"/>
      <c r="N36" s="76"/>
      <c r="O36" s="76"/>
      <c r="P36" s="76"/>
      <c r="Q36" s="318"/>
      <c r="R36" s="512"/>
    </row>
    <row r="37" spans="1:20" ht="15" thickTop="1" thickBot="1" x14ac:dyDescent="0.5">
      <c r="A37" s="530"/>
      <c r="B37" s="531"/>
      <c r="C37" s="531"/>
      <c r="D37" s="531"/>
      <c r="E37" s="531"/>
      <c r="F37" s="531"/>
      <c r="G37" s="531"/>
      <c r="H37" s="531"/>
      <c r="I37" s="531"/>
      <c r="J37" s="531"/>
      <c r="K37" s="531"/>
      <c r="L37" s="531"/>
      <c r="M37" s="531"/>
      <c r="N37" s="531"/>
      <c r="O37" s="531"/>
      <c r="P37" s="531"/>
      <c r="Q37" s="319"/>
      <c r="R37" s="513"/>
    </row>
    <row r="38" spans="1:20" ht="18.399999999999999" thickBot="1" x14ac:dyDescent="0.6">
      <c r="A38" s="526"/>
      <c r="B38" s="526"/>
      <c r="C38" s="526"/>
      <c r="D38" s="526"/>
      <c r="E38" s="526"/>
      <c r="F38" s="1"/>
      <c r="G38" s="1"/>
      <c r="H38" s="1"/>
      <c r="I38" s="1"/>
      <c r="J38" s="1"/>
      <c r="K38" s="1"/>
      <c r="L38" s="1"/>
      <c r="M38" s="1"/>
      <c r="N38" s="217" t="s">
        <v>19</v>
      </c>
      <c r="O38" s="218"/>
      <c r="P38" s="218"/>
      <c r="Q38" s="38">
        <f>SUM(Q29+Q20+Q8)</f>
        <v>6</v>
      </c>
      <c r="R38" s="37" t="s">
        <v>64</v>
      </c>
    </row>
    <row r="39" spans="1:20" x14ac:dyDescent="0.45">
      <c r="A39" s="514"/>
      <c r="B39" s="514"/>
      <c r="C39" s="514"/>
      <c r="E39" s="34"/>
    </row>
    <row r="40" spans="1:20" x14ac:dyDescent="0.45">
      <c r="A40" s="514"/>
      <c r="B40" s="514"/>
      <c r="C40" s="514"/>
      <c r="E40" s="34"/>
      <c r="J40" s="2"/>
      <c r="K40" s="2"/>
      <c r="L40" s="2"/>
      <c r="M40" s="2"/>
      <c r="N40" s="2"/>
      <c r="O40" s="2"/>
      <c r="P40" s="2"/>
    </row>
    <row r="41" spans="1:20" x14ac:dyDescent="0.45">
      <c r="A41" s="514"/>
      <c r="B41" s="514"/>
      <c r="C41" s="514"/>
      <c r="E41" s="34"/>
    </row>
    <row r="42" spans="1:20" x14ac:dyDescent="0.45">
      <c r="A42" s="514"/>
      <c r="B42" s="514"/>
      <c r="C42" s="514"/>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5" sqref="K5"/>
    </sheetView>
  </sheetViews>
  <sheetFormatPr defaultColWidth="8.796875" defaultRowHeight="14.25" x14ac:dyDescent="0.45"/>
  <cols>
    <col min="6" max="6" width="9.46484375" customWidth="1"/>
  </cols>
  <sheetData>
    <row r="2" spans="2:6" ht="14.65" thickBot="1" x14ac:dyDescent="0.5">
      <c r="B2" s="532" t="s">
        <v>111</v>
      </c>
      <c r="C2" s="532"/>
      <c r="D2" s="532"/>
      <c r="E2" s="39" t="s">
        <v>112</v>
      </c>
      <c r="F2" s="39" t="s">
        <v>113</v>
      </c>
    </row>
    <row r="3" spans="2:6" x14ac:dyDescent="0.45">
      <c r="B3" s="545" t="s">
        <v>114</v>
      </c>
      <c r="C3" s="546"/>
      <c r="D3" s="547"/>
      <c r="E3" s="32">
        <f>'H&amp;S Overview'!G49</f>
        <v>8.5</v>
      </c>
      <c r="F3" s="5">
        <v>10</v>
      </c>
    </row>
    <row r="4" spans="2:6" x14ac:dyDescent="0.45">
      <c r="B4" s="202" t="s">
        <v>115</v>
      </c>
      <c r="C4" s="203"/>
      <c r="D4" s="548"/>
      <c r="E4" s="32">
        <f>'Machine Shop'!N44</f>
        <v>17</v>
      </c>
      <c r="F4" s="5">
        <v>20</v>
      </c>
    </row>
    <row r="5" spans="2:6" x14ac:dyDescent="0.45">
      <c r="B5" s="202" t="s">
        <v>116</v>
      </c>
      <c r="C5" s="203"/>
      <c r="D5" s="548"/>
      <c r="E5" s="32">
        <f>'Engine Strip'!P38</f>
        <v>25</v>
      </c>
      <c r="F5" s="5">
        <v>25</v>
      </c>
    </row>
    <row r="6" spans="2:6" x14ac:dyDescent="0.45">
      <c r="B6" s="202" t="s">
        <v>117</v>
      </c>
      <c r="C6" s="203"/>
      <c r="D6" s="548"/>
      <c r="E6" s="32">
        <f>Suspension!O23</f>
        <v>4</v>
      </c>
      <c r="F6" s="5">
        <v>17</v>
      </c>
    </row>
    <row r="7" spans="2:6" x14ac:dyDescent="0.45">
      <c r="B7" s="202" t="s">
        <v>118</v>
      </c>
      <c r="C7" s="203"/>
      <c r="D7" s="548"/>
      <c r="E7" s="32">
        <f>'Ad Manufacturing'!P22</f>
        <v>10</v>
      </c>
      <c r="F7" s="5">
        <v>12</v>
      </c>
    </row>
    <row r="8" spans="2:6" x14ac:dyDescent="0.45">
      <c r="B8" s="202" t="s">
        <v>119</v>
      </c>
      <c r="C8" s="203"/>
      <c r="D8" s="548"/>
      <c r="E8" s="32">
        <f>Composites!P24</f>
        <v>9.5</v>
      </c>
      <c r="F8" s="5">
        <v>10</v>
      </c>
    </row>
    <row r="9" spans="2:6" x14ac:dyDescent="0.45">
      <c r="B9" s="549" t="s">
        <v>143</v>
      </c>
      <c r="C9" s="550"/>
      <c r="D9" s="551"/>
      <c r="E9" s="43" t="s">
        <v>238</v>
      </c>
      <c r="F9" s="10" t="s">
        <v>144</v>
      </c>
    </row>
    <row r="10" spans="2:6" ht="14.65" thickBot="1" x14ac:dyDescent="0.5">
      <c r="B10" s="539" t="s">
        <v>142</v>
      </c>
      <c r="C10" s="540"/>
      <c r="D10" s="541"/>
      <c r="E10" s="43" cm="1">
        <f t="array" ref="E10">CPD!Q38:Q38</f>
        <v>6</v>
      </c>
      <c r="F10" s="10">
        <v>6</v>
      </c>
    </row>
    <row r="11" spans="2:6" ht="14.65" thickBot="1" x14ac:dyDescent="0.5">
      <c r="B11" s="542" t="s">
        <v>120</v>
      </c>
      <c r="C11" s="543"/>
      <c r="D11" s="544"/>
      <c r="E11" s="44">
        <f>SUM(E3:E10)</f>
        <v>80</v>
      </c>
      <c r="F11" s="41">
        <f>F3+F4+F5+F6+F7+F8+F10</f>
        <v>100</v>
      </c>
    </row>
    <row r="12" spans="2:6" ht="14.65" thickBot="1" x14ac:dyDescent="0.5">
      <c r="B12" s="533" t="s">
        <v>121</v>
      </c>
      <c r="C12" s="534"/>
      <c r="D12" s="535"/>
      <c r="E12" s="45">
        <v>78.7</v>
      </c>
      <c r="F12" s="40">
        <v>100</v>
      </c>
    </row>
    <row r="13" spans="2:6" ht="14.65" thickBot="1" x14ac:dyDescent="0.5"/>
    <row r="14" spans="2:6" ht="14.65" thickBot="1" x14ac:dyDescent="0.5">
      <c r="B14" s="536" t="s">
        <v>122</v>
      </c>
      <c r="C14" s="537"/>
      <c r="D14" s="538"/>
      <c r="E14" s="552">
        <f>(E11*0.75)+(E12*0.25)</f>
        <v>79.674999999999997</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10" ma:contentTypeDescription="Create a new document." ma:contentTypeScope="" ma:versionID="e36cd4077b4ce2f9ede4483ebb64e261">
  <xsd:schema xmlns:xsd="http://www.w3.org/2001/XMLSchema" xmlns:xs="http://www.w3.org/2001/XMLSchema" xmlns:p="http://schemas.microsoft.com/office/2006/metadata/properties" xmlns:ns3="3ef5847a-e696-4fee-a2c0-6c3f87568321" targetNamespace="http://schemas.microsoft.com/office/2006/metadata/properties" ma:root="true" ma:fieldsID="4f7ce4a321b470a68411c9f442555f35"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GenerationTime" minOccurs="0"/>
                <xsd:element ref="ns3:MediaServiceEventHashCode" minOccurs="0"/>
                <xsd:element ref="ns3:MediaServiceSystemTags" minOccurs="0"/>
                <xsd:element ref="ns3:MediaServiceOCR"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_activity" ma:index="16" nillable="true" ma:displayName="_activity" ma:hidden="true" ma:internalName="_activity">
      <xsd:simpleType>
        <xsd:restriction base="dms:Note"/>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elements/1.1/"/>
    <ds:schemaRef ds:uri="http://purl.org/dc/terms/"/>
    <ds:schemaRef ds:uri="http://schemas.microsoft.com/office/2006/documentManagement/types"/>
    <ds:schemaRef ds:uri="http://purl.org/dc/dcmitype/"/>
    <ds:schemaRef ds:uri="3ef5847a-e696-4fee-a2c0-6c3f87568321"/>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3D1BFE3-8E3D-4ABC-BE07-32205490AA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