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4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5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6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7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8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9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0.xml" ContentType="application/vnd.openxmlformats-officedocument.themeOverrid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1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2.xml" ContentType="application/vnd.openxmlformats-officedocument.themeOverride+xml"/>
  <Override PartName="/xl/drawings/drawing2.xml" ContentType="application/vnd.openxmlformats-officedocument.drawing+xml"/>
  <Override PartName="/xl/charts/chart21.xml" ContentType="application/vnd.openxmlformats-officedocument.drawingml.chart+xml"/>
  <Override PartName="/xl/theme/themeOverride13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2.xml" ContentType="application/vnd.openxmlformats-officedocument.drawingml.chart+xml"/>
  <Override PartName="/xl/theme/themeOverride14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23.xml" ContentType="application/vnd.openxmlformats-officedocument.drawingml.chart+xml"/>
  <Override PartName="/xl/theme/themeOverride15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070b6d752677fbf/Documents/"/>
    </mc:Choice>
  </mc:AlternateContent>
  <xr:revisionPtr revIDLastSave="0" documentId="8_{C8D3D7FF-E413-448D-90AB-81C12CDF17A2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WLTC_class_3" sheetId="1" r:id="rId1"/>
    <sheet name="dia_class3_600" sheetId="18" r:id="rId2"/>
    <sheet name="dia_class3_1200_1800" sheetId="16" r:id="rId3"/>
    <sheet name="dia_class3_600_1200" sheetId="17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6" i="1" l="1"/>
  <c r="S1807" i="1"/>
  <c r="E17" i="1"/>
  <c r="J17" i="1" s="1"/>
  <c r="L17" i="1" s="1"/>
  <c r="F17" i="1"/>
  <c r="G17" i="1"/>
  <c r="H17" i="1"/>
  <c r="H9" i="1"/>
  <c r="H10" i="1"/>
  <c r="H11" i="1"/>
  <c r="H12" i="1"/>
  <c r="H13" i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8" i="1"/>
  <c r="H7" i="1"/>
  <c r="I17" i="1" l="1"/>
  <c r="M17" i="1"/>
  <c r="O17" i="1" s="1"/>
  <c r="U17" i="1" s="1"/>
  <c r="K17" i="1"/>
  <c r="N1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I118" i="1" s="1"/>
  <c r="G119" i="1"/>
  <c r="I119" i="1" s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I134" i="1" s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I142" i="1" s="1"/>
  <c r="G143" i="1"/>
  <c r="I143" i="1" s="1"/>
  <c r="G144" i="1"/>
  <c r="I144" i="1" s="1"/>
  <c r="G145" i="1"/>
  <c r="I145" i="1" s="1"/>
  <c r="G146" i="1"/>
  <c r="I146" i="1" s="1"/>
  <c r="G147" i="1"/>
  <c r="I147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0" i="1"/>
  <c r="I180" i="1" s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I194" i="1" s="1"/>
  <c r="G195" i="1"/>
  <c r="I195" i="1" s="1"/>
  <c r="G196" i="1"/>
  <c r="I196" i="1" s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I210" i="1" s="1"/>
  <c r="G211" i="1"/>
  <c r="I211" i="1" s="1"/>
  <c r="G212" i="1"/>
  <c r="I212" i="1" s="1"/>
  <c r="G213" i="1"/>
  <c r="I213" i="1" s="1"/>
  <c r="G214" i="1"/>
  <c r="I214" i="1" s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I226" i="1" s="1"/>
  <c r="G227" i="1"/>
  <c r="I227" i="1" s="1"/>
  <c r="G228" i="1"/>
  <c r="I228" i="1" s="1"/>
  <c r="G229" i="1"/>
  <c r="I229" i="1" s="1"/>
  <c r="G230" i="1"/>
  <c r="I230" i="1" s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I242" i="1" s="1"/>
  <c r="G243" i="1"/>
  <c r="I243" i="1" s="1"/>
  <c r="G244" i="1"/>
  <c r="I244" i="1" s="1"/>
  <c r="G245" i="1"/>
  <c r="I245" i="1" s="1"/>
  <c r="G246" i="1"/>
  <c r="I246" i="1" s="1"/>
  <c r="G247" i="1"/>
  <c r="I247" i="1" s="1"/>
  <c r="G248" i="1"/>
  <c r="I248" i="1" s="1"/>
  <c r="G249" i="1"/>
  <c r="I249" i="1" s="1"/>
  <c r="G250" i="1"/>
  <c r="I250" i="1" s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I258" i="1" s="1"/>
  <c r="G259" i="1"/>
  <c r="I259" i="1" s="1"/>
  <c r="G260" i="1"/>
  <c r="I260" i="1" s="1"/>
  <c r="G261" i="1"/>
  <c r="I261" i="1" s="1"/>
  <c r="G262" i="1"/>
  <c r="I262" i="1" s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I274" i="1" s="1"/>
  <c r="G275" i="1"/>
  <c r="I275" i="1" s="1"/>
  <c r="G276" i="1"/>
  <c r="I276" i="1" s="1"/>
  <c r="G277" i="1"/>
  <c r="I277" i="1" s="1"/>
  <c r="G278" i="1"/>
  <c r="I278" i="1" s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I289" i="1" s="1"/>
  <c r="G290" i="1"/>
  <c r="I290" i="1" s="1"/>
  <c r="G291" i="1"/>
  <c r="I291" i="1" s="1"/>
  <c r="G292" i="1"/>
  <c r="I292" i="1" s="1"/>
  <c r="G293" i="1"/>
  <c r="I293" i="1" s="1"/>
  <c r="G294" i="1"/>
  <c r="I294" i="1" s="1"/>
  <c r="G295" i="1"/>
  <c r="I295" i="1" s="1"/>
  <c r="G296" i="1"/>
  <c r="I296" i="1" s="1"/>
  <c r="G297" i="1"/>
  <c r="I297" i="1" s="1"/>
  <c r="G298" i="1"/>
  <c r="I298" i="1" s="1"/>
  <c r="G299" i="1"/>
  <c r="I299" i="1" s="1"/>
  <c r="G300" i="1"/>
  <c r="I300" i="1" s="1"/>
  <c r="G301" i="1"/>
  <c r="I301" i="1" s="1"/>
  <c r="G302" i="1"/>
  <c r="I302" i="1" s="1"/>
  <c r="G303" i="1"/>
  <c r="I303" i="1" s="1"/>
  <c r="G304" i="1"/>
  <c r="I304" i="1" s="1"/>
  <c r="G305" i="1"/>
  <c r="I305" i="1" s="1"/>
  <c r="G306" i="1"/>
  <c r="I306" i="1" s="1"/>
  <c r="G307" i="1"/>
  <c r="I307" i="1" s="1"/>
  <c r="G308" i="1"/>
  <c r="I308" i="1" s="1"/>
  <c r="G309" i="1"/>
  <c r="I309" i="1" s="1"/>
  <c r="G310" i="1"/>
  <c r="I310" i="1" s="1"/>
  <c r="G311" i="1"/>
  <c r="I311" i="1" s="1"/>
  <c r="G312" i="1"/>
  <c r="I312" i="1" s="1"/>
  <c r="G313" i="1"/>
  <c r="I313" i="1" s="1"/>
  <c r="G314" i="1"/>
  <c r="I314" i="1" s="1"/>
  <c r="G315" i="1"/>
  <c r="I315" i="1" s="1"/>
  <c r="G316" i="1"/>
  <c r="I316" i="1" s="1"/>
  <c r="G317" i="1"/>
  <c r="I317" i="1" s="1"/>
  <c r="G318" i="1"/>
  <c r="I318" i="1" s="1"/>
  <c r="G319" i="1"/>
  <c r="I319" i="1" s="1"/>
  <c r="G320" i="1"/>
  <c r="I320" i="1" s="1"/>
  <c r="G321" i="1"/>
  <c r="I321" i="1" s="1"/>
  <c r="G322" i="1"/>
  <c r="I322" i="1" s="1"/>
  <c r="G323" i="1"/>
  <c r="I323" i="1" s="1"/>
  <c r="G324" i="1"/>
  <c r="I324" i="1" s="1"/>
  <c r="G325" i="1"/>
  <c r="I325" i="1" s="1"/>
  <c r="G326" i="1"/>
  <c r="I326" i="1" s="1"/>
  <c r="G327" i="1"/>
  <c r="I327" i="1" s="1"/>
  <c r="G328" i="1"/>
  <c r="I328" i="1" s="1"/>
  <c r="G329" i="1"/>
  <c r="I329" i="1" s="1"/>
  <c r="G330" i="1"/>
  <c r="I330" i="1" s="1"/>
  <c r="G331" i="1"/>
  <c r="I331" i="1" s="1"/>
  <c r="G332" i="1"/>
  <c r="I332" i="1" s="1"/>
  <c r="G333" i="1"/>
  <c r="I333" i="1" s="1"/>
  <c r="G334" i="1"/>
  <c r="I334" i="1" s="1"/>
  <c r="G335" i="1"/>
  <c r="I335" i="1" s="1"/>
  <c r="G336" i="1"/>
  <c r="I336" i="1" s="1"/>
  <c r="G337" i="1"/>
  <c r="I337" i="1" s="1"/>
  <c r="G338" i="1"/>
  <c r="I338" i="1" s="1"/>
  <c r="G339" i="1"/>
  <c r="I339" i="1" s="1"/>
  <c r="G340" i="1"/>
  <c r="I340" i="1" s="1"/>
  <c r="G341" i="1"/>
  <c r="I341" i="1" s="1"/>
  <c r="G342" i="1"/>
  <c r="I342" i="1" s="1"/>
  <c r="G343" i="1"/>
  <c r="I343" i="1" s="1"/>
  <c r="G344" i="1"/>
  <c r="I344" i="1" s="1"/>
  <c r="G345" i="1"/>
  <c r="I345" i="1" s="1"/>
  <c r="G346" i="1"/>
  <c r="I346" i="1" s="1"/>
  <c r="G347" i="1"/>
  <c r="I347" i="1" s="1"/>
  <c r="G348" i="1"/>
  <c r="I348" i="1" s="1"/>
  <c r="G349" i="1"/>
  <c r="I349" i="1" s="1"/>
  <c r="G350" i="1"/>
  <c r="I350" i="1" s="1"/>
  <c r="G351" i="1"/>
  <c r="I351" i="1" s="1"/>
  <c r="G352" i="1"/>
  <c r="I352" i="1" s="1"/>
  <c r="G353" i="1"/>
  <c r="I353" i="1" s="1"/>
  <c r="G354" i="1"/>
  <c r="I354" i="1" s="1"/>
  <c r="G355" i="1"/>
  <c r="I355" i="1" s="1"/>
  <c r="G356" i="1"/>
  <c r="I356" i="1" s="1"/>
  <c r="G357" i="1"/>
  <c r="I357" i="1" s="1"/>
  <c r="G358" i="1"/>
  <c r="I358" i="1" s="1"/>
  <c r="G359" i="1"/>
  <c r="I359" i="1" s="1"/>
  <c r="G360" i="1"/>
  <c r="I360" i="1" s="1"/>
  <c r="G361" i="1"/>
  <c r="I361" i="1" s="1"/>
  <c r="G362" i="1"/>
  <c r="I362" i="1" s="1"/>
  <c r="G363" i="1"/>
  <c r="I363" i="1" s="1"/>
  <c r="G364" i="1"/>
  <c r="I364" i="1" s="1"/>
  <c r="G365" i="1"/>
  <c r="I365" i="1" s="1"/>
  <c r="G366" i="1"/>
  <c r="I366" i="1" s="1"/>
  <c r="G367" i="1"/>
  <c r="I367" i="1" s="1"/>
  <c r="G368" i="1"/>
  <c r="I368" i="1" s="1"/>
  <c r="G369" i="1"/>
  <c r="I369" i="1" s="1"/>
  <c r="G370" i="1"/>
  <c r="I370" i="1" s="1"/>
  <c r="G371" i="1"/>
  <c r="I371" i="1" s="1"/>
  <c r="G372" i="1"/>
  <c r="I372" i="1" s="1"/>
  <c r="G373" i="1"/>
  <c r="I373" i="1" s="1"/>
  <c r="G374" i="1"/>
  <c r="I374" i="1" s="1"/>
  <c r="G375" i="1"/>
  <c r="I375" i="1" s="1"/>
  <c r="G376" i="1"/>
  <c r="I376" i="1" s="1"/>
  <c r="G377" i="1"/>
  <c r="I377" i="1" s="1"/>
  <c r="G378" i="1"/>
  <c r="I378" i="1" s="1"/>
  <c r="G379" i="1"/>
  <c r="I379" i="1" s="1"/>
  <c r="G380" i="1"/>
  <c r="I380" i="1" s="1"/>
  <c r="G381" i="1"/>
  <c r="I381" i="1" s="1"/>
  <c r="G382" i="1"/>
  <c r="I382" i="1" s="1"/>
  <c r="G383" i="1"/>
  <c r="I383" i="1" s="1"/>
  <c r="G384" i="1"/>
  <c r="I384" i="1" s="1"/>
  <c r="G385" i="1"/>
  <c r="I385" i="1" s="1"/>
  <c r="G386" i="1"/>
  <c r="I386" i="1" s="1"/>
  <c r="G387" i="1"/>
  <c r="I387" i="1" s="1"/>
  <c r="G388" i="1"/>
  <c r="I388" i="1" s="1"/>
  <c r="G389" i="1"/>
  <c r="I389" i="1" s="1"/>
  <c r="G390" i="1"/>
  <c r="I390" i="1" s="1"/>
  <c r="G391" i="1"/>
  <c r="I391" i="1" s="1"/>
  <c r="G392" i="1"/>
  <c r="I392" i="1" s="1"/>
  <c r="G393" i="1"/>
  <c r="I393" i="1" s="1"/>
  <c r="G394" i="1"/>
  <c r="I394" i="1" s="1"/>
  <c r="G395" i="1"/>
  <c r="I395" i="1" s="1"/>
  <c r="G396" i="1"/>
  <c r="I396" i="1" s="1"/>
  <c r="G397" i="1"/>
  <c r="I397" i="1" s="1"/>
  <c r="G398" i="1"/>
  <c r="I398" i="1" s="1"/>
  <c r="G399" i="1"/>
  <c r="I399" i="1" s="1"/>
  <c r="G400" i="1"/>
  <c r="I400" i="1" s="1"/>
  <c r="G401" i="1"/>
  <c r="I401" i="1" s="1"/>
  <c r="G402" i="1"/>
  <c r="I402" i="1" s="1"/>
  <c r="G403" i="1"/>
  <c r="I403" i="1" s="1"/>
  <c r="G404" i="1"/>
  <c r="I404" i="1" s="1"/>
  <c r="G405" i="1"/>
  <c r="I405" i="1" s="1"/>
  <c r="G406" i="1"/>
  <c r="I406" i="1" s="1"/>
  <c r="G407" i="1"/>
  <c r="I407" i="1" s="1"/>
  <c r="G408" i="1"/>
  <c r="I408" i="1" s="1"/>
  <c r="G409" i="1"/>
  <c r="I409" i="1" s="1"/>
  <c r="G410" i="1"/>
  <c r="I410" i="1" s="1"/>
  <c r="G411" i="1"/>
  <c r="I411" i="1" s="1"/>
  <c r="G412" i="1"/>
  <c r="I412" i="1" s="1"/>
  <c r="G413" i="1"/>
  <c r="I413" i="1" s="1"/>
  <c r="G414" i="1"/>
  <c r="I414" i="1" s="1"/>
  <c r="G415" i="1"/>
  <c r="I415" i="1" s="1"/>
  <c r="G416" i="1"/>
  <c r="I416" i="1" s="1"/>
  <c r="G417" i="1"/>
  <c r="I417" i="1" s="1"/>
  <c r="G418" i="1"/>
  <c r="I418" i="1" s="1"/>
  <c r="G419" i="1"/>
  <c r="I419" i="1" s="1"/>
  <c r="G420" i="1"/>
  <c r="I420" i="1" s="1"/>
  <c r="G421" i="1"/>
  <c r="I421" i="1" s="1"/>
  <c r="G422" i="1"/>
  <c r="I422" i="1" s="1"/>
  <c r="G423" i="1"/>
  <c r="I423" i="1" s="1"/>
  <c r="G424" i="1"/>
  <c r="I424" i="1" s="1"/>
  <c r="G425" i="1"/>
  <c r="I425" i="1" s="1"/>
  <c r="G426" i="1"/>
  <c r="I426" i="1" s="1"/>
  <c r="G427" i="1"/>
  <c r="I427" i="1" s="1"/>
  <c r="G428" i="1"/>
  <c r="I428" i="1" s="1"/>
  <c r="G429" i="1"/>
  <c r="I429" i="1" s="1"/>
  <c r="G430" i="1"/>
  <c r="I430" i="1" s="1"/>
  <c r="G431" i="1"/>
  <c r="I431" i="1" s="1"/>
  <c r="G432" i="1"/>
  <c r="I432" i="1" s="1"/>
  <c r="G433" i="1"/>
  <c r="I433" i="1" s="1"/>
  <c r="G434" i="1"/>
  <c r="I434" i="1" s="1"/>
  <c r="G435" i="1"/>
  <c r="I435" i="1" s="1"/>
  <c r="G436" i="1"/>
  <c r="I436" i="1" s="1"/>
  <c r="G437" i="1"/>
  <c r="I437" i="1" s="1"/>
  <c r="G438" i="1"/>
  <c r="I438" i="1" s="1"/>
  <c r="G439" i="1"/>
  <c r="I439" i="1" s="1"/>
  <c r="G440" i="1"/>
  <c r="I440" i="1" s="1"/>
  <c r="G441" i="1"/>
  <c r="I441" i="1" s="1"/>
  <c r="G442" i="1"/>
  <c r="I442" i="1" s="1"/>
  <c r="G443" i="1"/>
  <c r="I443" i="1" s="1"/>
  <c r="G444" i="1"/>
  <c r="I444" i="1" s="1"/>
  <c r="G445" i="1"/>
  <c r="I445" i="1" s="1"/>
  <c r="G446" i="1"/>
  <c r="I446" i="1" s="1"/>
  <c r="G447" i="1"/>
  <c r="I447" i="1" s="1"/>
  <c r="G448" i="1"/>
  <c r="I448" i="1" s="1"/>
  <c r="G449" i="1"/>
  <c r="I449" i="1" s="1"/>
  <c r="G450" i="1"/>
  <c r="I450" i="1" s="1"/>
  <c r="G451" i="1"/>
  <c r="I451" i="1" s="1"/>
  <c r="G452" i="1"/>
  <c r="I452" i="1" s="1"/>
  <c r="G453" i="1"/>
  <c r="I453" i="1" s="1"/>
  <c r="G454" i="1"/>
  <c r="I454" i="1" s="1"/>
  <c r="G455" i="1"/>
  <c r="I455" i="1" s="1"/>
  <c r="G456" i="1"/>
  <c r="I456" i="1" s="1"/>
  <c r="G457" i="1"/>
  <c r="I457" i="1" s="1"/>
  <c r="G458" i="1"/>
  <c r="I458" i="1" s="1"/>
  <c r="G459" i="1"/>
  <c r="I459" i="1" s="1"/>
  <c r="G460" i="1"/>
  <c r="I460" i="1" s="1"/>
  <c r="G461" i="1"/>
  <c r="I461" i="1" s="1"/>
  <c r="G462" i="1"/>
  <c r="I462" i="1" s="1"/>
  <c r="G463" i="1"/>
  <c r="I463" i="1" s="1"/>
  <c r="G464" i="1"/>
  <c r="I464" i="1" s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I472" i="1" s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I480" i="1" s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I488" i="1" s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I496" i="1" s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I504" i="1" s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I512" i="1" s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I520" i="1" s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I528" i="1" s="1"/>
  <c r="G529" i="1"/>
  <c r="I529" i="1" s="1"/>
  <c r="G530" i="1"/>
  <c r="I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I536" i="1" s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I544" i="1" s="1"/>
  <c r="G545" i="1"/>
  <c r="I545" i="1" s="1"/>
  <c r="G546" i="1"/>
  <c r="I546" i="1" s="1"/>
  <c r="G547" i="1"/>
  <c r="I547" i="1" s="1"/>
  <c r="G548" i="1"/>
  <c r="I548" i="1" s="1"/>
  <c r="G549" i="1"/>
  <c r="I549" i="1" s="1"/>
  <c r="G550" i="1"/>
  <c r="I550" i="1" s="1"/>
  <c r="G551" i="1"/>
  <c r="I551" i="1" s="1"/>
  <c r="G552" i="1"/>
  <c r="I552" i="1" s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I560" i="1" s="1"/>
  <c r="G561" i="1"/>
  <c r="I561" i="1" s="1"/>
  <c r="G562" i="1"/>
  <c r="I562" i="1" s="1"/>
  <c r="G563" i="1"/>
  <c r="I563" i="1" s="1"/>
  <c r="G564" i="1"/>
  <c r="I564" i="1" s="1"/>
  <c r="G565" i="1"/>
  <c r="I565" i="1" s="1"/>
  <c r="G566" i="1"/>
  <c r="I566" i="1" s="1"/>
  <c r="G567" i="1"/>
  <c r="I567" i="1" s="1"/>
  <c r="G568" i="1"/>
  <c r="I568" i="1" s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I576" i="1" s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I584" i="1" s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I592" i="1" s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I600" i="1" s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I608" i="1" s="1"/>
  <c r="G609" i="1"/>
  <c r="I609" i="1" s="1"/>
  <c r="G610" i="1"/>
  <c r="I610" i="1" s="1"/>
  <c r="G611" i="1"/>
  <c r="I611" i="1" s="1"/>
  <c r="G612" i="1"/>
  <c r="I612" i="1" s="1"/>
  <c r="G613" i="1"/>
  <c r="I613" i="1" s="1"/>
  <c r="G614" i="1"/>
  <c r="I614" i="1" s="1"/>
  <c r="G615" i="1"/>
  <c r="I615" i="1" s="1"/>
  <c r="G616" i="1"/>
  <c r="I616" i="1" s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I622" i="1" s="1"/>
  <c r="G623" i="1"/>
  <c r="I623" i="1" s="1"/>
  <c r="G624" i="1"/>
  <c r="I624" i="1" s="1"/>
  <c r="G625" i="1"/>
  <c r="I625" i="1" s="1"/>
  <c r="G626" i="1"/>
  <c r="I626" i="1" s="1"/>
  <c r="G627" i="1"/>
  <c r="I627" i="1" s="1"/>
  <c r="G628" i="1"/>
  <c r="I628" i="1" s="1"/>
  <c r="G629" i="1"/>
  <c r="I629" i="1" s="1"/>
  <c r="G630" i="1"/>
  <c r="I630" i="1" s="1"/>
  <c r="G631" i="1"/>
  <c r="I631" i="1" s="1"/>
  <c r="G632" i="1"/>
  <c r="I632" i="1" s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I640" i="1" s="1"/>
  <c r="G641" i="1"/>
  <c r="I641" i="1" s="1"/>
  <c r="G642" i="1"/>
  <c r="I642" i="1" s="1"/>
  <c r="G643" i="1"/>
  <c r="I643" i="1" s="1"/>
  <c r="G644" i="1"/>
  <c r="I644" i="1" s="1"/>
  <c r="G645" i="1"/>
  <c r="I645" i="1" s="1"/>
  <c r="G646" i="1"/>
  <c r="I646" i="1" s="1"/>
  <c r="G647" i="1"/>
  <c r="I647" i="1" s="1"/>
  <c r="G648" i="1"/>
  <c r="I648" i="1" s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I656" i="1" s="1"/>
  <c r="G657" i="1"/>
  <c r="I657" i="1" s="1"/>
  <c r="G658" i="1"/>
  <c r="I658" i="1" s="1"/>
  <c r="G659" i="1"/>
  <c r="I659" i="1" s="1"/>
  <c r="G660" i="1"/>
  <c r="I660" i="1" s="1"/>
  <c r="G661" i="1"/>
  <c r="I661" i="1" s="1"/>
  <c r="G662" i="1"/>
  <c r="I662" i="1" s="1"/>
  <c r="G663" i="1"/>
  <c r="I663" i="1" s="1"/>
  <c r="G664" i="1"/>
  <c r="I664" i="1" s="1"/>
  <c r="G665" i="1"/>
  <c r="I665" i="1" s="1"/>
  <c r="G666" i="1"/>
  <c r="I666" i="1" s="1"/>
  <c r="G667" i="1"/>
  <c r="I667" i="1" s="1"/>
  <c r="G668" i="1"/>
  <c r="I668" i="1" s="1"/>
  <c r="G669" i="1"/>
  <c r="I669" i="1" s="1"/>
  <c r="G670" i="1"/>
  <c r="I670" i="1" s="1"/>
  <c r="G671" i="1"/>
  <c r="I671" i="1" s="1"/>
  <c r="G672" i="1"/>
  <c r="I672" i="1" s="1"/>
  <c r="G673" i="1"/>
  <c r="I673" i="1" s="1"/>
  <c r="G674" i="1"/>
  <c r="I674" i="1" s="1"/>
  <c r="G675" i="1"/>
  <c r="I675" i="1" s="1"/>
  <c r="G676" i="1"/>
  <c r="I676" i="1" s="1"/>
  <c r="G677" i="1"/>
  <c r="I677" i="1" s="1"/>
  <c r="G678" i="1"/>
  <c r="I678" i="1" s="1"/>
  <c r="G679" i="1"/>
  <c r="I679" i="1" s="1"/>
  <c r="G680" i="1"/>
  <c r="I680" i="1" s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I688" i="1" s="1"/>
  <c r="G689" i="1"/>
  <c r="I689" i="1" s="1"/>
  <c r="G690" i="1"/>
  <c r="I690" i="1" s="1"/>
  <c r="G691" i="1"/>
  <c r="I691" i="1" s="1"/>
  <c r="G692" i="1"/>
  <c r="I692" i="1" s="1"/>
  <c r="G693" i="1"/>
  <c r="I693" i="1" s="1"/>
  <c r="G694" i="1"/>
  <c r="I694" i="1" s="1"/>
  <c r="G695" i="1"/>
  <c r="I695" i="1" s="1"/>
  <c r="G696" i="1"/>
  <c r="I696" i="1" s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I704" i="1" s="1"/>
  <c r="G705" i="1"/>
  <c r="I705" i="1" s="1"/>
  <c r="G706" i="1"/>
  <c r="I706" i="1" s="1"/>
  <c r="G707" i="1"/>
  <c r="I707" i="1" s="1"/>
  <c r="G708" i="1"/>
  <c r="I708" i="1" s="1"/>
  <c r="G709" i="1"/>
  <c r="I709" i="1" s="1"/>
  <c r="G710" i="1"/>
  <c r="I710" i="1" s="1"/>
  <c r="G711" i="1"/>
  <c r="I711" i="1" s="1"/>
  <c r="G712" i="1"/>
  <c r="I712" i="1" s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I720" i="1" s="1"/>
  <c r="G721" i="1"/>
  <c r="I721" i="1" s="1"/>
  <c r="G722" i="1"/>
  <c r="I722" i="1" s="1"/>
  <c r="G723" i="1"/>
  <c r="I723" i="1" s="1"/>
  <c r="G724" i="1"/>
  <c r="I724" i="1" s="1"/>
  <c r="G725" i="1"/>
  <c r="I725" i="1" s="1"/>
  <c r="G726" i="1"/>
  <c r="I726" i="1" s="1"/>
  <c r="G727" i="1"/>
  <c r="I727" i="1" s="1"/>
  <c r="G728" i="1"/>
  <c r="I728" i="1" s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I736" i="1" s="1"/>
  <c r="G737" i="1"/>
  <c r="I737" i="1" s="1"/>
  <c r="G738" i="1"/>
  <c r="I738" i="1" s="1"/>
  <c r="G739" i="1"/>
  <c r="I739" i="1" s="1"/>
  <c r="G740" i="1"/>
  <c r="I740" i="1" s="1"/>
  <c r="G741" i="1"/>
  <c r="I741" i="1" s="1"/>
  <c r="G742" i="1"/>
  <c r="I742" i="1" s="1"/>
  <c r="G743" i="1"/>
  <c r="I743" i="1" s="1"/>
  <c r="G744" i="1"/>
  <c r="I744" i="1" s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I752" i="1" s="1"/>
  <c r="G753" i="1"/>
  <c r="I753" i="1" s="1"/>
  <c r="G754" i="1"/>
  <c r="I754" i="1" s="1"/>
  <c r="G755" i="1"/>
  <c r="I755" i="1" s="1"/>
  <c r="G756" i="1"/>
  <c r="I756" i="1" s="1"/>
  <c r="G757" i="1"/>
  <c r="I757" i="1" s="1"/>
  <c r="G758" i="1"/>
  <c r="I758" i="1" s="1"/>
  <c r="G759" i="1"/>
  <c r="I759" i="1" s="1"/>
  <c r="G760" i="1"/>
  <c r="I760" i="1" s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I768" i="1" s="1"/>
  <c r="G769" i="1"/>
  <c r="I769" i="1" s="1"/>
  <c r="G770" i="1"/>
  <c r="I770" i="1" s="1"/>
  <c r="G771" i="1"/>
  <c r="I771" i="1" s="1"/>
  <c r="G772" i="1"/>
  <c r="I772" i="1" s="1"/>
  <c r="G773" i="1"/>
  <c r="I773" i="1" s="1"/>
  <c r="G774" i="1"/>
  <c r="I774" i="1" s="1"/>
  <c r="G775" i="1"/>
  <c r="I775" i="1" s="1"/>
  <c r="G776" i="1"/>
  <c r="I776" i="1" s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I784" i="1" s="1"/>
  <c r="G785" i="1"/>
  <c r="I785" i="1" s="1"/>
  <c r="G786" i="1"/>
  <c r="I786" i="1" s="1"/>
  <c r="G787" i="1"/>
  <c r="I787" i="1" s="1"/>
  <c r="G788" i="1"/>
  <c r="I788" i="1" s="1"/>
  <c r="G789" i="1"/>
  <c r="I789" i="1" s="1"/>
  <c r="G790" i="1"/>
  <c r="I790" i="1" s="1"/>
  <c r="G791" i="1"/>
  <c r="I791" i="1" s="1"/>
  <c r="G792" i="1"/>
  <c r="I792" i="1" s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I800" i="1" s="1"/>
  <c r="G801" i="1"/>
  <c r="I801" i="1" s="1"/>
  <c r="G802" i="1"/>
  <c r="I802" i="1" s="1"/>
  <c r="G803" i="1"/>
  <c r="I803" i="1" s="1"/>
  <c r="G804" i="1"/>
  <c r="I804" i="1" s="1"/>
  <c r="G805" i="1"/>
  <c r="I805" i="1" s="1"/>
  <c r="G806" i="1"/>
  <c r="I806" i="1" s="1"/>
  <c r="G807" i="1"/>
  <c r="I807" i="1" s="1"/>
  <c r="G808" i="1"/>
  <c r="I808" i="1" s="1"/>
  <c r="G809" i="1"/>
  <c r="I809" i="1" s="1"/>
  <c r="G810" i="1"/>
  <c r="I810" i="1" s="1"/>
  <c r="G811" i="1"/>
  <c r="I811" i="1" s="1"/>
  <c r="G812" i="1"/>
  <c r="I812" i="1" s="1"/>
  <c r="G813" i="1"/>
  <c r="I813" i="1" s="1"/>
  <c r="G814" i="1"/>
  <c r="I814" i="1" s="1"/>
  <c r="G815" i="1"/>
  <c r="I815" i="1" s="1"/>
  <c r="G816" i="1"/>
  <c r="I816" i="1" s="1"/>
  <c r="G817" i="1"/>
  <c r="I817" i="1" s="1"/>
  <c r="G818" i="1"/>
  <c r="I818" i="1" s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I824" i="1" s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I832" i="1" s="1"/>
  <c r="G833" i="1"/>
  <c r="I833" i="1" s="1"/>
  <c r="G834" i="1"/>
  <c r="I834" i="1" s="1"/>
  <c r="G835" i="1"/>
  <c r="I835" i="1" s="1"/>
  <c r="G836" i="1"/>
  <c r="I836" i="1" s="1"/>
  <c r="G837" i="1"/>
  <c r="I837" i="1" s="1"/>
  <c r="G838" i="1"/>
  <c r="I838" i="1" s="1"/>
  <c r="G839" i="1"/>
  <c r="I839" i="1" s="1"/>
  <c r="G840" i="1"/>
  <c r="I840" i="1" s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I848" i="1" s="1"/>
  <c r="G849" i="1"/>
  <c r="I849" i="1" s="1"/>
  <c r="G850" i="1"/>
  <c r="I850" i="1" s="1"/>
  <c r="G851" i="1"/>
  <c r="I851" i="1" s="1"/>
  <c r="G852" i="1"/>
  <c r="I852" i="1" s="1"/>
  <c r="G853" i="1"/>
  <c r="I853" i="1" s="1"/>
  <c r="G854" i="1"/>
  <c r="I854" i="1" s="1"/>
  <c r="G855" i="1"/>
  <c r="I855" i="1" s="1"/>
  <c r="G856" i="1"/>
  <c r="I856" i="1" s="1"/>
  <c r="G857" i="1"/>
  <c r="I857" i="1" s="1"/>
  <c r="G858" i="1"/>
  <c r="I858" i="1" s="1"/>
  <c r="G859" i="1"/>
  <c r="I859" i="1" s="1"/>
  <c r="G860" i="1"/>
  <c r="I860" i="1" s="1"/>
  <c r="G861" i="1"/>
  <c r="I861" i="1" s="1"/>
  <c r="G862" i="1"/>
  <c r="I862" i="1" s="1"/>
  <c r="G863" i="1"/>
  <c r="I863" i="1" s="1"/>
  <c r="G864" i="1"/>
  <c r="I864" i="1" s="1"/>
  <c r="G865" i="1"/>
  <c r="I865" i="1" s="1"/>
  <c r="G866" i="1"/>
  <c r="I866" i="1" s="1"/>
  <c r="G867" i="1"/>
  <c r="I867" i="1" s="1"/>
  <c r="G868" i="1"/>
  <c r="I868" i="1" s="1"/>
  <c r="G869" i="1"/>
  <c r="I869" i="1" s="1"/>
  <c r="G870" i="1"/>
  <c r="I870" i="1" s="1"/>
  <c r="G871" i="1"/>
  <c r="I871" i="1" s="1"/>
  <c r="G872" i="1"/>
  <c r="I872" i="1" s="1"/>
  <c r="G873" i="1"/>
  <c r="I873" i="1" s="1"/>
  <c r="G874" i="1"/>
  <c r="I874" i="1" s="1"/>
  <c r="G875" i="1"/>
  <c r="I875" i="1" s="1"/>
  <c r="G876" i="1"/>
  <c r="I876" i="1" s="1"/>
  <c r="G877" i="1"/>
  <c r="I877" i="1" s="1"/>
  <c r="G878" i="1"/>
  <c r="I878" i="1" s="1"/>
  <c r="G879" i="1"/>
  <c r="I879" i="1" s="1"/>
  <c r="G880" i="1"/>
  <c r="I880" i="1" s="1"/>
  <c r="G881" i="1"/>
  <c r="I881" i="1" s="1"/>
  <c r="G882" i="1"/>
  <c r="I882" i="1" s="1"/>
  <c r="G883" i="1"/>
  <c r="I883" i="1" s="1"/>
  <c r="G884" i="1"/>
  <c r="I884" i="1" s="1"/>
  <c r="G885" i="1"/>
  <c r="I885" i="1" s="1"/>
  <c r="G886" i="1"/>
  <c r="I886" i="1" s="1"/>
  <c r="G887" i="1"/>
  <c r="I887" i="1" s="1"/>
  <c r="G888" i="1"/>
  <c r="I888" i="1" s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I896" i="1" s="1"/>
  <c r="G897" i="1"/>
  <c r="I897" i="1" s="1"/>
  <c r="G898" i="1"/>
  <c r="I898" i="1" s="1"/>
  <c r="G899" i="1"/>
  <c r="I899" i="1" s="1"/>
  <c r="G900" i="1"/>
  <c r="I900" i="1" s="1"/>
  <c r="G901" i="1"/>
  <c r="I901" i="1" s="1"/>
  <c r="G902" i="1"/>
  <c r="I902" i="1" s="1"/>
  <c r="G903" i="1"/>
  <c r="I903" i="1" s="1"/>
  <c r="G904" i="1"/>
  <c r="I904" i="1" s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I912" i="1" s="1"/>
  <c r="G913" i="1"/>
  <c r="I913" i="1" s="1"/>
  <c r="G914" i="1"/>
  <c r="I914" i="1" s="1"/>
  <c r="G915" i="1"/>
  <c r="I915" i="1" s="1"/>
  <c r="G916" i="1"/>
  <c r="I916" i="1" s="1"/>
  <c r="G917" i="1"/>
  <c r="I917" i="1" s="1"/>
  <c r="G918" i="1"/>
  <c r="I918" i="1" s="1"/>
  <c r="G919" i="1"/>
  <c r="I919" i="1" s="1"/>
  <c r="G920" i="1"/>
  <c r="I920" i="1" s="1"/>
  <c r="G921" i="1"/>
  <c r="I921" i="1" s="1"/>
  <c r="G922" i="1"/>
  <c r="I922" i="1" s="1"/>
  <c r="G923" i="1"/>
  <c r="I923" i="1" s="1"/>
  <c r="G924" i="1"/>
  <c r="I924" i="1" s="1"/>
  <c r="G925" i="1"/>
  <c r="I925" i="1" s="1"/>
  <c r="G926" i="1"/>
  <c r="I926" i="1" s="1"/>
  <c r="G927" i="1"/>
  <c r="I927" i="1" s="1"/>
  <c r="G928" i="1"/>
  <c r="I928" i="1" s="1"/>
  <c r="G929" i="1"/>
  <c r="I929" i="1" s="1"/>
  <c r="G930" i="1"/>
  <c r="I930" i="1" s="1"/>
  <c r="G931" i="1"/>
  <c r="I931" i="1" s="1"/>
  <c r="G932" i="1"/>
  <c r="I932" i="1" s="1"/>
  <c r="G933" i="1"/>
  <c r="I933" i="1" s="1"/>
  <c r="G934" i="1"/>
  <c r="I934" i="1" s="1"/>
  <c r="G935" i="1"/>
  <c r="I935" i="1" s="1"/>
  <c r="G936" i="1"/>
  <c r="I936" i="1" s="1"/>
  <c r="G937" i="1"/>
  <c r="I937" i="1" s="1"/>
  <c r="G938" i="1"/>
  <c r="I938" i="1" s="1"/>
  <c r="G939" i="1"/>
  <c r="I939" i="1" s="1"/>
  <c r="G940" i="1"/>
  <c r="I940" i="1" s="1"/>
  <c r="G941" i="1"/>
  <c r="I941" i="1" s="1"/>
  <c r="G942" i="1"/>
  <c r="I942" i="1" s="1"/>
  <c r="G943" i="1"/>
  <c r="I943" i="1" s="1"/>
  <c r="G944" i="1"/>
  <c r="I944" i="1" s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52" i="1"/>
  <c r="I952" i="1" s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I960" i="1" s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I982" i="1" s="1"/>
  <c r="G983" i="1"/>
  <c r="I983" i="1" s="1"/>
  <c r="G984" i="1"/>
  <c r="I984" i="1" s="1"/>
  <c r="G985" i="1"/>
  <c r="I985" i="1" s="1"/>
  <c r="G986" i="1"/>
  <c r="I986" i="1" s="1"/>
  <c r="G987" i="1"/>
  <c r="I987" i="1" s="1"/>
  <c r="G988" i="1"/>
  <c r="I988" i="1" s="1"/>
  <c r="G989" i="1"/>
  <c r="I989" i="1" s="1"/>
  <c r="G990" i="1"/>
  <c r="I990" i="1" s="1"/>
  <c r="G991" i="1"/>
  <c r="I991" i="1" s="1"/>
  <c r="G992" i="1"/>
  <c r="I992" i="1" s="1"/>
  <c r="G993" i="1"/>
  <c r="I993" i="1" s="1"/>
  <c r="G994" i="1"/>
  <c r="I994" i="1" s="1"/>
  <c r="G995" i="1"/>
  <c r="I995" i="1" s="1"/>
  <c r="G996" i="1"/>
  <c r="I996" i="1" s="1"/>
  <c r="G997" i="1"/>
  <c r="I997" i="1" s="1"/>
  <c r="G998" i="1"/>
  <c r="I998" i="1" s="1"/>
  <c r="G999" i="1"/>
  <c r="I999" i="1" s="1"/>
  <c r="G1000" i="1"/>
  <c r="I1000" i="1" s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I1008" i="1" s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I1016" i="1" s="1"/>
  <c r="G1017" i="1"/>
  <c r="I1017" i="1" s="1"/>
  <c r="G1018" i="1"/>
  <c r="I1018" i="1" s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I1024" i="1" s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I1032" i="1" s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I1040" i="1" s="1"/>
  <c r="G1041" i="1"/>
  <c r="I1041" i="1" s="1"/>
  <c r="G1042" i="1"/>
  <c r="I1042" i="1" s="1"/>
  <c r="G1043" i="1"/>
  <c r="I1043" i="1" s="1"/>
  <c r="G1044" i="1"/>
  <c r="I1044" i="1" s="1"/>
  <c r="G1045" i="1"/>
  <c r="I1045" i="1" s="1"/>
  <c r="G1046" i="1"/>
  <c r="I1046" i="1" s="1"/>
  <c r="G1047" i="1"/>
  <c r="I1047" i="1" s="1"/>
  <c r="G1048" i="1"/>
  <c r="I1048" i="1" s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I1056" i="1" s="1"/>
  <c r="G1057" i="1"/>
  <c r="I1057" i="1" s="1"/>
  <c r="G1058" i="1"/>
  <c r="I1058" i="1" s="1"/>
  <c r="G1059" i="1"/>
  <c r="I1059" i="1" s="1"/>
  <c r="G1060" i="1"/>
  <c r="I1060" i="1" s="1"/>
  <c r="G1061" i="1"/>
  <c r="I1061" i="1" s="1"/>
  <c r="G1062" i="1"/>
  <c r="I1062" i="1" s="1"/>
  <c r="G1063" i="1"/>
  <c r="I1063" i="1" s="1"/>
  <c r="G1064" i="1"/>
  <c r="I1064" i="1" s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I1072" i="1" s="1"/>
  <c r="G1073" i="1"/>
  <c r="I1073" i="1" s="1"/>
  <c r="G1074" i="1"/>
  <c r="I1074" i="1" s="1"/>
  <c r="G1075" i="1"/>
  <c r="I1075" i="1" s="1"/>
  <c r="G1076" i="1"/>
  <c r="I1076" i="1" s="1"/>
  <c r="G1077" i="1"/>
  <c r="I1077" i="1" s="1"/>
  <c r="G1078" i="1"/>
  <c r="I1078" i="1" s="1"/>
  <c r="G1079" i="1"/>
  <c r="I1079" i="1" s="1"/>
  <c r="G1080" i="1"/>
  <c r="I1080" i="1" s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I1088" i="1" s="1"/>
  <c r="G1089" i="1"/>
  <c r="I1089" i="1" s="1"/>
  <c r="G1090" i="1"/>
  <c r="I1090" i="1" s="1"/>
  <c r="G1091" i="1"/>
  <c r="I1091" i="1" s="1"/>
  <c r="G1092" i="1"/>
  <c r="I1092" i="1" s="1"/>
  <c r="G1093" i="1"/>
  <c r="I1093" i="1" s="1"/>
  <c r="G1094" i="1"/>
  <c r="I1094" i="1" s="1"/>
  <c r="G1095" i="1"/>
  <c r="I1095" i="1" s="1"/>
  <c r="G1096" i="1"/>
  <c r="I1096" i="1" s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I1104" i="1" s="1"/>
  <c r="G1105" i="1"/>
  <c r="I1105" i="1" s="1"/>
  <c r="G1106" i="1"/>
  <c r="I1106" i="1" s="1"/>
  <c r="G1107" i="1"/>
  <c r="I1107" i="1" s="1"/>
  <c r="G1108" i="1"/>
  <c r="I1108" i="1" s="1"/>
  <c r="G1109" i="1"/>
  <c r="I1109" i="1" s="1"/>
  <c r="G1110" i="1"/>
  <c r="I1110" i="1" s="1"/>
  <c r="G1111" i="1"/>
  <c r="I1111" i="1" s="1"/>
  <c r="G1112" i="1"/>
  <c r="I1112" i="1" s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I1120" i="1" s="1"/>
  <c r="G1121" i="1"/>
  <c r="I1121" i="1" s="1"/>
  <c r="G1122" i="1"/>
  <c r="I1122" i="1" s="1"/>
  <c r="G1123" i="1"/>
  <c r="I1123" i="1" s="1"/>
  <c r="G1124" i="1"/>
  <c r="I1124" i="1" s="1"/>
  <c r="G1125" i="1"/>
  <c r="I1125" i="1" s="1"/>
  <c r="G1126" i="1"/>
  <c r="I1126" i="1" s="1"/>
  <c r="G1127" i="1"/>
  <c r="I1127" i="1" s="1"/>
  <c r="G1128" i="1"/>
  <c r="I1128" i="1" s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I1136" i="1" s="1"/>
  <c r="G1137" i="1"/>
  <c r="I1137" i="1" s="1"/>
  <c r="G1138" i="1"/>
  <c r="I1138" i="1" s="1"/>
  <c r="G1139" i="1"/>
  <c r="I1139" i="1" s="1"/>
  <c r="G1140" i="1"/>
  <c r="I1140" i="1" s="1"/>
  <c r="G1141" i="1"/>
  <c r="I1141" i="1" s="1"/>
  <c r="G1142" i="1"/>
  <c r="I1142" i="1" s="1"/>
  <c r="G1143" i="1"/>
  <c r="I1143" i="1" s="1"/>
  <c r="G1144" i="1"/>
  <c r="I1144" i="1" s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I1152" i="1" s="1"/>
  <c r="G1153" i="1"/>
  <c r="I1153" i="1" s="1"/>
  <c r="G1154" i="1"/>
  <c r="I1154" i="1" s="1"/>
  <c r="G1155" i="1"/>
  <c r="I1155" i="1" s="1"/>
  <c r="G1156" i="1"/>
  <c r="I1156" i="1" s="1"/>
  <c r="G1157" i="1"/>
  <c r="I1157" i="1" s="1"/>
  <c r="G1158" i="1"/>
  <c r="I1158" i="1" s="1"/>
  <c r="G1159" i="1"/>
  <c r="I1159" i="1" s="1"/>
  <c r="G1160" i="1"/>
  <c r="I1160" i="1" s="1"/>
  <c r="G1161" i="1"/>
  <c r="I1161" i="1" s="1"/>
  <c r="G1162" i="1"/>
  <c r="I1162" i="1" s="1"/>
  <c r="G1163" i="1"/>
  <c r="I1163" i="1" s="1"/>
  <c r="G1164" i="1"/>
  <c r="I1164" i="1" s="1"/>
  <c r="G1165" i="1"/>
  <c r="I1165" i="1" s="1"/>
  <c r="G1166" i="1"/>
  <c r="I1166" i="1" s="1"/>
  <c r="G1167" i="1"/>
  <c r="I1167" i="1" s="1"/>
  <c r="G1168" i="1"/>
  <c r="I1168" i="1" s="1"/>
  <c r="G1169" i="1"/>
  <c r="I1169" i="1" s="1"/>
  <c r="G1170" i="1"/>
  <c r="I1170" i="1" s="1"/>
  <c r="G1171" i="1"/>
  <c r="I1171" i="1" s="1"/>
  <c r="G1172" i="1"/>
  <c r="I1172" i="1" s="1"/>
  <c r="G1173" i="1"/>
  <c r="I1173" i="1" s="1"/>
  <c r="G1174" i="1"/>
  <c r="I1174" i="1" s="1"/>
  <c r="G1175" i="1"/>
  <c r="I1175" i="1" s="1"/>
  <c r="G1176" i="1"/>
  <c r="I1176" i="1" s="1"/>
  <c r="G1177" i="1"/>
  <c r="I1177" i="1" s="1"/>
  <c r="G1178" i="1"/>
  <c r="I1178" i="1" s="1"/>
  <c r="G1179" i="1"/>
  <c r="I1179" i="1" s="1"/>
  <c r="G1180" i="1"/>
  <c r="I1180" i="1" s="1"/>
  <c r="G1181" i="1"/>
  <c r="I1181" i="1" s="1"/>
  <c r="G1182" i="1"/>
  <c r="I1182" i="1" s="1"/>
  <c r="G1183" i="1"/>
  <c r="I1183" i="1" s="1"/>
  <c r="G1184" i="1"/>
  <c r="I1184" i="1" s="1"/>
  <c r="G1185" i="1"/>
  <c r="I1185" i="1" s="1"/>
  <c r="G1186" i="1"/>
  <c r="I1186" i="1" s="1"/>
  <c r="G1187" i="1"/>
  <c r="I1187" i="1" s="1"/>
  <c r="G1188" i="1"/>
  <c r="I1188" i="1" s="1"/>
  <c r="G1189" i="1"/>
  <c r="I1189" i="1" s="1"/>
  <c r="G1190" i="1"/>
  <c r="I1190" i="1" s="1"/>
  <c r="G1191" i="1"/>
  <c r="I1191" i="1" s="1"/>
  <c r="G1192" i="1"/>
  <c r="I1192" i="1" s="1"/>
  <c r="G1193" i="1"/>
  <c r="I1193" i="1" s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I1200" i="1" s="1"/>
  <c r="G1201" i="1"/>
  <c r="I1201" i="1" s="1"/>
  <c r="G1202" i="1"/>
  <c r="I1202" i="1" s="1"/>
  <c r="G1203" i="1"/>
  <c r="I1203" i="1" s="1"/>
  <c r="G1204" i="1"/>
  <c r="I1204" i="1" s="1"/>
  <c r="G1205" i="1"/>
  <c r="I1205" i="1" s="1"/>
  <c r="G1206" i="1"/>
  <c r="I1206" i="1" s="1"/>
  <c r="G1207" i="1"/>
  <c r="I1207" i="1" s="1"/>
  <c r="G1208" i="1"/>
  <c r="I1208" i="1" s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I1216" i="1" s="1"/>
  <c r="G1217" i="1"/>
  <c r="I1217" i="1" s="1"/>
  <c r="G1218" i="1"/>
  <c r="I1218" i="1" s="1"/>
  <c r="G1219" i="1"/>
  <c r="I1219" i="1" s="1"/>
  <c r="G1220" i="1"/>
  <c r="I1220" i="1" s="1"/>
  <c r="G1221" i="1"/>
  <c r="I1221" i="1" s="1"/>
  <c r="G1222" i="1"/>
  <c r="I1222" i="1" s="1"/>
  <c r="G1223" i="1"/>
  <c r="I1223" i="1" s="1"/>
  <c r="G1224" i="1"/>
  <c r="I1224" i="1" s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I1232" i="1" s="1"/>
  <c r="G1233" i="1"/>
  <c r="I1233" i="1" s="1"/>
  <c r="G1234" i="1"/>
  <c r="I1234" i="1" s="1"/>
  <c r="G1235" i="1"/>
  <c r="I1235" i="1" s="1"/>
  <c r="G1236" i="1"/>
  <c r="I1236" i="1" s="1"/>
  <c r="G1237" i="1"/>
  <c r="I1237" i="1" s="1"/>
  <c r="G1238" i="1"/>
  <c r="I1238" i="1" s="1"/>
  <c r="G1239" i="1"/>
  <c r="I1239" i="1" s="1"/>
  <c r="G1240" i="1"/>
  <c r="I1240" i="1" s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I1248" i="1" s="1"/>
  <c r="G1249" i="1"/>
  <c r="I1249" i="1" s="1"/>
  <c r="G1250" i="1"/>
  <c r="I1250" i="1" s="1"/>
  <c r="G1251" i="1"/>
  <c r="I1251" i="1" s="1"/>
  <c r="G1252" i="1"/>
  <c r="I1252" i="1" s="1"/>
  <c r="G1253" i="1"/>
  <c r="I1253" i="1" s="1"/>
  <c r="G1254" i="1"/>
  <c r="I1254" i="1" s="1"/>
  <c r="G1255" i="1"/>
  <c r="I1255" i="1" s="1"/>
  <c r="G1256" i="1"/>
  <c r="I1256" i="1" s="1"/>
  <c r="G1257" i="1"/>
  <c r="I1257" i="1" s="1"/>
  <c r="G1258" i="1"/>
  <c r="I1258" i="1" s="1"/>
  <c r="G1259" i="1"/>
  <c r="I1259" i="1" s="1"/>
  <c r="G1260" i="1"/>
  <c r="I1260" i="1" s="1"/>
  <c r="G1261" i="1"/>
  <c r="I1261" i="1" s="1"/>
  <c r="G1262" i="1"/>
  <c r="I1262" i="1" s="1"/>
  <c r="G1263" i="1"/>
  <c r="I1263" i="1" s="1"/>
  <c r="G1264" i="1"/>
  <c r="I1264" i="1" s="1"/>
  <c r="G1265" i="1"/>
  <c r="I1265" i="1" s="1"/>
  <c r="G1266" i="1"/>
  <c r="I1266" i="1" s="1"/>
  <c r="G1267" i="1"/>
  <c r="I1267" i="1" s="1"/>
  <c r="G1268" i="1"/>
  <c r="I1268" i="1" s="1"/>
  <c r="G1269" i="1"/>
  <c r="I1269" i="1" s="1"/>
  <c r="G1270" i="1"/>
  <c r="I1270" i="1" s="1"/>
  <c r="G1271" i="1"/>
  <c r="I1271" i="1" s="1"/>
  <c r="G1272" i="1"/>
  <c r="I1272" i="1" s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I1280" i="1" s="1"/>
  <c r="G1281" i="1"/>
  <c r="I1281" i="1" s="1"/>
  <c r="G1282" i="1"/>
  <c r="I1282" i="1" s="1"/>
  <c r="G1283" i="1"/>
  <c r="I1283" i="1" s="1"/>
  <c r="G1284" i="1"/>
  <c r="I1284" i="1" s="1"/>
  <c r="G1285" i="1"/>
  <c r="I1285" i="1" s="1"/>
  <c r="G1286" i="1"/>
  <c r="I1286" i="1" s="1"/>
  <c r="G1287" i="1"/>
  <c r="I1287" i="1" s="1"/>
  <c r="G1288" i="1"/>
  <c r="I1288" i="1" s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I1296" i="1" s="1"/>
  <c r="G1297" i="1"/>
  <c r="I1297" i="1" s="1"/>
  <c r="G1298" i="1"/>
  <c r="I1298" i="1" s="1"/>
  <c r="G1299" i="1"/>
  <c r="I1299" i="1" s="1"/>
  <c r="G1300" i="1"/>
  <c r="I1300" i="1" s="1"/>
  <c r="G1301" i="1"/>
  <c r="I1301" i="1" s="1"/>
  <c r="G1302" i="1"/>
  <c r="I1302" i="1" s="1"/>
  <c r="G1303" i="1"/>
  <c r="I1303" i="1" s="1"/>
  <c r="G1304" i="1"/>
  <c r="I1304" i="1" s="1"/>
  <c r="G1305" i="1"/>
  <c r="I1305" i="1" s="1"/>
  <c r="G1306" i="1"/>
  <c r="I1306" i="1" s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I1312" i="1" s="1"/>
  <c r="G1313" i="1"/>
  <c r="I1313" i="1" s="1"/>
  <c r="G1314" i="1"/>
  <c r="I1314" i="1" s="1"/>
  <c r="G1315" i="1"/>
  <c r="I1315" i="1" s="1"/>
  <c r="G1316" i="1"/>
  <c r="I1316" i="1" s="1"/>
  <c r="G1317" i="1"/>
  <c r="I1317" i="1" s="1"/>
  <c r="G1318" i="1"/>
  <c r="I1318" i="1" s="1"/>
  <c r="G1319" i="1"/>
  <c r="I1319" i="1" s="1"/>
  <c r="G1320" i="1"/>
  <c r="I1320" i="1" s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I1328" i="1" s="1"/>
  <c r="G1329" i="1"/>
  <c r="I1329" i="1" s="1"/>
  <c r="G1330" i="1"/>
  <c r="I1330" i="1" s="1"/>
  <c r="G1331" i="1"/>
  <c r="I1331" i="1" s="1"/>
  <c r="G1332" i="1"/>
  <c r="I1332" i="1" s="1"/>
  <c r="G1333" i="1"/>
  <c r="I1333" i="1" s="1"/>
  <c r="G1334" i="1"/>
  <c r="I1334" i="1" s="1"/>
  <c r="G1335" i="1"/>
  <c r="I1335" i="1" s="1"/>
  <c r="G1336" i="1"/>
  <c r="I1336" i="1" s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I1344" i="1" s="1"/>
  <c r="G1345" i="1"/>
  <c r="I1345" i="1" s="1"/>
  <c r="G1346" i="1"/>
  <c r="I1346" i="1" s="1"/>
  <c r="G1347" i="1"/>
  <c r="I1347" i="1" s="1"/>
  <c r="G1348" i="1"/>
  <c r="I1348" i="1" s="1"/>
  <c r="G1349" i="1"/>
  <c r="I1349" i="1" s="1"/>
  <c r="G1350" i="1"/>
  <c r="I1350" i="1" s="1"/>
  <c r="G1351" i="1"/>
  <c r="I1351" i="1" s="1"/>
  <c r="G1352" i="1"/>
  <c r="I1352" i="1" s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I1360" i="1" s="1"/>
  <c r="G1361" i="1"/>
  <c r="I1361" i="1" s="1"/>
  <c r="G1362" i="1"/>
  <c r="I1362" i="1" s="1"/>
  <c r="G1363" i="1"/>
  <c r="I1363" i="1" s="1"/>
  <c r="G1364" i="1"/>
  <c r="I1364" i="1" s="1"/>
  <c r="G1365" i="1"/>
  <c r="I1365" i="1" s="1"/>
  <c r="G1366" i="1"/>
  <c r="I1366" i="1" s="1"/>
  <c r="G1367" i="1"/>
  <c r="I1367" i="1" s="1"/>
  <c r="G1368" i="1"/>
  <c r="I1368" i="1" s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I1376" i="1" s="1"/>
  <c r="G1377" i="1"/>
  <c r="I1377" i="1" s="1"/>
  <c r="G1378" i="1"/>
  <c r="I1378" i="1" s="1"/>
  <c r="G1379" i="1"/>
  <c r="I1379" i="1" s="1"/>
  <c r="G1380" i="1"/>
  <c r="I1380" i="1" s="1"/>
  <c r="G1381" i="1"/>
  <c r="I1381" i="1" s="1"/>
  <c r="G1382" i="1"/>
  <c r="I1382" i="1" s="1"/>
  <c r="G1383" i="1"/>
  <c r="I1383" i="1" s="1"/>
  <c r="G1384" i="1"/>
  <c r="I1384" i="1" s="1"/>
  <c r="G1385" i="1"/>
  <c r="I1385" i="1" s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I1392" i="1" s="1"/>
  <c r="G1393" i="1"/>
  <c r="I1393" i="1" s="1"/>
  <c r="G1394" i="1"/>
  <c r="I1394" i="1" s="1"/>
  <c r="G1395" i="1"/>
  <c r="I1395" i="1" s="1"/>
  <c r="G1396" i="1"/>
  <c r="I1396" i="1" s="1"/>
  <c r="G1397" i="1"/>
  <c r="I1397" i="1" s="1"/>
  <c r="G1398" i="1"/>
  <c r="I1398" i="1" s="1"/>
  <c r="G1399" i="1"/>
  <c r="I1399" i="1" s="1"/>
  <c r="G1400" i="1"/>
  <c r="I1400" i="1" s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I1408" i="1" s="1"/>
  <c r="G1409" i="1"/>
  <c r="I1409" i="1" s="1"/>
  <c r="G1410" i="1"/>
  <c r="I1410" i="1" s="1"/>
  <c r="G1411" i="1"/>
  <c r="I1411" i="1" s="1"/>
  <c r="G1412" i="1"/>
  <c r="I1412" i="1" s="1"/>
  <c r="G1413" i="1"/>
  <c r="I1413" i="1" s="1"/>
  <c r="G1414" i="1"/>
  <c r="I1414" i="1" s="1"/>
  <c r="G1415" i="1"/>
  <c r="I1415" i="1" s="1"/>
  <c r="G1416" i="1"/>
  <c r="I1416" i="1" s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I1424" i="1" s="1"/>
  <c r="G1425" i="1"/>
  <c r="I1425" i="1" s="1"/>
  <c r="G1426" i="1"/>
  <c r="I1426" i="1" s="1"/>
  <c r="G1427" i="1"/>
  <c r="I1427" i="1" s="1"/>
  <c r="G1428" i="1"/>
  <c r="I1428" i="1" s="1"/>
  <c r="G1429" i="1"/>
  <c r="I1429" i="1" s="1"/>
  <c r="G1430" i="1"/>
  <c r="I1430" i="1" s="1"/>
  <c r="G1431" i="1"/>
  <c r="I1431" i="1" s="1"/>
  <c r="G1432" i="1"/>
  <c r="I1432" i="1" s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I1438" i="1" s="1"/>
  <c r="G1439" i="1"/>
  <c r="I1439" i="1" s="1"/>
  <c r="G1440" i="1"/>
  <c r="I1440" i="1" s="1"/>
  <c r="G1441" i="1"/>
  <c r="I1441" i="1" s="1"/>
  <c r="G1442" i="1"/>
  <c r="I1442" i="1" s="1"/>
  <c r="G1443" i="1"/>
  <c r="I1443" i="1" s="1"/>
  <c r="G1444" i="1"/>
  <c r="I1444" i="1" s="1"/>
  <c r="G1445" i="1"/>
  <c r="I1445" i="1" s="1"/>
  <c r="G1446" i="1"/>
  <c r="I1446" i="1" s="1"/>
  <c r="G1447" i="1"/>
  <c r="I1447" i="1" s="1"/>
  <c r="G1448" i="1"/>
  <c r="I1448" i="1" s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I1456" i="1" s="1"/>
  <c r="G1457" i="1"/>
  <c r="I1457" i="1" s="1"/>
  <c r="G1458" i="1"/>
  <c r="I1458" i="1" s="1"/>
  <c r="G1459" i="1"/>
  <c r="I1459" i="1" s="1"/>
  <c r="G1460" i="1"/>
  <c r="I1460" i="1" s="1"/>
  <c r="G1461" i="1"/>
  <c r="I1461" i="1" s="1"/>
  <c r="G1462" i="1"/>
  <c r="I1462" i="1" s="1"/>
  <c r="G1463" i="1"/>
  <c r="I1463" i="1" s="1"/>
  <c r="G1464" i="1"/>
  <c r="I1464" i="1" s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I1472" i="1" s="1"/>
  <c r="G1473" i="1"/>
  <c r="I1473" i="1" s="1"/>
  <c r="G1474" i="1"/>
  <c r="I1474" i="1" s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I1480" i="1" s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I1488" i="1" s="1"/>
  <c r="G1489" i="1"/>
  <c r="I1489" i="1" s="1"/>
  <c r="G1490" i="1"/>
  <c r="I1490" i="1" s="1"/>
  <c r="G1491" i="1"/>
  <c r="I1491" i="1" s="1"/>
  <c r="G1492" i="1"/>
  <c r="I1492" i="1" s="1"/>
  <c r="G1493" i="1"/>
  <c r="I1493" i="1" s="1"/>
  <c r="G1494" i="1"/>
  <c r="I1494" i="1" s="1"/>
  <c r="G1495" i="1"/>
  <c r="I1495" i="1" s="1"/>
  <c r="G1496" i="1"/>
  <c r="I1496" i="1" s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I1504" i="1" s="1"/>
  <c r="G1505" i="1"/>
  <c r="I1505" i="1" s="1"/>
  <c r="G1506" i="1"/>
  <c r="I1506" i="1" s="1"/>
  <c r="G1507" i="1"/>
  <c r="I1507" i="1" s="1"/>
  <c r="G1508" i="1"/>
  <c r="I1508" i="1" s="1"/>
  <c r="G1509" i="1"/>
  <c r="I1509" i="1" s="1"/>
  <c r="G1510" i="1"/>
  <c r="I1510" i="1" s="1"/>
  <c r="G1511" i="1"/>
  <c r="I1511" i="1" s="1"/>
  <c r="G1512" i="1"/>
  <c r="I1512" i="1" s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I1520" i="1" s="1"/>
  <c r="G1521" i="1"/>
  <c r="I1521" i="1" s="1"/>
  <c r="G1522" i="1"/>
  <c r="I1522" i="1" s="1"/>
  <c r="G1523" i="1"/>
  <c r="I1523" i="1" s="1"/>
  <c r="G1524" i="1"/>
  <c r="I1524" i="1" s="1"/>
  <c r="G1525" i="1"/>
  <c r="I1525" i="1" s="1"/>
  <c r="G1526" i="1"/>
  <c r="I1526" i="1" s="1"/>
  <c r="G1527" i="1"/>
  <c r="I1527" i="1" s="1"/>
  <c r="G1528" i="1"/>
  <c r="I1528" i="1" s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I1536" i="1" s="1"/>
  <c r="G1537" i="1"/>
  <c r="I1537" i="1" s="1"/>
  <c r="G1538" i="1"/>
  <c r="I1538" i="1" s="1"/>
  <c r="G1539" i="1"/>
  <c r="I1539" i="1" s="1"/>
  <c r="G1540" i="1"/>
  <c r="I1540" i="1" s="1"/>
  <c r="G1541" i="1"/>
  <c r="I1541" i="1" s="1"/>
  <c r="G1542" i="1"/>
  <c r="I1542" i="1" s="1"/>
  <c r="G1543" i="1"/>
  <c r="I1543" i="1" s="1"/>
  <c r="G1544" i="1"/>
  <c r="I1544" i="1" s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I1552" i="1" s="1"/>
  <c r="G1553" i="1"/>
  <c r="I1553" i="1" s="1"/>
  <c r="G1554" i="1"/>
  <c r="I1554" i="1" s="1"/>
  <c r="G1555" i="1"/>
  <c r="I1555" i="1" s="1"/>
  <c r="G1556" i="1"/>
  <c r="I1556" i="1" s="1"/>
  <c r="G1557" i="1"/>
  <c r="I1557" i="1" s="1"/>
  <c r="G1558" i="1"/>
  <c r="I1558" i="1" s="1"/>
  <c r="G1559" i="1"/>
  <c r="I1559" i="1" s="1"/>
  <c r="G1560" i="1"/>
  <c r="I1560" i="1" s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I1568" i="1" s="1"/>
  <c r="G1569" i="1"/>
  <c r="I1569" i="1" s="1"/>
  <c r="G1570" i="1"/>
  <c r="I1570" i="1" s="1"/>
  <c r="G1571" i="1"/>
  <c r="I1571" i="1" s="1"/>
  <c r="G1572" i="1"/>
  <c r="I1572" i="1" s="1"/>
  <c r="G1573" i="1"/>
  <c r="I1573" i="1" s="1"/>
  <c r="G1574" i="1"/>
  <c r="I1574" i="1" s="1"/>
  <c r="G1575" i="1"/>
  <c r="I1575" i="1" s="1"/>
  <c r="G1576" i="1"/>
  <c r="I1576" i="1" s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I1584" i="1" s="1"/>
  <c r="G1585" i="1"/>
  <c r="I1585" i="1" s="1"/>
  <c r="G1586" i="1"/>
  <c r="I1586" i="1" s="1"/>
  <c r="G1587" i="1"/>
  <c r="I1587" i="1" s="1"/>
  <c r="G1588" i="1"/>
  <c r="I1588" i="1" s="1"/>
  <c r="G1589" i="1"/>
  <c r="I1589" i="1" s="1"/>
  <c r="G1590" i="1"/>
  <c r="I1590" i="1" s="1"/>
  <c r="G1591" i="1"/>
  <c r="I1591" i="1" s="1"/>
  <c r="G1592" i="1"/>
  <c r="I1592" i="1" s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I1600" i="1" s="1"/>
  <c r="G1601" i="1"/>
  <c r="I1601" i="1" s="1"/>
  <c r="G1602" i="1"/>
  <c r="I1602" i="1" s="1"/>
  <c r="G1603" i="1"/>
  <c r="I1603" i="1" s="1"/>
  <c r="G1604" i="1"/>
  <c r="I1604" i="1" s="1"/>
  <c r="G1605" i="1"/>
  <c r="I1605" i="1" s="1"/>
  <c r="G1606" i="1"/>
  <c r="I1606" i="1" s="1"/>
  <c r="G1607" i="1"/>
  <c r="I1607" i="1" s="1"/>
  <c r="G1608" i="1"/>
  <c r="I1608" i="1" s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I1616" i="1" s="1"/>
  <c r="G1617" i="1"/>
  <c r="I1617" i="1" s="1"/>
  <c r="G1618" i="1"/>
  <c r="I1618" i="1" s="1"/>
  <c r="G1619" i="1"/>
  <c r="I1619" i="1" s="1"/>
  <c r="G1620" i="1"/>
  <c r="I1620" i="1" s="1"/>
  <c r="G1621" i="1"/>
  <c r="I1621" i="1" s="1"/>
  <c r="G1622" i="1"/>
  <c r="I1622" i="1" s="1"/>
  <c r="G1623" i="1"/>
  <c r="I1623" i="1" s="1"/>
  <c r="G1624" i="1"/>
  <c r="I1624" i="1" s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I1631" i="1" s="1"/>
  <c r="G1632" i="1"/>
  <c r="I1632" i="1" s="1"/>
  <c r="G1633" i="1"/>
  <c r="I1633" i="1" s="1"/>
  <c r="G1634" i="1"/>
  <c r="I1634" i="1" s="1"/>
  <c r="G1635" i="1"/>
  <c r="I1635" i="1" s="1"/>
  <c r="G1636" i="1"/>
  <c r="I1636" i="1" s="1"/>
  <c r="G1637" i="1"/>
  <c r="I1637" i="1" s="1"/>
  <c r="G1638" i="1"/>
  <c r="I1638" i="1" s="1"/>
  <c r="G1639" i="1"/>
  <c r="I1639" i="1" s="1"/>
  <c r="G1640" i="1"/>
  <c r="I1640" i="1" s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I1648" i="1" s="1"/>
  <c r="G1649" i="1"/>
  <c r="I1649" i="1" s="1"/>
  <c r="G1650" i="1"/>
  <c r="I1650" i="1" s="1"/>
  <c r="G1651" i="1"/>
  <c r="I1651" i="1" s="1"/>
  <c r="G1652" i="1"/>
  <c r="I1652" i="1" s="1"/>
  <c r="G1653" i="1"/>
  <c r="I1653" i="1" s="1"/>
  <c r="G1654" i="1"/>
  <c r="I1654" i="1" s="1"/>
  <c r="G1655" i="1"/>
  <c r="I1655" i="1" s="1"/>
  <c r="G1656" i="1"/>
  <c r="I1656" i="1" s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I1664" i="1" s="1"/>
  <c r="G1665" i="1"/>
  <c r="I1665" i="1" s="1"/>
  <c r="G1666" i="1"/>
  <c r="I1666" i="1" s="1"/>
  <c r="G1667" i="1"/>
  <c r="I1667" i="1" s="1"/>
  <c r="G1668" i="1"/>
  <c r="I1668" i="1" s="1"/>
  <c r="G1669" i="1"/>
  <c r="I1669" i="1" s="1"/>
  <c r="G1670" i="1"/>
  <c r="I1670" i="1" s="1"/>
  <c r="G1671" i="1"/>
  <c r="I1671" i="1" s="1"/>
  <c r="G1672" i="1"/>
  <c r="I1672" i="1" s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I1680" i="1" s="1"/>
  <c r="G1681" i="1"/>
  <c r="I1681" i="1" s="1"/>
  <c r="G1682" i="1"/>
  <c r="I1682" i="1" s="1"/>
  <c r="G1683" i="1"/>
  <c r="I1683" i="1" s="1"/>
  <c r="G1684" i="1"/>
  <c r="I1684" i="1" s="1"/>
  <c r="G1685" i="1"/>
  <c r="I1685" i="1" s="1"/>
  <c r="G1686" i="1"/>
  <c r="I1686" i="1" s="1"/>
  <c r="G1687" i="1"/>
  <c r="I1687" i="1" s="1"/>
  <c r="G1688" i="1"/>
  <c r="I1688" i="1" s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I1696" i="1" s="1"/>
  <c r="G1697" i="1"/>
  <c r="I1697" i="1" s="1"/>
  <c r="G1698" i="1"/>
  <c r="I1698" i="1" s="1"/>
  <c r="G1699" i="1"/>
  <c r="I1699" i="1" s="1"/>
  <c r="G1700" i="1"/>
  <c r="I1700" i="1" s="1"/>
  <c r="G1701" i="1"/>
  <c r="I1701" i="1" s="1"/>
  <c r="G1702" i="1"/>
  <c r="I1702" i="1" s="1"/>
  <c r="G1703" i="1"/>
  <c r="I1703" i="1" s="1"/>
  <c r="G1704" i="1"/>
  <c r="I1704" i="1" s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I1712" i="1" s="1"/>
  <c r="G1713" i="1"/>
  <c r="I1713" i="1" s="1"/>
  <c r="G1714" i="1"/>
  <c r="I1714" i="1" s="1"/>
  <c r="G1715" i="1"/>
  <c r="I1715" i="1" s="1"/>
  <c r="G1716" i="1"/>
  <c r="I1716" i="1" s="1"/>
  <c r="G1717" i="1"/>
  <c r="I1717" i="1" s="1"/>
  <c r="G1718" i="1"/>
  <c r="I1718" i="1" s="1"/>
  <c r="G1719" i="1"/>
  <c r="I1719" i="1" s="1"/>
  <c r="G1720" i="1"/>
  <c r="I1720" i="1" s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I1728" i="1" s="1"/>
  <c r="G1729" i="1"/>
  <c r="I1729" i="1" s="1"/>
  <c r="G1730" i="1"/>
  <c r="I1730" i="1" s="1"/>
  <c r="G1731" i="1"/>
  <c r="I1731" i="1" s="1"/>
  <c r="G1732" i="1"/>
  <c r="I1732" i="1" s="1"/>
  <c r="G1733" i="1"/>
  <c r="I1733" i="1" s="1"/>
  <c r="G1734" i="1"/>
  <c r="I1734" i="1" s="1"/>
  <c r="G1735" i="1"/>
  <c r="I1735" i="1" s="1"/>
  <c r="G1736" i="1"/>
  <c r="I1736" i="1" s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I1744" i="1" s="1"/>
  <c r="G1745" i="1"/>
  <c r="I1745" i="1" s="1"/>
  <c r="G1746" i="1"/>
  <c r="I1746" i="1" s="1"/>
  <c r="G1747" i="1"/>
  <c r="I1747" i="1" s="1"/>
  <c r="G1748" i="1"/>
  <c r="I1748" i="1" s="1"/>
  <c r="G1749" i="1"/>
  <c r="I1749" i="1" s="1"/>
  <c r="G1750" i="1"/>
  <c r="I1750" i="1" s="1"/>
  <c r="G1751" i="1"/>
  <c r="I1751" i="1" s="1"/>
  <c r="G1752" i="1"/>
  <c r="I1752" i="1" s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I1760" i="1" s="1"/>
  <c r="G1761" i="1"/>
  <c r="I1761" i="1" s="1"/>
  <c r="G1762" i="1"/>
  <c r="I1762" i="1" s="1"/>
  <c r="G1763" i="1"/>
  <c r="I1763" i="1" s="1"/>
  <c r="G1764" i="1"/>
  <c r="I1764" i="1" s="1"/>
  <c r="G1765" i="1"/>
  <c r="I1765" i="1" s="1"/>
  <c r="G1766" i="1"/>
  <c r="I1766" i="1" s="1"/>
  <c r="G1767" i="1"/>
  <c r="I1767" i="1" s="1"/>
  <c r="G1768" i="1"/>
  <c r="I1768" i="1" s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I1776" i="1" s="1"/>
  <c r="G1777" i="1"/>
  <c r="I1777" i="1" s="1"/>
  <c r="G1778" i="1"/>
  <c r="I1778" i="1" s="1"/>
  <c r="G1779" i="1"/>
  <c r="I1779" i="1" s="1"/>
  <c r="G1780" i="1"/>
  <c r="I1780" i="1" s="1"/>
  <c r="G1781" i="1"/>
  <c r="I1781" i="1" s="1"/>
  <c r="G1782" i="1"/>
  <c r="I1782" i="1" s="1"/>
  <c r="G1783" i="1"/>
  <c r="I1783" i="1" s="1"/>
  <c r="G1784" i="1"/>
  <c r="I1784" i="1" s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I1792" i="1" s="1"/>
  <c r="G1793" i="1"/>
  <c r="I1793" i="1" s="1"/>
  <c r="G1794" i="1"/>
  <c r="I1794" i="1" s="1"/>
  <c r="G1795" i="1"/>
  <c r="I1795" i="1" s="1"/>
  <c r="G1796" i="1"/>
  <c r="I1796" i="1" s="1"/>
  <c r="G1797" i="1"/>
  <c r="I1797" i="1" s="1"/>
  <c r="G1798" i="1"/>
  <c r="I1798" i="1" s="1"/>
  <c r="G1799" i="1"/>
  <c r="I1799" i="1" s="1"/>
  <c r="G1800" i="1"/>
  <c r="I1800" i="1" s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7" i="1"/>
  <c r="I7" i="1" s="1"/>
  <c r="E7" i="1" l="1"/>
  <c r="E8" i="1"/>
  <c r="E9" i="1"/>
  <c r="E10" i="1"/>
  <c r="E11" i="1"/>
  <c r="E12" i="1"/>
  <c r="E13" i="1"/>
  <c r="E14" i="1"/>
  <c r="E15" i="1"/>
  <c r="E16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F7" i="1"/>
  <c r="F25" i="1"/>
  <c r="F9" i="1"/>
  <c r="F10" i="1"/>
  <c r="F11" i="1"/>
  <c r="F12" i="1"/>
  <c r="F13" i="1"/>
  <c r="F14" i="1"/>
  <c r="F15" i="1"/>
  <c r="F16" i="1"/>
  <c r="F18" i="1"/>
  <c r="F19" i="1"/>
  <c r="F20" i="1"/>
  <c r="F21" i="1"/>
  <c r="F22" i="1"/>
  <c r="F23" i="1"/>
  <c r="F24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F392" i="1"/>
  <c r="E393" i="1"/>
  <c r="F393" i="1"/>
  <c r="E394" i="1"/>
  <c r="F394" i="1"/>
  <c r="E395" i="1"/>
  <c r="F395" i="1"/>
  <c r="E396" i="1"/>
  <c r="F396" i="1"/>
  <c r="E397" i="1"/>
  <c r="F397" i="1"/>
  <c r="E398" i="1"/>
  <c r="F398" i="1"/>
  <c r="E399" i="1"/>
  <c r="F399" i="1"/>
  <c r="E400" i="1"/>
  <c r="F400" i="1"/>
  <c r="E401" i="1"/>
  <c r="F401" i="1"/>
  <c r="E402" i="1"/>
  <c r="F402" i="1"/>
  <c r="E403" i="1"/>
  <c r="F403" i="1"/>
  <c r="E404" i="1"/>
  <c r="F404" i="1"/>
  <c r="E405" i="1"/>
  <c r="F405" i="1"/>
  <c r="E406" i="1"/>
  <c r="F406" i="1"/>
  <c r="E407" i="1"/>
  <c r="F407" i="1"/>
  <c r="E408" i="1"/>
  <c r="F408" i="1"/>
  <c r="E409" i="1"/>
  <c r="F409" i="1"/>
  <c r="E410" i="1"/>
  <c r="F410" i="1"/>
  <c r="E411" i="1"/>
  <c r="F411" i="1"/>
  <c r="E412" i="1"/>
  <c r="F412" i="1"/>
  <c r="E413" i="1"/>
  <c r="F413" i="1"/>
  <c r="E414" i="1"/>
  <c r="F414" i="1"/>
  <c r="E415" i="1"/>
  <c r="F415" i="1"/>
  <c r="E416" i="1"/>
  <c r="F416" i="1"/>
  <c r="E417" i="1"/>
  <c r="F417" i="1"/>
  <c r="E418" i="1"/>
  <c r="F418" i="1"/>
  <c r="E419" i="1"/>
  <c r="F419" i="1"/>
  <c r="E420" i="1"/>
  <c r="F420" i="1"/>
  <c r="E421" i="1"/>
  <c r="F421" i="1"/>
  <c r="E422" i="1"/>
  <c r="F422" i="1"/>
  <c r="E423" i="1"/>
  <c r="F423" i="1"/>
  <c r="E424" i="1"/>
  <c r="F424" i="1"/>
  <c r="E425" i="1"/>
  <c r="F425" i="1"/>
  <c r="E426" i="1"/>
  <c r="F426" i="1"/>
  <c r="E427" i="1"/>
  <c r="F427" i="1"/>
  <c r="E428" i="1"/>
  <c r="F428" i="1"/>
  <c r="E429" i="1"/>
  <c r="F429" i="1"/>
  <c r="E430" i="1"/>
  <c r="F430" i="1"/>
  <c r="E431" i="1"/>
  <c r="F431" i="1"/>
  <c r="E432" i="1"/>
  <c r="F432" i="1"/>
  <c r="E433" i="1"/>
  <c r="F433" i="1"/>
  <c r="E434" i="1"/>
  <c r="F434" i="1"/>
  <c r="E435" i="1"/>
  <c r="F435" i="1"/>
  <c r="E436" i="1"/>
  <c r="F436" i="1"/>
  <c r="E437" i="1"/>
  <c r="F437" i="1"/>
  <c r="E438" i="1"/>
  <c r="F438" i="1"/>
  <c r="E439" i="1"/>
  <c r="F439" i="1"/>
  <c r="E440" i="1"/>
  <c r="F440" i="1"/>
  <c r="E441" i="1"/>
  <c r="F441" i="1"/>
  <c r="E442" i="1"/>
  <c r="F442" i="1"/>
  <c r="E443" i="1"/>
  <c r="F443" i="1"/>
  <c r="E444" i="1"/>
  <c r="F444" i="1"/>
  <c r="E445" i="1"/>
  <c r="F445" i="1"/>
  <c r="E446" i="1"/>
  <c r="F446" i="1"/>
  <c r="E447" i="1"/>
  <c r="F447" i="1"/>
  <c r="E448" i="1"/>
  <c r="F448" i="1"/>
  <c r="E449" i="1"/>
  <c r="F449" i="1"/>
  <c r="E450" i="1"/>
  <c r="F450" i="1"/>
  <c r="E451" i="1"/>
  <c r="F451" i="1"/>
  <c r="E452" i="1"/>
  <c r="F452" i="1"/>
  <c r="E453" i="1"/>
  <c r="F453" i="1"/>
  <c r="E454" i="1"/>
  <c r="F454" i="1"/>
  <c r="E455" i="1"/>
  <c r="F455" i="1"/>
  <c r="E456" i="1"/>
  <c r="F456" i="1"/>
  <c r="E457" i="1"/>
  <c r="F457" i="1"/>
  <c r="E458" i="1"/>
  <c r="F458" i="1"/>
  <c r="E459" i="1"/>
  <c r="F459" i="1"/>
  <c r="E460" i="1"/>
  <c r="F460" i="1"/>
  <c r="E461" i="1"/>
  <c r="F461" i="1"/>
  <c r="E462" i="1"/>
  <c r="F462" i="1"/>
  <c r="E463" i="1"/>
  <c r="F463" i="1"/>
  <c r="E464" i="1"/>
  <c r="F464" i="1"/>
  <c r="E465" i="1"/>
  <c r="F465" i="1"/>
  <c r="E466" i="1"/>
  <c r="F466" i="1"/>
  <c r="E467" i="1"/>
  <c r="F467" i="1"/>
  <c r="E468" i="1"/>
  <c r="F468" i="1"/>
  <c r="E469" i="1"/>
  <c r="F469" i="1"/>
  <c r="E470" i="1"/>
  <c r="F470" i="1"/>
  <c r="E471" i="1"/>
  <c r="F471" i="1"/>
  <c r="E472" i="1"/>
  <c r="F472" i="1"/>
  <c r="E473" i="1"/>
  <c r="F473" i="1"/>
  <c r="E474" i="1"/>
  <c r="F474" i="1"/>
  <c r="E475" i="1"/>
  <c r="F475" i="1"/>
  <c r="E476" i="1"/>
  <c r="F476" i="1"/>
  <c r="E477" i="1"/>
  <c r="F477" i="1"/>
  <c r="E478" i="1"/>
  <c r="F478" i="1"/>
  <c r="E479" i="1"/>
  <c r="F479" i="1"/>
  <c r="E480" i="1"/>
  <c r="F480" i="1"/>
  <c r="E481" i="1"/>
  <c r="F481" i="1"/>
  <c r="E482" i="1"/>
  <c r="F482" i="1"/>
  <c r="E483" i="1"/>
  <c r="F483" i="1"/>
  <c r="E484" i="1"/>
  <c r="F484" i="1"/>
  <c r="E485" i="1"/>
  <c r="F485" i="1"/>
  <c r="E486" i="1"/>
  <c r="F486" i="1"/>
  <c r="E487" i="1"/>
  <c r="F487" i="1"/>
  <c r="E488" i="1"/>
  <c r="F488" i="1"/>
  <c r="E489" i="1"/>
  <c r="F489" i="1"/>
  <c r="E490" i="1"/>
  <c r="F490" i="1"/>
  <c r="E491" i="1"/>
  <c r="F491" i="1"/>
  <c r="E492" i="1"/>
  <c r="F492" i="1"/>
  <c r="E493" i="1"/>
  <c r="F493" i="1"/>
  <c r="E494" i="1"/>
  <c r="F494" i="1"/>
  <c r="E495" i="1"/>
  <c r="F495" i="1"/>
  <c r="E496" i="1"/>
  <c r="F496" i="1"/>
  <c r="E497" i="1"/>
  <c r="F497" i="1"/>
  <c r="E498" i="1"/>
  <c r="F498" i="1"/>
  <c r="E499" i="1"/>
  <c r="F499" i="1"/>
  <c r="E500" i="1"/>
  <c r="F500" i="1"/>
  <c r="E501" i="1"/>
  <c r="F501" i="1"/>
  <c r="E502" i="1"/>
  <c r="F502" i="1"/>
  <c r="E503" i="1"/>
  <c r="F503" i="1"/>
  <c r="E504" i="1"/>
  <c r="F504" i="1"/>
  <c r="E505" i="1"/>
  <c r="F505" i="1"/>
  <c r="E506" i="1"/>
  <c r="F506" i="1"/>
  <c r="E507" i="1"/>
  <c r="F507" i="1"/>
  <c r="E508" i="1"/>
  <c r="F508" i="1"/>
  <c r="E509" i="1"/>
  <c r="F509" i="1"/>
  <c r="E510" i="1"/>
  <c r="F510" i="1"/>
  <c r="E511" i="1"/>
  <c r="F511" i="1"/>
  <c r="E512" i="1"/>
  <c r="F512" i="1"/>
  <c r="E513" i="1"/>
  <c r="F513" i="1"/>
  <c r="E514" i="1"/>
  <c r="F514" i="1"/>
  <c r="E515" i="1"/>
  <c r="F515" i="1"/>
  <c r="E516" i="1"/>
  <c r="F516" i="1"/>
  <c r="E517" i="1"/>
  <c r="F517" i="1"/>
  <c r="E518" i="1"/>
  <c r="F518" i="1"/>
  <c r="E519" i="1"/>
  <c r="F519" i="1"/>
  <c r="E520" i="1"/>
  <c r="F520" i="1"/>
  <c r="E521" i="1"/>
  <c r="F521" i="1"/>
  <c r="E522" i="1"/>
  <c r="F522" i="1"/>
  <c r="E523" i="1"/>
  <c r="F523" i="1"/>
  <c r="E524" i="1"/>
  <c r="F524" i="1"/>
  <c r="E525" i="1"/>
  <c r="F525" i="1"/>
  <c r="E526" i="1"/>
  <c r="F526" i="1"/>
  <c r="E527" i="1"/>
  <c r="F527" i="1"/>
  <c r="E528" i="1"/>
  <c r="F528" i="1"/>
  <c r="E529" i="1"/>
  <c r="F529" i="1"/>
  <c r="E530" i="1"/>
  <c r="F530" i="1"/>
  <c r="E531" i="1"/>
  <c r="F531" i="1"/>
  <c r="E532" i="1"/>
  <c r="F532" i="1"/>
  <c r="E533" i="1"/>
  <c r="F533" i="1"/>
  <c r="E534" i="1"/>
  <c r="F534" i="1"/>
  <c r="E535" i="1"/>
  <c r="F535" i="1"/>
  <c r="E536" i="1"/>
  <c r="F536" i="1"/>
  <c r="E537" i="1"/>
  <c r="F537" i="1"/>
  <c r="E538" i="1"/>
  <c r="F538" i="1"/>
  <c r="E539" i="1"/>
  <c r="F539" i="1"/>
  <c r="E540" i="1"/>
  <c r="F540" i="1"/>
  <c r="E541" i="1"/>
  <c r="F541" i="1"/>
  <c r="E542" i="1"/>
  <c r="F542" i="1"/>
  <c r="E543" i="1"/>
  <c r="F543" i="1"/>
  <c r="E544" i="1"/>
  <c r="F544" i="1"/>
  <c r="E545" i="1"/>
  <c r="F545" i="1"/>
  <c r="E546" i="1"/>
  <c r="F546" i="1"/>
  <c r="E547" i="1"/>
  <c r="F547" i="1"/>
  <c r="E548" i="1"/>
  <c r="F548" i="1"/>
  <c r="E549" i="1"/>
  <c r="F549" i="1"/>
  <c r="E550" i="1"/>
  <c r="F550" i="1"/>
  <c r="E551" i="1"/>
  <c r="F551" i="1"/>
  <c r="E552" i="1"/>
  <c r="F552" i="1"/>
  <c r="E553" i="1"/>
  <c r="F553" i="1"/>
  <c r="E554" i="1"/>
  <c r="F554" i="1"/>
  <c r="E555" i="1"/>
  <c r="F555" i="1"/>
  <c r="E556" i="1"/>
  <c r="F556" i="1"/>
  <c r="E557" i="1"/>
  <c r="F557" i="1"/>
  <c r="E558" i="1"/>
  <c r="F558" i="1"/>
  <c r="E559" i="1"/>
  <c r="F559" i="1"/>
  <c r="E560" i="1"/>
  <c r="F560" i="1"/>
  <c r="E561" i="1"/>
  <c r="F561" i="1"/>
  <c r="E562" i="1"/>
  <c r="F562" i="1"/>
  <c r="E563" i="1"/>
  <c r="F563" i="1"/>
  <c r="E564" i="1"/>
  <c r="F564" i="1"/>
  <c r="E565" i="1"/>
  <c r="F565" i="1"/>
  <c r="E566" i="1"/>
  <c r="F566" i="1"/>
  <c r="E567" i="1"/>
  <c r="F567" i="1"/>
  <c r="E568" i="1"/>
  <c r="F568" i="1"/>
  <c r="E569" i="1"/>
  <c r="F569" i="1"/>
  <c r="E570" i="1"/>
  <c r="F570" i="1"/>
  <c r="E571" i="1"/>
  <c r="F571" i="1"/>
  <c r="E572" i="1"/>
  <c r="F572" i="1"/>
  <c r="E573" i="1"/>
  <c r="F573" i="1"/>
  <c r="E574" i="1"/>
  <c r="F574" i="1"/>
  <c r="E575" i="1"/>
  <c r="F575" i="1"/>
  <c r="E576" i="1"/>
  <c r="F576" i="1"/>
  <c r="E577" i="1"/>
  <c r="F577" i="1"/>
  <c r="E578" i="1"/>
  <c r="F578" i="1"/>
  <c r="E579" i="1"/>
  <c r="F579" i="1"/>
  <c r="E580" i="1"/>
  <c r="F580" i="1"/>
  <c r="E581" i="1"/>
  <c r="F581" i="1"/>
  <c r="E582" i="1"/>
  <c r="F582" i="1"/>
  <c r="E583" i="1"/>
  <c r="F583" i="1"/>
  <c r="E584" i="1"/>
  <c r="F584" i="1"/>
  <c r="E585" i="1"/>
  <c r="F585" i="1"/>
  <c r="E586" i="1"/>
  <c r="F586" i="1"/>
  <c r="E587" i="1"/>
  <c r="F587" i="1"/>
  <c r="E588" i="1"/>
  <c r="F588" i="1"/>
  <c r="E589" i="1"/>
  <c r="F589" i="1"/>
  <c r="E590" i="1"/>
  <c r="F590" i="1"/>
  <c r="E591" i="1"/>
  <c r="F591" i="1"/>
  <c r="E592" i="1"/>
  <c r="F592" i="1"/>
  <c r="E593" i="1"/>
  <c r="F593" i="1"/>
  <c r="E594" i="1"/>
  <c r="F594" i="1"/>
  <c r="E595" i="1"/>
  <c r="F595" i="1"/>
  <c r="E596" i="1"/>
  <c r="F596" i="1"/>
  <c r="E597" i="1"/>
  <c r="F597" i="1"/>
  <c r="E598" i="1"/>
  <c r="F598" i="1"/>
  <c r="E599" i="1"/>
  <c r="F599" i="1"/>
  <c r="E600" i="1"/>
  <c r="F600" i="1"/>
  <c r="E601" i="1"/>
  <c r="F601" i="1"/>
  <c r="E602" i="1"/>
  <c r="F602" i="1"/>
  <c r="E603" i="1"/>
  <c r="F603" i="1"/>
  <c r="E604" i="1"/>
  <c r="F604" i="1"/>
  <c r="E605" i="1"/>
  <c r="F605" i="1"/>
  <c r="E606" i="1"/>
  <c r="F606" i="1"/>
  <c r="E607" i="1"/>
  <c r="F607" i="1"/>
  <c r="E608" i="1"/>
  <c r="F608" i="1"/>
  <c r="E609" i="1"/>
  <c r="F609" i="1"/>
  <c r="E610" i="1"/>
  <c r="F610" i="1"/>
  <c r="E611" i="1"/>
  <c r="F611" i="1"/>
  <c r="E612" i="1"/>
  <c r="F612" i="1"/>
  <c r="E613" i="1"/>
  <c r="F613" i="1"/>
  <c r="E614" i="1"/>
  <c r="F614" i="1"/>
  <c r="E615" i="1"/>
  <c r="F615" i="1"/>
  <c r="E616" i="1"/>
  <c r="F616" i="1"/>
  <c r="E617" i="1"/>
  <c r="F617" i="1"/>
  <c r="E618" i="1"/>
  <c r="F618" i="1"/>
  <c r="E619" i="1"/>
  <c r="F619" i="1"/>
  <c r="E620" i="1"/>
  <c r="F620" i="1"/>
  <c r="E621" i="1"/>
  <c r="F621" i="1"/>
  <c r="E622" i="1"/>
  <c r="F622" i="1"/>
  <c r="E623" i="1"/>
  <c r="F623" i="1"/>
  <c r="E624" i="1"/>
  <c r="F624" i="1"/>
  <c r="E625" i="1"/>
  <c r="F625" i="1"/>
  <c r="E626" i="1"/>
  <c r="F626" i="1"/>
  <c r="E627" i="1"/>
  <c r="F627" i="1"/>
  <c r="E628" i="1"/>
  <c r="F628" i="1"/>
  <c r="E629" i="1"/>
  <c r="F629" i="1"/>
  <c r="E630" i="1"/>
  <c r="F630" i="1"/>
  <c r="E631" i="1"/>
  <c r="F631" i="1"/>
  <c r="E632" i="1"/>
  <c r="F632" i="1"/>
  <c r="E633" i="1"/>
  <c r="F633" i="1"/>
  <c r="E634" i="1"/>
  <c r="F634" i="1"/>
  <c r="E635" i="1"/>
  <c r="F635" i="1"/>
  <c r="E636" i="1"/>
  <c r="F636" i="1"/>
  <c r="E637" i="1"/>
  <c r="F637" i="1"/>
  <c r="E638" i="1"/>
  <c r="F638" i="1"/>
  <c r="E639" i="1"/>
  <c r="F639" i="1"/>
  <c r="E640" i="1"/>
  <c r="F640" i="1"/>
  <c r="E641" i="1"/>
  <c r="F641" i="1"/>
  <c r="E642" i="1"/>
  <c r="F642" i="1"/>
  <c r="E643" i="1"/>
  <c r="F643" i="1"/>
  <c r="E644" i="1"/>
  <c r="F644" i="1"/>
  <c r="E645" i="1"/>
  <c r="F645" i="1"/>
  <c r="E646" i="1"/>
  <c r="F646" i="1"/>
  <c r="E647" i="1"/>
  <c r="F647" i="1"/>
  <c r="E648" i="1"/>
  <c r="F648" i="1"/>
  <c r="E649" i="1"/>
  <c r="F649" i="1"/>
  <c r="E650" i="1"/>
  <c r="F650" i="1"/>
  <c r="E651" i="1"/>
  <c r="F651" i="1"/>
  <c r="E652" i="1"/>
  <c r="F652" i="1"/>
  <c r="E653" i="1"/>
  <c r="F653" i="1"/>
  <c r="E654" i="1"/>
  <c r="F654" i="1"/>
  <c r="E655" i="1"/>
  <c r="F655" i="1"/>
  <c r="E656" i="1"/>
  <c r="F656" i="1"/>
  <c r="E657" i="1"/>
  <c r="F657" i="1"/>
  <c r="E658" i="1"/>
  <c r="F658" i="1"/>
  <c r="E659" i="1"/>
  <c r="F659" i="1"/>
  <c r="E660" i="1"/>
  <c r="F660" i="1"/>
  <c r="E661" i="1"/>
  <c r="F661" i="1"/>
  <c r="E662" i="1"/>
  <c r="F662" i="1"/>
  <c r="E663" i="1"/>
  <c r="F663" i="1"/>
  <c r="E664" i="1"/>
  <c r="F664" i="1"/>
  <c r="E665" i="1"/>
  <c r="F665" i="1"/>
  <c r="E666" i="1"/>
  <c r="F666" i="1"/>
  <c r="E667" i="1"/>
  <c r="F667" i="1"/>
  <c r="E668" i="1"/>
  <c r="F668" i="1"/>
  <c r="E669" i="1"/>
  <c r="F669" i="1"/>
  <c r="E670" i="1"/>
  <c r="F670" i="1"/>
  <c r="E671" i="1"/>
  <c r="F671" i="1"/>
  <c r="E672" i="1"/>
  <c r="F672" i="1"/>
  <c r="E673" i="1"/>
  <c r="F673" i="1"/>
  <c r="E674" i="1"/>
  <c r="F674" i="1"/>
  <c r="E675" i="1"/>
  <c r="F675" i="1"/>
  <c r="E676" i="1"/>
  <c r="F676" i="1"/>
  <c r="E677" i="1"/>
  <c r="F677" i="1"/>
  <c r="E678" i="1"/>
  <c r="F678" i="1"/>
  <c r="E679" i="1"/>
  <c r="F679" i="1"/>
  <c r="E680" i="1"/>
  <c r="F680" i="1"/>
  <c r="E681" i="1"/>
  <c r="F681" i="1"/>
  <c r="E682" i="1"/>
  <c r="F682" i="1"/>
  <c r="E683" i="1"/>
  <c r="F683" i="1"/>
  <c r="E684" i="1"/>
  <c r="F684" i="1"/>
  <c r="E685" i="1"/>
  <c r="F685" i="1"/>
  <c r="E686" i="1"/>
  <c r="F686" i="1"/>
  <c r="E687" i="1"/>
  <c r="F687" i="1"/>
  <c r="E688" i="1"/>
  <c r="F688" i="1"/>
  <c r="E689" i="1"/>
  <c r="F689" i="1"/>
  <c r="E690" i="1"/>
  <c r="F690" i="1"/>
  <c r="E691" i="1"/>
  <c r="F691" i="1"/>
  <c r="E692" i="1"/>
  <c r="F692" i="1"/>
  <c r="E693" i="1"/>
  <c r="F693" i="1"/>
  <c r="E694" i="1"/>
  <c r="F694" i="1"/>
  <c r="E695" i="1"/>
  <c r="F695" i="1"/>
  <c r="E696" i="1"/>
  <c r="F696" i="1"/>
  <c r="E697" i="1"/>
  <c r="F697" i="1"/>
  <c r="E698" i="1"/>
  <c r="F698" i="1"/>
  <c r="E699" i="1"/>
  <c r="F699" i="1"/>
  <c r="E700" i="1"/>
  <c r="F700" i="1"/>
  <c r="E701" i="1"/>
  <c r="F701" i="1"/>
  <c r="E702" i="1"/>
  <c r="F702" i="1"/>
  <c r="E703" i="1"/>
  <c r="F703" i="1"/>
  <c r="E704" i="1"/>
  <c r="F704" i="1"/>
  <c r="E705" i="1"/>
  <c r="F705" i="1"/>
  <c r="E706" i="1"/>
  <c r="F706" i="1"/>
  <c r="E707" i="1"/>
  <c r="F707" i="1"/>
  <c r="E708" i="1"/>
  <c r="F708" i="1"/>
  <c r="E709" i="1"/>
  <c r="F709" i="1"/>
  <c r="E710" i="1"/>
  <c r="F710" i="1"/>
  <c r="E711" i="1"/>
  <c r="F711" i="1"/>
  <c r="E712" i="1"/>
  <c r="F712" i="1"/>
  <c r="E713" i="1"/>
  <c r="F713" i="1"/>
  <c r="E714" i="1"/>
  <c r="F714" i="1"/>
  <c r="E715" i="1"/>
  <c r="F715" i="1"/>
  <c r="E716" i="1"/>
  <c r="F716" i="1"/>
  <c r="E717" i="1"/>
  <c r="F717" i="1"/>
  <c r="E718" i="1"/>
  <c r="F718" i="1"/>
  <c r="E719" i="1"/>
  <c r="F719" i="1"/>
  <c r="E720" i="1"/>
  <c r="F720" i="1"/>
  <c r="E721" i="1"/>
  <c r="F721" i="1"/>
  <c r="E722" i="1"/>
  <c r="F722" i="1"/>
  <c r="E723" i="1"/>
  <c r="F723" i="1"/>
  <c r="E724" i="1"/>
  <c r="F724" i="1"/>
  <c r="E725" i="1"/>
  <c r="F725" i="1"/>
  <c r="E726" i="1"/>
  <c r="F726" i="1"/>
  <c r="E727" i="1"/>
  <c r="F727" i="1"/>
  <c r="E728" i="1"/>
  <c r="F728" i="1"/>
  <c r="E729" i="1"/>
  <c r="F729" i="1"/>
  <c r="E730" i="1"/>
  <c r="F730" i="1"/>
  <c r="E731" i="1"/>
  <c r="F731" i="1"/>
  <c r="E732" i="1"/>
  <c r="F732" i="1"/>
  <c r="E733" i="1"/>
  <c r="F733" i="1"/>
  <c r="E734" i="1"/>
  <c r="F734" i="1"/>
  <c r="E735" i="1"/>
  <c r="F735" i="1"/>
  <c r="E736" i="1"/>
  <c r="F736" i="1"/>
  <c r="E737" i="1"/>
  <c r="F737" i="1"/>
  <c r="E738" i="1"/>
  <c r="F738" i="1"/>
  <c r="E739" i="1"/>
  <c r="F739" i="1"/>
  <c r="E740" i="1"/>
  <c r="F740" i="1"/>
  <c r="E741" i="1"/>
  <c r="F741" i="1"/>
  <c r="E742" i="1"/>
  <c r="F742" i="1"/>
  <c r="E743" i="1"/>
  <c r="F743" i="1"/>
  <c r="E744" i="1"/>
  <c r="F744" i="1"/>
  <c r="E745" i="1"/>
  <c r="F745" i="1"/>
  <c r="E746" i="1"/>
  <c r="F746" i="1"/>
  <c r="E747" i="1"/>
  <c r="F747" i="1"/>
  <c r="E748" i="1"/>
  <c r="F748" i="1"/>
  <c r="E749" i="1"/>
  <c r="F749" i="1"/>
  <c r="E750" i="1"/>
  <c r="F750" i="1"/>
  <c r="E751" i="1"/>
  <c r="F751" i="1"/>
  <c r="E752" i="1"/>
  <c r="F752" i="1"/>
  <c r="E753" i="1"/>
  <c r="F753" i="1"/>
  <c r="E754" i="1"/>
  <c r="F754" i="1"/>
  <c r="E755" i="1"/>
  <c r="F755" i="1"/>
  <c r="E756" i="1"/>
  <c r="F756" i="1"/>
  <c r="E757" i="1"/>
  <c r="F757" i="1"/>
  <c r="E758" i="1"/>
  <c r="F758" i="1"/>
  <c r="E759" i="1"/>
  <c r="F759" i="1"/>
  <c r="E760" i="1"/>
  <c r="F760" i="1"/>
  <c r="E761" i="1"/>
  <c r="F761" i="1"/>
  <c r="E762" i="1"/>
  <c r="F762" i="1"/>
  <c r="E763" i="1"/>
  <c r="F763" i="1"/>
  <c r="E764" i="1"/>
  <c r="F764" i="1"/>
  <c r="E765" i="1"/>
  <c r="F765" i="1"/>
  <c r="E766" i="1"/>
  <c r="F766" i="1"/>
  <c r="E767" i="1"/>
  <c r="F767" i="1"/>
  <c r="E768" i="1"/>
  <c r="F768" i="1"/>
  <c r="E769" i="1"/>
  <c r="F769" i="1"/>
  <c r="E770" i="1"/>
  <c r="F770" i="1"/>
  <c r="E771" i="1"/>
  <c r="F771" i="1"/>
  <c r="E772" i="1"/>
  <c r="F772" i="1"/>
  <c r="E773" i="1"/>
  <c r="F773" i="1"/>
  <c r="E774" i="1"/>
  <c r="F774" i="1"/>
  <c r="E775" i="1"/>
  <c r="F775" i="1"/>
  <c r="E776" i="1"/>
  <c r="F776" i="1"/>
  <c r="E777" i="1"/>
  <c r="F777" i="1"/>
  <c r="E778" i="1"/>
  <c r="F778" i="1"/>
  <c r="E779" i="1"/>
  <c r="F779" i="1"/>
  <c r="E780" i="1"/>
  <c r="F780" i="1"/>
  <c r="E781" i="1"/>
  <c r="F781" i="1"/>
  <c r="E782" i="1"/>
  <c r="F782" i="1"/>
  <c r="E783" i="1"/>
  <c r="F783" i="1"/>
  <c r="E784" i="1"/>
  <c r="F784" i="1"/>
  <c r="E785" i="1"/>
  <c r="F785" i="1"/>
  <c r="E786" i="1"/>
  <c r="F786" i="1"/>
  <c r="E787" i="1"/>
  <c r="F787" i="1"/>
  <c r="E788" i="1"/>
  <c r="F788" i="1"/>
  <c r="E789" i="1"/>
  <c r="F789" i="1"/>
  <c r="E790" i="1"/>
  <c r="F790" i="1"/>
  <c r="E791" i="1"/>
  <c r="F791" i="1"/>
  <c r="E792" i="1"/>
  <c r="F792" i="1"/>
  <c r="E793" i="1"/>
  <c r="F793" i="1"/>
  <c r="E794" i="1"/>
  <c r="F794" i="1"/>
  <c r="E795" i="1"/>
  <c r="F795" i="1"/>
  <c r="E796" i="1"/>
  <c r="F796" i="1"/>
  <c r="E797" i="1"/>
  <c r="F797" i="1"/>
  <c r="E798" i="1"/>
  <c r="F798" i="1"/>
  <c r="E799" i="1"/>
  <c r="F799" i="1"/>
  <c r="E800" i="1"/>
  <c r="F800" i="1"/>
  <c r="E801" i="1"/>
  <c r="F801" i="1"/>
  <c r="E802" i="1"/>
  <c r="F802" i="1"/>
  <c r="E803" i="1"/>
  <c r="F803" i="1"/>
  <c r="E804" i="1"/>
  <c r="F804" i="1"/>
  <c r="E805" i="1"/>
  <c r="F805" i="1"/>
  <c r="E806" i="1"/>
  <c r="F806" i="1"/>
  <c r="E807" i="1"/>
  <c r="F807" i="1"/>
  <c r="E808" i="1"/>
  <c r="F808" i="1"/>
  <c r="E809" i="1"/>
  <c r="F809" i="1"/>
  <c r="E810" i="1"/>
  <c r="F810" i="1"/>
  <c r="E811" i="1"/>
  <c r="F811" i="1"/>
  <c r="E812" i="1"/>
  <c r="F812" i="1"/>
  <c r="E813" i="1"/>
  <c r="F813" i="1"/>
  <c r="E814" i="1"/>
  <c r="F814" i="1"/>
  <c r="E815" i="1"/>
  <c r="F815" i="1"/>
  <c r="E816" i="1"/>
  <c r="F816" i="1"/>
  <c r="E817" i="1"/>
  <c r="F817" i="1"/>
  <c r="E818" i="1"/>
  <c r="F818" i="1"/>
  <c r="E819" i="1"/>
  <c r="F819" i="1"/>
  <c r="E820" i="1"/>
  <c r="F820" i="1"/>
  <c r="E821" i="1"/>
  <c r="F821" i="1"/>
  <c r="E822" i="1"/>
  <c r="F822" i="1"/>
  <c r="E823" i="1"/>
  <c r="F823" i="1"/>
  <c r="E824" i="1"/>
  <c r="F824" i="1"/>
  <c r="E825" i="1"/>
  <c r="F825" i="1"/>
  <c r="E826" i="1"/>
  <c r="F826" i="1"/>
  <c r="E827" i="1"/>
  <c r="F827" i="1"/>
  <c r="E828" i="1"/>
  <c r="F828" i="1"/>
  <c r="E829" i="1"/>
  <c r="F829" i="1"/>
  <c r="E830" i="1"/>
  <c r="F830" i="1"/>
  <c r="E831" i="1"/>
  <c r="F831" i="1"/>
  <c r="E832" i="1"/>
  <c r="F832" i="1"/>
  <c r="E833" i="1"/>
  <c r="F833" i="1"/>
  <c r="E834" i="1"/>
  <c r="F834" i="1"/>
  <c r="E835" i="1"/>
  <c r="F835" i="1"/>
  <c r="E836" i="1"/>
  <c r="F836" i="1"/>
  <c r="E837" i="1"/>
  <c r="F837" i="1"/>
  <c r="E838" i="1"/>
  <c r="F838" i="1"/>
  <c r="E839" i="1"/>
  <c r="F839" i="1"/>
  <c r="E840" i="1"/>
  <c r="F840" i="1"/>
  <c r="E841" i="1"/>
  <c r="F841" i="1"/>
  <c r="E842" i="1"/>
  <c r="F842" i="1"/>
  <c r="E843" i="1"/>
  <c r="F843" i="1"/>
  <c r="E844" i="1"/>
  <c r="F844" i="1"/>
  <c r="E845" i="1"/>
  <c r="F845" i="1"/>
  <c r="E846" i="1"/>
  <c r="F846" i="1"/>
  <c r="E847" i="1"/>
  <c r="F847" i="1"/>
  <c r="E848" i="1"/>
  <c r="F848" i="1"/>
  <c r="E849" i="1"/>
  <c r="F849" i="1"/>
  <c r="E850" i="1"/>
  <c r="F850" i="1"/>
  <c r="E851" i="1"/>
  <c r="F851" i="1"/>
  <c r="E852" i="1"/>
  <c r="F852" i="1"/>
  <c r="E853" i="1"/>
  <c r="F853" i="1"/>
  <c r="E854" i="1"/>
  <c r="F854" i="1"/>
  <c r="E855" i="1"/>
  <c r="F855" i="1"/>
  <c r="E856" i="1"/>
  <c r="F856" i="1"/>
  <c r="E857" i="1"/>
  <c r="F857" i="1"/>
  <c r="E858" i="1"/>
  <c r="F858" i="1"/>
  <c r="E859" i="1"/>
  <c r="F859" i="1"/>
  <c r="E860" i="1"/>
  <c r="F860" i="1"/>
  <c r="E861" i="1"/>
  <c r="F861" i="1"/>
  <c r="E862" i="1"/>
  <c r="F862" i="1"/>
  <c r="E863" i="1"/>
  <c r="F863" i="1"/>
  <c r="E864" i="1"/>
  <c r="F864" i="1"/>
  <c r="E865" i="1"/>
  <c r="F865" i="1"/>
  <c r="E866" i="1"/>
  <c r="F866" i="1"/>
  <c r="E867" i="1"/>
  <c r="F867" i="1"/>
  <c r="E868" i="1"/>
  <c r="F868" i="1"/>
  <c r="E869" i="1"/>
  <c r="F869" i="1"/>
  <c r="E870" i="1"/>
  <c r="F870" i="1"/>
  <c r="E871" i="1"/>
  <c r="F871" i="1"/>
  <c r="E872" i="1"/>
  <c r="F872" i="1"/>
  <c r="E873" i="1"/>
  <c r="F873" i="1"/>
  <c r="E874" i="1"/>
  <c r="F874" i="1"/>
  <c r="E875" i="1"/>
  <c r="F875" i="1"/>
  <c r="E876" i="1"/>
  <c r="F876" i="1"/>
  <c r="E877" i="1"/>
  <c r="F877" i="1"/>
  <c r="E878" i="1"/>
  <c r="F878" i="1"/>
  <c r="E879" i="1"/>
  <c r="F879" i="1"/>
  <c r="E880" i="1"/>
  <c r="F880" i="1"/>
  <c r="E881" i="1"/>
  <c r="F881" i="1"/>
  <c r="E882" i="1"/>
  <c r="F882" i="1"/>
  <c r="E883" i="1"/>
  <c r="F883" i="1"/>
  <c r="E884" i="1"/>
  <c r="F884" i="1"/>
  <c r="E885" i="1"/>
  <c r="F885" i="1"/>
  <c r="E886" i="1"/>
  <c r="F886" i="1"/>
  <c r="E887" i="1"/>
  <c r="F887" i="1"/>
  <c r="E888" i="1"/>
  <c r="F888" i="1"/>
  <c r="E889" i="1"/>
  <c r="F889" i="1"/>
  <c r="E890" i="1"/>
  <c r="F890" i="1"/>
  <c r="E891" i="1"/>
  <c r="F891" i="1"/>
  <c r="E892" i="1"/>
  <c r="F892" i="1"/>
  <c r="E893" i="1"/>
  <c r="F893" i="1"/>
  <c r="E894" i="1"/>
  <c r="F894" i="1"/>
  <c r="E895" i="1"/>
  <c r="F895" i="1"/>
  <c r="E896" i="1"/>
  <c r="F896" i="1"/>
  <c r="E897" i="1"/>
  <c r="F897" i="1"/>
  <c r="E898" i="1"/>
  <c r="F898" i="1"/>
  <c r="E899" i="1"/>
  <c r="F899" i="1"/>
  <c r="E900" i="1"/>
  <c r="F900" i="1"/>
  <c r="E901" i="1"/>
  <c r="F901" i="1"/>
  <c r="E902" i="1"/>
  <c r="F902" i="1"/>
  <c r="E903" i="1"/>
  <c r="F903" i="1"/>
  <c r="E904" i="1"/>
  <c r="F904" i="1"/>
  <c r="E905" i="1"/>
  <c r="F905" i="1"/>
  <c r="E906" i="1"/>
  <c r="F906" i="1"/>
  <c r="E907" i="1"/>
  <c r="F907" i="1"/>
  <c r="E908" i="1"/>
  <c r="F908" i="1"/>
  <c r="E909" i="1"/>
  <c r="F909" i="1"/>
  <c r="E910" i="1"/>
  <c r="F910" i="1"/>
  <c r="E911" i="1"/>
  <c r="F911" i="1"/>
  <c r="E912" i="1"/>
  <c r="F912" i="1"/>
  <c r="E913" i="1"/>
  <c r="F913" i="1"/>
  <c r="E914" i="1"/>
  <c r="F914" i="1"/>
  <c r="E915" i="1"/>
  <c r="F915" i="1"/>
  <c r="E916" i="1"/>
  <c r="F916" i="1"/>
  <c r="E917" i="1"/>
  <c r="F917" i="1"/>
  <c r="E918" i="1"/>
  <c r="F918" i="1"/>
  <c r="E919" i="1"/>
  <c r="F919" i="1"/>
  <c r="E920" i="1"/>
  <c r="F920" i="1"/>
  <c r="E921" i="1"/>
  <c r="F921" i="1"/>
  <c r="E922" i="1"/>
  <c r="F922" i="1"/>
  <c r="E923" i="1"/>
  <c r="F923" i="1"/>
  <c r="E924" i="1"/>
  <c r="F924" i="1"/>
  <c r="E925" i="1"/>
  <c r="F925" i="1"/>
  <c r="E926" i="1"/>
  <c r="F926" i="1"/>
  <c r="E927" i="1"/>
  <c r="F927" i="1"/>
  <c r="E928" i="1"/>
  <c r="F928" i="1"/>
  <c r="E929" i="1"/>
  <c r="F929" i="1"/>
  <c r="E930" i="1"/>
  <c r="F930" i="1"/>
  <c r="E931" i="1"/>
  <c r="F931" i="1"/>
  <c r="E932" i="1"/>
  <c r="F932" i="1"/>
  <c r="E933" i="1"/>
  <c r="F933" i="1"/>
  <c r="E934" i="1"/>
  <c r="F934" i="1"/>
  <c r="E935" i="1"/>
  <c r="F935" i="1"/>
  <c r="E936" i="1"/>
  <c r="F936" i="1"/>
  <c r="E937" i="1"/>
  <c r="F937" i="1"/>
  <c r="E938" i="1"/>
  <c r="F938" i="1"/>
  <c r="E939" i="1"/>
  <c r="F939" i="1"/>
  <c r="E940" i="1"/>
  <c r="F940" i="1"/>
  <c r="E941" i="1"/>
  <c r="F941" i="1"/>
  <c r="E942" i="1"/>
  <c r="F942" i="1"/>
  <c r="E943" i="1"/>
  <c r="F943" i="1"/>
  <c r="E944" i="1"/>
  <c r="F944" i="1"/>
  <c r="E945" i="1"/>
  <c r="F945" i="1"/>
  <c r="E946" i="1"/>
  <c r="F946" i="1"/>
  <c r="E947" i="1"/>
  <c r="F947" i="1"/>
  <c r="E948" i="1"/>
  <c r="F948" i="1"/>
  <c r="E949" i="1"/>
  <c r="F949" i="1"/>
  <c r="E950" i="1"/>
  <c r="F950" i="1"/>
  <c r="E951" i="1"/>
  <c r="F951" i="1"/>
  <c r="E952" i="1"/>
  <c r="F952" i="1"/>
  <c r="E953" i="1"/>
  <c r="F953" i="1"/>
  <c r="E954" i="1"/>
  <c r="F954" i="1"/>
  <c r="E955" i="1"/>
  <c r="F955" i="1"/>
  <c r="E956" i="1"/>
  <c r="F956" i="1"/>
  <c r="E957" i="1"/>
  <c r="F957" i="1"/>
  <c r="E958" i="1"/>
  <c r="F958" i="1"/>
  <c r="E959" i="1"/>
  <c r="F959" i="1"/>
  <c r="E960" i="1"/>
  <c r="F960" i="1"/>
  <c r="E961" i="1"/>
  <c r="F961" i="1"/>
  <c r="E962" i="1"/>
  <c r="F962" i="1"/>
  <c r="E963" i="1"/>
  <c r="F963" i="1"/>
  <c r="E964" i="1"/>
  <c r="F964" i="1"/>
  <c r="E965" i="1"/>
  <c r="F965" i="1"/>
  <c r="E966" i="1"/>
  <c r="F966" i="1"/>
  <c r="E967" i="1"/>
  <c r="F967" i="1"/>
  <c r="E968" i="1"/>
  <c r="F968" i="1"/>
  <c r="E969" i="1"/>
  <c r="F969" i="1"/>
  <c r="E970" i="1"/>
  <c r="F970" i="1"/>
  <c r="E971" i="1"/>
  <c r="F971" i="1"/>
  <c r="E972" i="1"/>
  <c r="F972" i="1"/>
  <c r="E973" i="1"/>
  <c r="F973" i="1"/>
  <c r="E974" i="1"/>
  <c r="F974" i="1"/>
  <c r="E975" i="1"/>
  <c r="F975" i="1"/>
  <c r="E976" i="1"/>
  <c r="F976" i="1"/>
  <c r="E977" i="1"/>
  <c r="F977" i="1"/>
  <c r="E978" i="1"/>
  <c r="F978" i="1"/>
  <c r="E979" i="1"/>
  <c r="F979" i="1"/>
  <c r="E980" i="1"/>
  <c r="F980" i="1"/>
  <c r="E981" i="1"/>
  <c r="F981" i="1"/>
  <c r="E982" i="1"/>
  <c r="F982" i="1"/>
  <c r="E983" i="1"/>
  <c r="F983" i="1"/>
  <c r="E984" i="1"/>
  <c r="F984" i="1"/>
  <c r="E985" i="1"/>
  <c r="F985" i="1"/>
  <c r="E986" i="1"/>
  <c r="F986" i="1"/>
  <c r="E987" i="1"/>
  <c r="F987" i="1"/>
  <c r="E988" i="1"/>
  <c r="F988" i="1"/>
  <c r="E989" i="1"/>
  <c r="F989" i="1"/>
  <c r="E990" i="1"/>
  <c r="F990" i="1"/>
  <c r="E991" i="1"/>
  <c r="F991" i="1"/>
  <c r="E992" i="1"/>
  <c r="F992" i="1"/>
  <c r="E993" i="1"/>
  <c r="F993" i="1"/>
  <c r="E994" i="1"/>
  <c r="F994" i="1"/>
  <c r="E995" i="1"/>
  <c r="F995" i="1"/>
  <c r="E996" i="1"/>
  <c r="F996" i="1"/>
  <c r="E997" i="1"/>
  <c r="F997" i="1"/>
  <c r="E998" i="1"/>
  <c r="F998" i="1"/>
  <c r="E999" i="1"/>
  <c r="F999" i="1"/>
  <c r="E1000" i="1"/>
  <c r="F1000" i="1"/>
  <c r="E1001" i="1"/>
  <c r="F1001" i="1"/>
  <c r="E1002" i="1"/>
  <c r="F1002" i="1"/>
  <c r="E1003" i="1"/>
  <c r="F1003" i="1"/>
  <c r="E1004" i="1"/>
  <c r="F1004" i="1"/>
  <c r="E1005" i="1"/>
  <c r="F1005" i="1"/>
  <c r="E1006" i="1"/>
  <c r="F1006" i="1"/>
  <c r="E1007" i="1"/>
  <c r="F1007" i="1"/>
  <c r="E1008" i="1"/>
  <c r="F1008" i="1"/>
  <c r="E1009" i="1"/>
  <c r="F1009" i="1"/>
  <c r="E1010" i="1"/>
  <c r="F1010" i="1"/>
  <c r="E1011" i="1"/>
  <c r="F1011" i="1"/>
  <c r="E1012" i="1"/>
  <c r="F1012" i="1"/>
  <c r="E1013" i="1"/>
  <c r="F1013" i="1"/>
  <c r="E1014" i="1"/>
  <c r="F1014" i="1"/>
  <c r="E1015" i="1"/>
  <c r="F1015" i="1"/>
  <c r="E1016" i="1"/>
  <c r="F1016" i="1"/>
  <c r="E1017" i="1"/>
  <c r="F1017" i="1"/>
  <c r="E1018" i="1"/>
  <c r="F1018" i="1"/>
  <c r="E1019" i="1"/>
  <c r="F1019" i="1"/>
  <c r="E1020" i="1"/>
  <c r="F1020" i="1"/>
  <c r="E1021" i="1"/>
  <c r="F1021" i="1"/>
  <c r="E1022" i="1"/>
  <c r="F1022" i="1"/>
  <c r="E1023" i="1"/>
  <c r="F1023" i="1"/>
  <c r="E1024" i="1"/>
  <c r="F1024" i="1"/>
  <c r="E1025" i="1"/>
  <c r="F1025" i="1"/>
  <c r="E1026" i="1"/>
  <c r="F1026" i="1"/>
  <c r="E1027" i="1"/>
  <c r="F1027" i="1"/>
  <c r="E1028" i="1"/>
  <c r="F1028" i="1"/>
  <c r="E1029" i="1"/>
  <c r="F1029" i="1"/>
  <c r="E1030" i="1"/>
  <c r="F1030" i="1"/>
  <c r="E1031" i="1"/>
  <c r="F1031" i="1"/>
  <c r="E1032" i="1"/>
  <c r="F1032" i="1"/>
  <c r="E1033" i="1"/>
  <c r="F1033" i="1"/>
  <c r="E1034" i="1"/>
  <c r="F1034" i="1"/>
  <c r="E1035" i="1"/>
  <c r="F1035" i="1"/>
  <c r="E1036" i="1"/>
  <c r="F1036" i="1"/>
  <c r="E1037" i="1"/>
  <c r="F1037" i="1"/>
  <c r="E1038" i="1"/>
  <c r="F1038" i="1"/>
  <c r="E1039" i="1"/>
  <c r="F1039" i="1"/>
  <c r="E1040" i="1"/>
  <c r="F1040" i="1"/>
  <c r="E1041" i="1"/>
  <c r="F1041" i="1"/>
  <c r="E1042" i="1"/>
  <c r="F1042" i="1"/>
  <c r="E1043" i="1"/>
  <c r="F1043" i="1"/>
  <c r="E1044" i="1"/>
  <c r="F1044" i="1"/>
  <c r="E1045" i="1"/>
  <c r="F1045" i="1"/>
  <c r="E1046" i="1"/>
  <c r="F1046" i="1"/>
  <c r="E1047" i="1"/>
  <c r="F1047" i="1"/>
  <c r="E1048" i="1"/>
  <c r="F1048" i="1"/>
  <c r="E1049" i="1"/>
  <c r="F1049" i="1"/>
  <c r="E1050" i="1"/>
  <c r="F1050" i="1"/>
  <c r="E1051" i="1"/>
  <c r="F1051" i="1"/>
  <c r="E1052" i="1"/>
  <c r="F1052" i="1"/>
  <c r="E1053" i="1"/>
  <c r="F1053" i="1"/>
  <c r="E1054" i="1"/>
  <c r="F1054" i="1"/>
  <c r="E1055" i="1"/>
  <c r="F1055" i="1"/>
  <c r="E1056" i="1"/>
  <c r="F1056" i="1"/>
  <c r="E1057" i="1"/>
  <c r="F1057" i="1"/>
  <c r="E1058" i="1"/>
  <c r="F1058" i="1"/>
  <c r="E1059" i="1"/>
  <c r="F1059" i="1"/>
  <c r="E1060" i="1"/>
  <c r="F1060" i="1"/>
  <c r="E1061" i="1"/>
  <c r="F1061" i="1"/>
  <c r="E1062" i="1"/>
  <c r="F1062" i="1"/>
  <c r="E1063" i="1"/>
  <c r="F1063" i="1"/>
  <c r="E1064" i="1"/>
  <c r="F1064" i="1"/>
  <c r="E1065" i="1"/>
  <c r="F1065" i="1"/>
  <c r="E1066" i="1"/>
  <c r="F1066" i="1"/>
  <c r="E1067" i="1"/>
  <c r="F1067" i="1"/>
  <c r="E1068" i="1"/>
  <c r="F1068" i="1"/>
  <c r="E1069" i="1"/>
  <c r="F1069" i="1"/>
  <c r="E1070" i="1"/>
  <c r="F1070" i="1"/>
  <c r="E1071" i="1"/>
  <c r="F1071" i="1"/>
  <c r="E1072" i="1"/>
  <c r="F1072" i="1"/>
  <c r="E1073" i="1"/>
  <c r="F1073" i="1"/>
  <c r="E1074" i="1"/>
  <c r="F1074" i="1"/>
  <c r="E1075" i="1"/>
  <c r="F1075" i="1"/>
  <c r="E1076" i="1"/>
  <c r="F1076" i="1"/>
  <c r="E1077" i="1"/>
  <c r="F1077" i="1"/>
  <c r="E1078" i="1"/>
  <c r="F1078" i="1"/>
  <c r="E1079" i="1"/>
  <c r="F1079" i="1"/>
  <c r="E1080" i="1"/>
  <c r="F1080" i="1"/>
  <c r="E1081" i="1"/>
  <c r="F1081" i="1"/>
  <c r="E1082" i="1"/>
  <c r="F1082" i="1"/>
  <c r="E1083" i="1"/>
  <c r="F1083" i="1"/>
  <c r="E1084" i="1"/>
  <c r="F1084" i="1"/>
  <c r="E1085" i="1"/>
  <c r="F1085" i="1"/>
  <c r="E1086" i="1"/>
  <c r="F1086" i="1"/>
  <c r="E1087" i="1"/>
  <c r="F1087" i="1"/>
  <c r="E1088" i="1"/>
  <c r="F1088" i="1"/>
  <c r="E1089" i="1"/>
  <c r="F1089" i="1"/>
  <c r="E1090" i="1"/>
  <c r="F1090" i="1"/>
  <c r="E1091" i="1"/>
  <c r="F1091" i="1"/>
  <c r="E1092" i="1"/>
  <c r="F1092" i="1"/>
  <c r="E1093" i="1"/>
  <c r="F1093" i="1"/>
  <c r="E1094" i="1"/>
  <c r="F1094" i="1"/>
  <c r="E1095" i="1"/>
  <c r="F1095" i="1"/>
  <c r="E1096" i="1"/>
  <c r="F1096" i="1"/>
  <c r="E1097" i="1"/>
  <c r="F1097" i="1"/>
  <c r="E1098" i="1"/>
  <c r="F1098" i="1"/>
  <c r="E1099" i="1"/>
  <c r="F1099" i="1"/>
  <c r="E1100" i="1"/>
  <c r="F1100" i="1"/>
  <c r="E1101" i="1"/>
  <c r="F1101" i="1"/>
  <c r="E1102" i="1"/>
  <c r="F1102" i="1"/>
  <c r="E1103" i="1"/>
  <c r="F1103" i="1"/>
  <c r="E1104" i="1"/>
  <c r="F1104" i="1"/>
  <c r="E1105" i="1"/>
  <c r="F1105" i="1"/>
  <c r="E1106" i="1"/>
  <c r="F1106" i="1"/>
  <c r="E1107" i="1"/>
  <c r="F1107" i="1"/>
  <c r="E1108" i="1"/>
  <c r="F1108" i="1"/>
  <c r="E1109" i="1"/>
  <c r="F1109" i="1"/>
  <c r="E1110" i="1"/>
  <c r="F1110" i="1"/>
  <c r="E1111" i="1"/>
  <c r="F1111" i="1"/>
  <c r="E1112" i="1"/>
  <c r="F1112" i="1"/>
  <c r="E1113" i="1"/>
  <c r="F1113" i="1"/>
  <c r="E1114" i="1"/>
  <c r="F1114" i="1"/>
  <c r="E1115" i="1"/>
  <c r="F1115" i="1"/>
  <c r="E1116" i="1"/>
  <c r="F1116" i="1"/>
  <c r="E1117" i="1"/>
  <c r="F1117" i="1"/>
  <c r="E1118" i="1"/>
  <c r="F1118" i="1"/>
  <c r="E1119" i="1"/>
  <c r="F1119" i="1"/>
  <c r="E1120" i="1"/>
  <c r="F1120" i="1"/>
  <c r="E1121" i="1"/>
  <c r="F1121" i="1"/>
  <c r="E1122" i="1"/>
  <c r="F1122" i="1"/>
  <c r="E1123" i="1"/>
  <c r="F1123" i="1"/>
  <c r="E1124" i="1"/>
  <c r="F1124" i="1"/>
  <c r="E1125" i="1"/>
  <c r="F1125" i="1"/>
  <c r="E1126" i="1"/>
  <c r="F1126" i="1"/>
  <c r="E1127" i="1"/>
  <c r="F1127" i="1"/>
  <c r="E1128" i="1"/>
  <c r="F1128" i="1"/>
  <c r="E1129" i="1"/>
  <c r="F1129" i="1"/>
  <c r="E1130" i="1"/>
  <c r="F1130" i="1"/>
  <c r="E1131" i="1"/>
  <c r="F1131" i="1"/>
  <c r="E1132" i="1"/>
  <c r="F1132" i="1"/>
  <c r="E1133" i="1"/>
  <c r="F1133" i="1"/>
  <c r="E1134" i="1"/>
  <c r="F1134" i="1"/>
  <c r="E1135" i="1"/>
  <c r="F1135" i="1"/>
  <c r="E1136" i="1"/>
  <c r="F1136" i="1"/>
  <c r="E1137" i="1"/>
  <c r="F1137" i="1"/>
  <c r="E1138" i="1"/>
  <c r="F1138" i="1"/>
  <c r="E1139" i="1"/>
  <c r="F1139" i="1"/>
  <c r="E1140" i="1"/>
  <c r="F1140" i="1"/>
  <c r="E1141" i="1"/>
  <c r="F1141" i="1"/>
  <c r="E1142" i="1"/>
  <c r="F1142" i="1"/>
  <c r="E1143" i="1"/>
  <c r="F1143" i="1"/>
  <c r="E1144" i="1"/>
  <c r="F1144" i="1"/>
  <c r="E1145" i="1"/>
  <c r="F1145" i="1"/>
  <c r="E1146" i="1"/>
  <c r="F1146" i="1"/>
  <c r="E1147" i="1"/>
  <c r="F1147" i="1"/>
  <c r="E1148" i="1"/>
  <c r="F1148" i="1"/>
  <c r="E1149" i="1"/>
  <c r="F1149" i="1"/>
  <c r="E1150" i="1"/>
  <c r="F1150" i="1"/>
  <c r="E1151" i="1"/>
  <c r="F1151" i="1"/>
  <c r="E1152" i="1"/>
  <c r="F1152" i="1"/>
  <c r="E1153" i="1"/>
  <c r="F1153" i="1"/>
  <c r="E1154" i="1"/>
  <c r="F1154" i="1"/>
  <c r="E1155" i="1"/>
  <c r="F1155" i="1"/>
  <c r="E1156" i="1"/>
  <c r="F1156" i="1"/>
  <c r="E1157" i="1"/>
  <c r="F1157" i="1"/>
  <c r="E1158" i="1"/>
  <c r="F1158" i="1"/>
  <c r="E1159" i="1"/>
  <c r="F1159" i="1"/>
  <c r="E1160" i="1"/>
  <c r="F1160" i="1"/>
  <c r="E1161" i="1"/>
  <c r="F1161" i="1"/>
  <c r="E1162" i="1"/>
  <c r="F1162" i="1"/>
  <c r="E1163" i="1"/>
  <c r="F1163" i="1"/>
  <c r="E1164" i="1"/>
  <c r="F1164" i="1"/>
  <c r="E1165" i="1"/>
  <c r="F1165" i="1"/>
  <c r="E1166" i="1"/>
  <c r="F1166" i="1"/>
  <c r="E1167" i="1"/>
  <c r="F1167" i="1"/>
  <c r="E1168" i="1"/>
  <c r="F1168" i="1"/>
  <c r="E1169" i="1"/>
  <c r="F1169" i="1"/>
  <c r="E1170" i="1"/>
  <c r="F1170" i="1"/>
  <c r="E1171" i="1"/>
  <c r="F1171" i="1"/>
  <c r="E1172" i="1"/>
  <c r="F1172" i="1"/>
  <c r="E1173" i="1"/>
  <c r="F1173" i="1"/>
  <c r="E1174" i="1"/>
  <c r="F1174" i="1"/>
  <c r="E1175" i="1"/>
  <c r="F1175" i="1"/>
  <c r="E1176" i="1"/>
  <c r="F1176" i="1"/>
  <c r="E1177" i="1"/>
  <c r="F1177" i="1"/>
  <c r="E1178" i="1"/>
  <c r="F1178" i="1"/>
  <c r="E1179" i="1"/>
  <c r="F1179" i="1"/>
  <c r="E1180" i="1"/>
  <c r="F1180" i="1"/>
  <c r="E1181" i="1"/>
  <c r="F1181" i="1"/>
  <c r="E1182" i="1"/>
  <c r="F1182" i="1"/>
  <c r="E1183" i="1"/>
  <c r="F1183" i="1"/>
  <c r="E1184" i="1"/>
  <c r="F1184" i="1"/>
  <c r="E1185" i="1"/>
  <c r="F1185" i="1"/>
  <c r="E1186" i="1"/>
  <c r="F1186" i="1"/>
  <c r="E1187" i="1"/>
  <c r="F1187" i="1"/>
  <c r="E1188" i="1"/>
  <c r="F1188" i="1"/>
  <c r="E1189" i="1"/>
  <c r="F1189" i="1"/>
  <c r="E1190" i="1"/>
  <c r="F1190" i="1"/>
  <c r="E1191" i="1"/>
  <c r="F1191" i="1"/>
  <c r="E1192" i="1"/>
  <c r="F1192" i="1"/>
  <c r="E1193" i="1"/>
  <c r="F1193" i="1"/>
  <c r="E1194" i="1"/>
  <c r="F1194" i="1"/>
  <c r="E1195" i="1"/>
  <c r="F1195" i="1"/>
  <c r="E1196" i="1"/>
  <c r="F1196" i="1"/>
  <c r="E1197" i="1"/>
  <c r="F1197" i="1"/>
  <c r="E1198" i="1"/>
  <c r="F1198" i="1"/>
  <c r="E1199" i="1"/>
  <c r="F1199" i="1"/>
  <c r="E1200" i="1"/>
  <c r="F1200" i="1"/>
  <c r="E1201" i="1"/>
  <c r="F1201" i="1"/>
  <c r="E1202" i="1"/>
  <c r="F1202" i="1"/>
  <c r="E1203" i="1"/>
  <c r="F1203" i="1"/>
  <c r="E1204" i="1"/>
  <c r="F1204" i="1"/>
  <c r="E1205" i="1"/>
  <c r="F1205" i="1"/>
  <c r="E1206" i="1"/>
  <c r="F1206" i="1"/>
  <c r="E1207" i="1"/>
  <c r="F1207" i="1"/>
  <c r="E1208" i="1"/>
  <c r="F1208" i="1"/>
  <c r="E1209" i="1"/>
  <c r="F1209" i="1"/>
  <c r="E1210" i="1"/>
  <c r="F1210" i="1"/>
  <c r="E1211" i="1"/>
  <c r="F1211" i="1"/>
  <c r="E1212" i="1"/>
  <c r="F1212" i="1"/>
  <c r="E1213" i="1"/>
  <c r="F1213" i="1"/>
  <c r="E1214" i="1"/>
  <c r="F1214" i="1"/>
  <c r="E1215" i="1"/>
  <c r="F1215" i="1"/>
  <c r="E1216" i="1"/>
  <c r="F1216" i="1"/>
  <c r="E1217" i="1"/>
  <c r="F1217" i="1"/>
  <c r="E1218" i="1"/>
  <c r="F1218" i="1"/>
  <c r="E1219" i="1"/>
  <c r="F1219" i="1"/>
  <c r="E1220" i="1"/>
  <c r="F1220" i="1"/>
  <c r="E1221" i="1"/>
  <c r="F1221" i="1"/>
  <c r="E1222" i="1"/>
  <c r="F1222" i="1"/>
  <c r="E1223" i="1"/>
  <c r="F1223" i="1"/>
  <c r="E1224" i="1"/>
  <c r="F1224" i="1"/>
  <c r="E1225" i="1"/>
  <c r="F1225" i="1"/>
  <c r="E1226" i="1"/>
  <c r="F1226" i="1"/>
  <c r="E1227" i="1"/>
  <c r="F1227" i="1"/>
  <c r="E1228" i="1"/>
  <c r="F1228" i="1"/>
  <c r="E1229" i="1"/>
  <c r="F1229" i="1"/>
  <c r="E1230" i="1"/>
  <c r="F1230" i="1"/>
  <c r="E1231" i="1"/>
  <c r="F1231" i="1"/>
  <c r="E1232" i="1"/>
  <c r="F1232" i="1"/>
  <c r="E1233" i="1"/>
  <c r="F1233" i="1"/>
  <c r="E1234" i="1"/>
  <c r="F1234" i="1"/>
  <c r="E1235" i="1"/>
  <c r="F1235" i="1"/>
  <c r="E1236" i="1"/>
  <c r="F1236" i="1"/>
  <c r="E1237" i="1"/>
  <c r="F1237" i="1"/>
  <c r="E1238" i="1"/>
  <c r="F1238" i="1"/>
  <c r="E1239" i="1"/>
  <c r="F1239" i="1"/>
  <c r="E1240" i="1"/>
  <c r="F1240" i="1"/>
  <c r="E1241" i="1"/>
  <c r="F1241" i="1"/>
  <c r="E1242" i="1"/>
  <c r="F1242" i="1"/>
  <c r="E1243" i="1"/>
  <c r="F1243" i="1"/>
  <c r="E1244" i="1"/>
  <c r="F1244" i="1"/>
  <c r="E1245" i="1"/>
  <c r="F1245" i="1"/>
  <c r="E1246" i="1"/>
  <c r="F1246" i="1"/>
  <c r="E1247" i="1"/>
  <c r="F1247" i="1"/>
  <c r="E1248" i="1"/>
  <c r="F1248" i="1"/>
  <c r="E1249" i="1"/>
  <c r="F1249" i="1"/>
  <c r="E1250" i="1"/>
  <c r="F1250" i="1"/>
  <c r="E1251" i="1"/>
  <c r="F1251" i="1"/>
  <c r="E1252" i="1"/>
  <c r="F1252" i="1"/>
  <c r="E1253" i="1"/>
  <c r="F1253" i="1"/>
  <c r="E1254" i="1"/>
  <c r="F1254" i="1"/>
  <c r="E1255" i="1"/>
  <c r="F1255" i="1"/>
  <c r="E1256" i="1"/>
  <c r="F1256" i="1"/>
  <c r="E1257" i="1"/>
  <c r="F1257" i="1"/>
  <c r="E1258" i="1"/>
  <c r="F1258" i="1"/>
  <c r="E1259" i="1"/>
  <c r="F1259" i="1"/>
  <c r="E1260" i="1"/>
  <c r="F1260" i="1"/>
  <c r="E1261" i="1"/>
  <c r="F1261" i="1"/>
  <c r="E1262" i="1"/>
  <c r="F1262" i="1"/>
  <c r="E1263" i="1"/>
  <c r="F1263" i="1"/>
  <c r="E1264" i="1"/>
  <c r="F1264" i="1"/>
  <c r="E1265" i="1"/>
  <c r="F1265" i="1"/>
  <c r="E1266" i="1"/>
  <c r="F1266" i="1"/>
  <c r="E1267" i="1"/>
  <c r="F1267" i="1"/>
  <c r="E1268" i="1"/>
  <c r="F1268" i="1"/>
  <c r="E1269" i="1"/>
  <c r="F1269" i="1"/>
  <c r="E1270" i="1"/>
  <c r="F1270" i="1"/>
  <c r="E1271" i="1"/>
  <c r="F1271" i="1"/>
  <c r="E1272" i="1"/>
  <c r="F1272" i="1"/>
  <c r="E1273" i="1"/>
  <c r="F1273" i="1"/>
  <c r="E1274" i="1"/>
  <c r="F1274" i="1"/>
  <c r="E1275" i="1"/>
  <c r="F1275" i="1"/>
  <c r="E1276" i="1"/>
  <c r="F1276" i="1"/>
  <c r="E1277" i="1"/>
  <c r="F1277" i="1"/>
  <c r="E1278" i="1"/>
  <c r="F1278" i="1"/>
  <c r="E1279" i="1"/>
  <c r="F1279" i="1"/>
  <c r="E1280" i="1"/>
  <c r="F1280" i="1"/>
  <c r="E1281" i="1"/>
  <c r="F1281" i="1"/>
  <c r="E1282" i="1"/>
  <c r="F1282" i="1"/>
  <c r="E1283" i="1"/>
  <c r="F1283" i="1"/>
  <c r="E1284" i="1"/>
  <c r="F1284" i="1"/>
  <c r="E1285" i="1"/>
  <c r="F1285" i="1"/>
  <c r="E1286" i="1"/>
  <c r="F1286" i="1"/>
  <c r="E1287" i="1"/>
  <c r="F1287" i="1"/>
  <c r="E1288" i="1"/>
  <c r="F1288" i="1"/>
  <c r="E1289" i="1"/>
  <c r="F1289" i="1"/>
  <c r="E1290" i="1"/>
  <c r="F1290" i="1"/>
  <c r="E1291" i="1"/>
  <c r="F1291" i="1"/>
  <c r="E1292" i="1"/>
  <c r="F1292" i="1"/>
  <c r="E1293" i="1"/>
  <c r="F1293" i="1"/>
  <c r="E1294" i="1"/>
  <c r="F1294" i="1"/>
  <c r="E1295" i="1"/>
  <c r="F1295" i="1"/>
  <c r="E1296" i="1"/>
  <c r="F1296" i="1"/>
  <c r="E1297" i="1"/>
  <c r="F1297" i="1"/>
  <c r="E1298" i="1"/>
  <c r="F1298" i="1"/>
  <c r="E1299" i="1"/>
  <c r="F1299" i="1"/>
  <c r="E1300" i="1"/>
  <c r="F1300" i="1"/>
  <c r="E1301" i="1"/>
  <c r="F1301" i="1"/>
  <c r="E1302" i="1"/>
  <c r="F1302" i="1"/>
  <c r="E1303" i="1"/>
  <c r="F1303" i="1"/>
  <c r="E1304" i="1"/>
  <c r="F1304" i="1"/>
  <c r="E1305" i="1"/>
  <c r="F1305" i="1"/>
  <c r="E1306" i="1"/>
  <c r="F1306" i="1"/>
  <c r="E1307" i="1"/>
  <c r="F1307" i="1"/>
  <c r="E1308" i="1"/>
  <c r="F1308" i="1"/>
  <c r="E1309" i="1"/>
  <c r="F1309" i="1"/>
  <c r="E1310" i="1"/>
  <c r="F1310" i="1"/>
  <c r="E1311" i="1"/>
  <c r="F1311" i="1"/>
  <c r="E1312" i="1"/>
  <c r="F1312" i="1"/>
  <c r="E1313" i="1"/>
  <c r="F1313" i="1"/>
  <c r="E1314" i="1"/>
  <c r="F1314" i="1"/>
  <c r="E1315" i="1"/>
  <c r="F1315" i="1"/>
  <c r="E1316" i="1"/>
  <c r="F1316" i="1"/>
  <c r="E1317" i="1"/>
  <c r="F1317" i="1"/>
  <c r="E1318" i="1"/>
  <c r="F1318" i="1"/>
  <c r="E1319" i="1"/>
  <c r="F1319" i="1"/>
  <c r="E1320" i="1"/>
  <c r="F1320" i="1"/>
  <c r="E1321" i="1"/>
  <c r="F1321" i="1"/>
  <c r="E1322" i="1"/>
  <c r="F1322" i="1"/>
  <c r="E1323" i="1"/>
  <c r="F1323" i="1"/>
  <c r="E1324" i="1"/>
  <c r="F1324" i="1"/>
  <c r="E1325" i="1"/>
  <c r="F1325" i="1"/>
  <c r="E1326" i="1"/>
  <c r="F1326" i="1"/>
  <c r="E1327" i="1"/>
  <c r="F1327" i="1"/>
  <c r="E1328" i="1"/>
  <c r="F1328" i="1"/>
  <c r="E1329" i="1"/>
  <c r="F1329" i="1"/>
  <c r="E1330" i="1"/>
  <c r="F1330" i="1"/>
  <c r="E1331" i="1"/>
  <c r="F1331" i="1"/>
  <c r="E1332" i="1"/>
  <c r="F1332" i="1"/>
  <c r="E1333" i="1"/>
  <c r="F1333" i="1"/>
  <c r="E1334" i="1"/>
  <c r="F1334" i="1"/>
  <c r="E1335" i="1"/>
  <c r="F1335" i="1"/>
  <c r="E1336" i="1"/>
  <c r="F1336" i="1"/>
  <c r="E1337" i="1"/>
  <c r="F1337" i="1"/>
  <c r="E1338" i="1"/>
  <c r="F1338" i="1"/>
  <c r="E1339" i="1"/>
  <c r="F1339" i="1"/>
  <c r="E1340" i="1"/>
  <c r="F1340" i="1"/>
  <c r="E1341" i="1"/>
  <c r="F1341" i="1"/>
  <c r="E1342" i="1"/>
  <c r="F1342" i="1"/>
  <c r="E1343" i="1"/>
  <c r="F1343" i="1"/>
  <c r="E1344" i="1"/>
  <c r="F1344" i="1"/>
  <c r="E1345" i="1"/>
  <c r="F1345" i="1"/>
  <c r="E1346" i="1"/>
  <c r="F1346" i="1"/>
  <c r="E1347" i="1"/>
  <c r="F1347" i="1"/>
  <c r="E1348" i="1"/>
  <c r="F1348" i="1"/>
  <c r="E1349" i="1"/>
  <c r="F1349" i="1"/>
  <c r="E1350" i="1"/>
  <c r="F1350" i="1"/>
  <c r="E1351" i="1"/>
  <c r="F1351" i="1"/>
  <c r="E1352" i="1"/>
  <c r="F1352" i="1"/>
  <c r="E1353" i="1"/>
  <c r="F1353" i="1"/>
  <c r="E1354" i="1"/>
  <c r="F1354" i="1"/>
  <c r="E1355" i="1"/>
  <c r="F1355" i="1"/>
  <c r="E1356" i="1"/>
  <c r="F1356" i="1"/>
  <c r="E1357" i="1"/>
  <c r="F1357" i="1"/>
  <c r="E1358" i="1"/>
  <c r="F1358" i="1"/>
  <c r="E1359" i="1"/>
  <c r="F1359" i="1"/>
  <c r="E1360" i="1"/>
  <c r="F1360" i="1"/>
  <c r="E1361" i="1"/>
  <c r="F1361" i="1"/>
  <c r="E1362" i="1"/>
  <c r="F1362" i="1"/>
  <c r="E1363" i="1"/>
  <c r="F1363" i="1"/>
  <c r="E1364" i="1"/>
  <c r="F1364" i="1"/>
  <c r="E1365" i="1"/>
  <c r="F1365" i="1"/>
  <c r="E1366" i="1"/>
  <c r="F1366" i="1"/>
  <c r="E1367" i="1"/>
  <c r="F1367" i="1"/>
  <c r="E1368" i="1"/>
  <c r="F1368" i="1"/>
  <c r="E1369" i="1"/>
  <c r="F1369" i="1"/>
  <c r="E1370" i="1"/>
  <c r="F1370" i="1"/>
  <c r="E1371" i="1"/>
  <c r="F1371" i="1"/>
  <c r="E1372" i="1"/>
  <c r="F1372" i="1"/>
  <c r="E1373" i="1"/>
  <c r="F1373" i="1"/>
  <c r="E1374" i="1"/>
  <c r="F1374" i="1"/>
  <c r="E1375" i="1"/>
  <c r="F1375" i="1"/>
  <c r="E1376" i="1"/>
  <c r="F1376" i="1"/>
  <c r="E1377" i="1"/>
  <c r="F1377" i="1"/>
  <c r="E1378" i="1"/>
  <c r="F1378" i="1"/>
  <c r="E1379" i="1"/>
  <c r="F1379" i="1"/>
  <c r="E1380" i="1"/>
  <c r="F1380" i="1"/>
  <c r="E1381" i="1"/>
  <c r="F1381" i="1"/>
  <c r="E1382" i="1"/>
  <c r="F1382" i="1"/>
  <c r="E1383" i="1"/>
  <c r="F1383" i="1"/>
  <c r="E1384" i="1"/>
  <c r="F1384" i="1"/>
  <c r="E1385" i="1"/>
  <c r="F1385" i="1"/>
  <c r="E1386" i="1"/>
  <c r="F1386" i="1"/>
  <c r="E1387" i="1"/>
  <c r="F1387" i="1"/>
  <c r="E1388" i="1"/>
  <c r="F1388" i="1"/>
  <c r="E1389" i="1"/>
  <c r="F1389" i="1"/>
  <c r="E1390" i="1"/>
  <c r="F1390" i="1"/>
  <c r="E1391" i="1"/>
  <c r="F1391" i="1"/>
  <c r="E1392" i="1"/>
  <c r="F1392" i="1"/>
  <c r="E1393" i="1"/>
  <c r="F1393" i="1"/>
  <c r="E1394" i="1"/>
  <c r="F1394" i="1"/>
  <c r="E1395" i="1"/>
  <c r="F1395" i="1"/>
  <c r="E1396" i="1"/>
  <c r="F1396" i="1"/>
  <c r="E1397" i="1"/>
  <c r="F1397" i="1"/>
  <c r="E1398" i="1"/>
  <c r="F1398" i="1"/>
  <c r="E1399" i="1"/>
  <c r="F1399" i="1"/>
  <c r="E1400" i="1"/>
  <c r="F1400" i="1"/>
  <c r="E1401" i="1"/>
  <c r="F1401" i="1"/>
  <c r="E1402" i="1"/>
  <c r="F1402" i="1"/>
  <c r="E1403" i="1"/>
  <c r="F1403" i="1"/>
  <c r="E1404" i="1"/>
  <c r="F1404" i="1"/>
  <c r="E1405" i="1"/>
  <c r="F1405" i="1"/>
  <c r="E1406" i="1"/>
  <c r="F1406" i="1"/>
  <c r="E1407" i="1"/>
  <c r="F1407" i="1"/>
  <c r="E1408" i="1"/>
  <c r="F1408" i="1"/>
  <c r="E1409" i="1"/>
  <c r="F1409" i="1"/>
  <c r="E1410" i="1"/>
  <c r="F1410" i="1"/>
  <c r="E1411" i="1"/>
  <c r="F1411" i="1"/>
  <c r="E1412" i="1"/>
  <c r="F1412" i="1"/>
  <c r="E1413" i="1"/>
  <c r="F1413" i="1"/>
  <c r="E1414" i="1"/>
  <c r="F1414" i="1"/>
  <c r="E1415" i="1"/>
  <c r="F1415" i="1"/>
  <c r="E1416" i="1"/>
  <c r="F1416" i="1"/>
  <c r="E1417" i="1"/>
  <c r="F1417" i="1"/>
  <c r="E1418" i="1"/>
  <c r="F1418" i="1"/>
  <c r="E1419" i="1"/>
  <c r="F1419" i="1"/>
  <c r="E1420" i="1"/>
  <c r="F1420" i="1"/>
  <c r="E1421" i="1"/>
  <c r="F1421" i="1"/>
  <c r="E1422" i="1"/>
  <c r="F1422" i="1"/>
  <c r="E1423" i="1"/>
  <c r="F1423" i="1"/>
  <c r="E1424" i="1"/>
  <c r="F1424" i="1"/>
  <c r="E1425" i="1"/>
  <c r="F1425" i="1"/>
  <c r="E1426" i="1"/>
  <c r="F1426" i="1"/>
  <c r="E1427" i="1"/>
  <c r="F1427" i="1"/>
  <c r="E1428" i="1"/>
  <c r="F1428" i="1"/>
  <c r="E1429" i="1"/>
  <c r="F1429" i="1"/>
  <c r="E1430" i="1"/>
  <c r="F1430" i="1"/>
  <c r="E1431" i="1"/>
  <c r="F1431" i="1"/>
  <c r="E1432" i="1"/>
  <c r="F1432" i="1"/>
  <c r="E1433" i="1"/>
  <c r="F1433" i="1"/>
  <c r="E1434" i="1"/>
  <c r="F1434" i="1"/>
  <c r="E1435" i="1"/>
  <c r="F1435" i="1"/>
  <c r="E1436" i="1"/>
  <c r="F1436" i="1"/>
  <c r="E1437" i="1"/>
  <c r="F1437" i="1"/>
  <c r="E1438" i="1"/>
  <c r="F1438" i="1"/>
  <c r="E1439" i="1"/>
  <c r="F1439" i="1"/>
  <c r="E1440" i="1"/>
  <c r="F1440" i="1"/>
  <c r="E1441" i="1"/>
  <c r="F1441" i="1"/>
  <c r="E1442" i="1"/>
  <c r="F1442" i="1"/>
  <c r="E1443" i="1"/>
  <c r="F1443" i="1"/>
  <c r="E1444" i="1"/>
  <c r="F1444" i="1"/>
  <c r="E1445" i="1"/>
  <c r="F1445" i="1"/>
  <c r="E1446" i="1"/>
  <c r="F1446" i="1"/>
  <c r="E1447" i="1"/>
  <c r="F1447" i="1"/>
  <c r="E1448" i="1"/>
  <c r="F1448" i="1"/>
  <c r="E1449" i="1"/>
  <c r="F1449" i="1"/>
  <c r="E1450" i="1"/>
  <c r="F1450" i="1"/>
  <c r="E1451" i="1"/>
  <c r="F1451" i="1"/>
  <c r="E1452" i="1"/>
  <c r="F1452" i="1"/>
  <c r="E1453" i="1"/>
  <c r="F1453" i="1"/>
  <c r="E1454" i="1"/>
  <c r="F1454" i="1"/>
  <c r="E1455" i="1"/>
  <c r="F1455" i="1"/>
  <c r="E1456" i="1"/>
  <c r="F1456" i="1"/>
  <c r="E1457" i="1"/>
  <c r="F1457" i="1"/>
  <c r="E1458" i="1"/>
  <c r="F1458" i="1"/>
  <c r="E1459" i="1"/>
  <c r="F1459" i="1"/>
  <c r="E1460" i="1"/>
  <c r="F1460" i="1"/>
  <c r="E1461" i="1"/>
  <c r="F1461" i="1"/>
  <c r="E1462" i="1"/>
  <c r="F1462" i="1"/>
  <c r="E1463" i="1"/>
  <c r="F1463" i="1"/>
  <c r="E1464" i="1"/>
  <c r="F1464" i="1"/>
  <c r="E1465" i="1"/>
  <c r="F1465" i="1"/>
  <c r="E1466" i="1"/>
  <c r="F1466" i="1"/>
  <c r="E1467" i="1"/>
  <c r="F1467" i="1"/>
  <c r="E1468" i="1"/>
  <c r="F1468" i="1"/>
  <c r="E1469" i="1"/>
  <c r="F1469" i="1"/>
  <c r="E1470" i="1"/>
  <c r="F1470" i="1"/>
  <c r="E1471" i="1"/>
  <c r="F1471" i="1"/>
  <c r="E1472" i="1"/>
  <c r="F1472" i="1"/>
  <c r="E1473" i="1"/>
  <c r="F1473" i="1"/>
  <c r="E1474" i="1"/>
  <c r="F1474" i="1"/>
  <c r="E1475" i="1"/>
  <c r="F1475" i="1"/>
  <c r="E1476" i="1"/>
  <c r="F1476" i="1"/>
  <c r="E1477" i="1"/>
  <c r="F1477" i="1"/>
  <c r="E1478" i="1"/>
  <c r="F1478" i="1"/>
  <c r="E1479" i="1"/>
  <c r="F1479" i="1"/>
  <c r="E1480" i="1"/>
  <c r="F1480" i="1"/>
  <c r="E1481" i="1"/>
  <c r="F1481" i="1"/>
  <c r="E1482" i="1"/>
  <c r="F1482" i="1"/>
  <c r="E1483" i="1"/>
  <c r="F1483" i="1"/>
  <c r="E1484" i="1"/>
  <c r="F1484" i="1"/>
  <c r="E1485" i="1"/>
  <c r="F1485" i="1"/>
  <c r="E1486" i="1"/>
  <c r="F1486" i="1"/>
  <c r="E1487" i="1"/>
  <c r="F1487" i="1"/>
  <c r="E1488" i="1"/>
  <c r="F1488" i="1"/>
  <c r="E1489" i="1"/>
  <c r="F1489" i="1"/>
  <c r="E1490" i="1"/>
  <c r="F1490" i="1"/>
  <c r="E1491" i="1"/>
  <c r="F1491" i="1"/>
  <c r="E1492" i="1"/>
  <c r="F1492" i="1"/>
  <c r="E1493" i="1"/>
  <c r="F1493" i="1"/>
  <c r="E1494" i="1"/>
  <c r="F1494" i="1"/>
  <c r="E1495" i="1"/>
  <c r="F1495" i="1"/>
  <c r="E1496" i="1"/>
  <c r="F1496" i="1"/>
  <c r="E1497" i="1"/>
  <c r="F1497" i="1"/>
  <c r="E1498" i="1"/>
  <c r="F1498" i="1"/>
  <c r="E1499" i="1"/>
  <c r="F1499" i="1"/>
  <c r="E1500" i="1"/>
  <c r="F1500" i="1"/>
  <c r="E1501" i="1"/>
  <c r="F1501" i="1"/>
  <c r="E1502" i="1"/>
  <c r="F1502" i="1"/>
  <c r="E1503" i="1"/>
  <c r="F1503" i="1"/>
  <c r="E1504" i="1"/>
  <c r="F1504" i="1"/>
  <c r="E1505" i="1"/>
  <c r="F1505" i="1"/>
  <c r="E1506" i="1"/>
  <c r="F1506" i="1"/>
  <c r="E1507" i="1"/>
  <c r="F1507" i="1"/>
  <c r="E1508" i="1"/>
  <c r="F1508" i="1"/>
  <c r="E1509" i="1"/>
  <c r="F1509" i="1"/>
  <c r="E1510" i="1"/>
  <c r="F1510" i="1"/>
  <c r="E1511" i="1"/>
  <c r="F1511" i="1"/>
  <c r="E1512" i="1"/>
  <c r="F1512" i="1"/>
  <c r="E1513" i="1"/>
  <c r="F1513" i="1"/>
  <c r="E1514" i="1"/>
  <c r="F1514" i="1"/>
  <c r="E1515" i="1"/>
  <c r="F1515" i="1"/>
  <c r="E1516" i="1"/>
  <c r="F1516" i="1"/>
  <c r="E1517" i="1"/>
  <c r="F1517" i="1"/>
  <c r="E1518" i="1"/>
  <c r="F1518" i="1"/>
  <c r="E1519" i="1"/>
  <c r="F1519" i="1"/>
  <c r="E1520" i="1"/>
  <c r="F1520" i="1"/>
  <c r="E1521" i="1"/>
  <c r="F1521" i="1"/>
  <c r="E1522" i="1"/>
  <c r="F1522" i="1"/>
  <c r="E1523" i="1"/>
  <c r="F1523" i="1"/>
  <c r="E1524" i="1"/>
  <c r="F1524" i="1"/>
  <c r="E1525" i="1"/>
  <c r="F1525" i="1"/>
  <c r="E1526" i="1"/>
  <c r="F1526" i="1"/>
  <c r="E1527" i="1"/>
  <c r="F1527" i="1"/>
  <c r="E1528" i="1"/>
  <c r="F1528" i="1"/>
  <c r="E1529" i="1"/>
  <c r="F1529" i="1"/>
  <c r="E1530" i="1"/>
  <c r="F1530" i="1"/>
  <c r="E1531" i="1"/>
  <c r="F1531" i="1"/>
  <c r="E1532" i="1"/>
  <c r="F1532" i="1"/>
  <c r="E1533" i="1"/>
  <c r="F1533" i="1"/>
  <c r="E1534" i="1"/>
  <c r="F1534" i="1"/>
  <c r="E1535" i="1"/>
  <c r="F1535" i="1"/>
  <c r="E1536" i="1"/>
  <c r="F1536" i="1"/>
  <c r="E1537" i="1"/>
  <c r="F1537" i="1"/>
  <c r="E1538" i="1"/>
  <c r="F1538" i="1"/>
  <c r="E1539" i="1"/>
  <c r="F1539" i="1"/>
  <c r="E1540" i="1"/>
  <c r="F1540" i="1"/>
  <c r="E1541" i="1"/>
  <c r="F1541" i="1"/>
  <c r="E1542" i="1"/>
  <c r="F1542" i="1"/>
  <c r="E1543" i="1"/>
  <c r="F1543" i="1"/>
  <c r="E1544" i="1"/>
  <c r="F1544" i="1"/>
  <c r="E1545" i="1"/>
  <c r="F1545" i="1"/>
  <c r="E1546" i="1"/>
  <c r="F1546" i="1"/>
  <c r="E1547" i="1"/>
  <c r="F1547" i="1"/>
  <c r="E1548" i="1"/>
  <c r="F1548" i="1"/>
  <c r="E1549" i="1"/>
  <c r="F1549" i="1"/>
  <c r="E1550" i="1"/>
  <c r="F1550" i="1"/>
  <c r="E1551" i="1"/>
  <c r="F1551" i="1"/>
  <c r="E1552" i="1"/>
  <c r="F1552" i="1"/>
  <c r="E1553" i="1"/>
  <c r="F1553" i="1"/>
  <c r="E1554" i="1"/>
  <c r="F1554" i="1"/>
  <c r="E1555" i="1"/>
  <c r="F1555" i="1"/>
  <c r="E1556" i="1"/>
  <c r="F1556" i="1"/>
  <c r="E1557" i="1"/>
  <c r="F1557" i="1"/>
  <c r="E1558" i="1"/>
  <c r="F1558" i="1"/>
  <c r="E1559" i="1"/>
  <c r="F1559" i="1"/>
  <c r="E1560" i="1"/>
  <c r="F1560" i="1"/>
  <c r="E1561" i="1"/>
  <c r="F1561" i="1"/>
  <c r="E1562" i="1"/>
  <c r="F1562" i="1"/>
  <c r="E1563" i="1"/>
  <c r="F1563" i="1"/>
  <c r="E1564" i="1"/>
  <c r="F1564" i="1"/>
  <c r="E1565" i="1"/>
  <c r="F1565" i="1"/>
  <c r="E1566" i="1"/>
  <c r="F1566" i="1"/>
  <c r="E1567" i="1"/>
  <c r="F1567" i="1"/>
  <c r="E1568" i="1"/>
  <c r="F1568" i="1"/>
  <c r="E1569" i="1"/>
  <c r="F1569" i="1"/>
  <c r="E1570" i="1"/>
  <c r="F1570" i="1"/>
  <c r="E1571" i="1"/>
  <c r="F1571" i="1"/>
  <c r="E1572" i="1"/>
  <c r="F1572" i="1"/>
  <c r="E1573" i="1"/>
  <c r="F1573" i="1"/>
  <c r="E1574" i="1"/>
  <c r="F1574" i="1"/>
  <c r="E1575" i="1"/>
  <c r="F1575" i="1"/>
  <c r="E1576" i="1"/>
  <c r="F1576" i="1"/>
  <c r="E1577" i="1"/>
  <c r="F1577" i="1"/>
  <c r="E1578" i="1"/>
  <c r="F1578" i="1"/>
  <c r="E1579" i="1"/>
  <c r="F1579" i="1"/>
  <c r="E1580" i="1"/>
  <c r="F1580" i="1"/>
  <c r="E1581" i="1"/>
  <c r="F1581" i="1"/>
  <c r="E1582" i="1"/>
  <c r="F1582" i="1"/>
  <c r="E1583" i="1"/>
  <c r="F1583" i="1"/>
  <c r="E1584" i="1"/>
  <c r="F1584" i="1"/>
  <c r="E1585" i="1"/>
  <c r="F1585" i="1"/>
  <c r="E1586" i="1"/>
  <c r="F1586" i="1"/>
  <c r="E1587" i="1"/>
  <c r="F1587" i="1"/>
  <c r="E1588" i="1"/>
  <c r="F1588" i="1"/>
  <c r="E1589" i="1"/>
  <c r="F1589" i="1"/>
  <c r="E1590" i="1"/>
  <c r="F1590" i="1"/>
  <c r="E1591" i="1"/>
  <c r="F1591" i="1"/>
  <c r="E1592" i="1"/>
  <c r="F1592" i="1"/>
  <c r="E1593" i="1"/>
  <c r="F1593" i="1"/>
  <c r="E1594" i="1"/>
  <c r="F1594" i="1"/>
  <c r="E1595" i="1"/>
  <c r="F1595" i="1"/>
  <c r="E1596" i="1"/>
  <c r="F1596" i="1"/>
  <c r="E1597" i="1"/>
  <c r="F1597" i="1"/>
  <c r="E1598" i="1"/>
  <c r="F1598" i="1"/>
  <c r="E1599" i="1"/>
  <c r="F1599" i="1"/>
  <c r="E1600" i="1"/>
  <c r="F1600" i="1"/>
  <c r="E1601" i="1"/>
  <c r="F1601" i="1"/>
  <c r="E1602" i="1"/>
  <c r="F1602" i="1"/>
  <c r="E1603" i="1"/>
  <c r="F1603" i="1"/>
  <c r="E1604" i="1"/>
  <c r="F1604" i="1"/>
  <c r="E1605" i="1"/>
  <c r="F1605" i="1"/>
  <c r="E1606" i="1"/>
  <c r="F1606" i="1"/>
  <c r="E1607" i="1"/>
  <c r="F1607" i="1"/>
  <c r="E1608" i="1"/>
  <c r="F1608" i="1"/>
  <c r="E1609" i="1"/>
  <c r="F1609" i="1"/>
  <c r="E1610" i="1"/>
  <c r="F1610" i="1"/>
  <c r="E1611" i="1"/>
  <c r="F1611" i="1"/>
  <c r="E1612" i="1"/>
  <c r="F1612" i="1"/>
  <c r="E1613" i="1"/>
  <c r="F1613" i="1"/>
  <c r="E1614" i="1"/>
  <c r="F1614" i="1"/>
  <c r="E1615" i="1"/>
  <c r="F1615" i="1"/>
  <c r="E1616" i="1"/>
  <c r="F1616" i="1"/>
  <c r="E1617" i="1"/>
  <c r="F1617" i="1"/>
  <c r="E1618" i="1"/>
  <c r="F1618" i="1"/>
  <c r="E1619" i="1"/>
  <c r="F1619" i="1"/>
  <c r="E1620" i="1"/>
  <c r="F1620" i="1"/>
  <c r="E1621" i="1"/>
  <c r="F1621" i="1"/>
  <c r="E1622" i="1"/>
  <c r="F1622" i="1"/>
  <c r="E1623" i="1"/>
  <c r="F1623" i="1"/>
  <c r="E1624" i="1"/>
  <c r="F1624" i="1"/>
  <c r="E1625" i="1"/>
  <c r="F1625" i="1"/>
  <c r="E1626" i="1"/>
  <c r="F1626" i="1"/>
  <c r="E1627" i="1"/>
  <c r="F1627" i="1"/>
  <c r="E1628" i="1"/>
  <c r="F1628" i="1"/>
  <c r="E1629" i="1"/>
  <c r="F1629" i="1"/>
  <c r="E1630" i="1"/>
  <c r="F1630" i="1"/>
  <c r="E1631" i="1"/>
  <c r="F1631" i="1"/>
  <c r="E1632" i="1"/>
  <c r="F1632" i="1"/>
  <c r="E1633" i="1"/>
  <c r="F1633" i="1"/>
  <c r="E1634" i="1"/>
  <c r="F1634" i="1"/>
  <c r="E1635" i="1"/>
  <c r="F1635" i="1"/>
  <c r="E1636" i="1"/>
  <c r="F1636" i="1"/>
  <c r="E1637" i="1"/>
  <c r="F1637" i="1"/>
  <c r="E1638" i="1"/>
  <c r="F1638" i="1"/>
  <c r="E1639" i="1"/>
  <c r="F1639" i="1"/>
  <c r="E1640" i="1"/>
  <c r="F1640" i="1"/>
  <c r="E1641" i="1"/>
  <c r="F1641" i="1"/>
  <c r="E1642" i="1"/>
  <c r="F1642" i="1"/>
  <c r="E1643" i="1"/>
  <c r="F1643" i="1"/>
  <c r="E1644" i="1"/>
  <c r="F1644" i="1"/>
  <c r="E1645" i="1"/>
  <c r="F1645" i="1"/>
  <c r="E1646" i="1"/>
  <c r="F1646" i="1"/>
  <c r="E1647" i="1"/>
  <c r="F1647" i="1"/>
  <c r="E1648" i="1"/>
  <c r="F1648" i="1"/>
  <c r="E1649" i="1"/>
  <c r="F1649" i="1"/>
  <c r="E1650" i="1"/>
  <c r="F1650" i="1"/>
  <c r="E1651" i="1"/>
  <c r="F1651" i="1"/>
  <c r="E1652" i="1"/>
  <c r="F1652" i="1"/>
  <c r="E1653" i="1"/>
  <c r="F1653" i="1"/>
  <c r="E1654" i="1"/>
  <c r="F1654" i="1"/>
  <c r="E1655" i="1"/>
  <c r="F1655" i="1"/>
  <c r="E1656" i="1"/>
  <c r="F1656" i="1"/>
  <c r="E1657" i="1"/>
  <c r="F1657" i="1"/>
  <c r="E1658" i="1"/>
  <c r="F1658" i="1"/>
  <c r="E1659" i="1"/>
  <c r="F1659" i="1"/>
  <c r="E1660" i="1"/>
  <c r="F1660" i="1"/>
  <c r="E1661" i="1"/>
  <c r="F1661" i="1"/>
  <c r="E1662" i="1"/>
  <c r="F1662" i="1"/>
  <c r="E1663" i="1"/>
  <c r="F1663" i="1"/>
  <c r="E1664" i="1"/>
  <c r="F1664" i="1"/>
  <c r="E1665" i="1"/>
  <c r="F1665" i="1"/>
  <c r="E1666" i="1"/>
  <c r="F1666" i="1"/>
  <c r="E1667" i="1"/>
  <c r="F1667" i="1"/>
  <c r="E1668" i="1"/>
  <c r="F1668" i="1"/>
  <c r="E1669" i="1"/>
  <c r="F1669" i="1"/>
  <c r="E1670" i="1"/>
  <c r="F1670" i="1"/>
  <c r="E1671" i="1"/>
  <c r="F1671" i="1"/>
  <c r="E1672" i="1"/>
  <c r="F1672" i="1"/>
  <c r="E1673" i="1"/>
  <c r="F1673" i="1"/>
  <c r="E1674" i="1"/>
  <c r="F1674" i="1"/>
  <c r="E1675" i="1"/>
  <c r="F1675" i="1"/>
  <c r="E1676" i="1"/>
  <c r="F1676" i="1"/>
  <c r="E1677" i="1"/>
  <c r="F1677" i="1"/>
  <c r="E1678" i="1"/>
  <c r="F1678" i="1"/>
  <c r="E1679" i="1"/>
  <c r="F1679" i="1"/>
  <c r="E1680" i="1"/>
  <c r="F1680" i="1"/>
  <c r="E1681" i="1"/>
  <c r="F1681" i="1"/>
  <c r="E1682" i="1"/>
  <c r="F1682" i="1"/>
  <c r="E1683" i="1"/>
  <c r="F1683" i="1"/>
  <c r="E1684" i="1"/>
  <c r="F1684" i="1"/>
  <c r="E1685" i="1"/>
  <c r="F1685" i="1"/>
  <c r="E1686" i="1"/>
  <c r="F1686" i="1"/>
  <c r="E1687" i="1"/>
  <c r="F1687" i="1"/>
  <c r="E1688" i="1"/>
  <c r="F1688" i="1"/>
  <c r="E1689" i="1"/>
  <c r="F1689" i="1"/>
  <c r="E1690" i="1"/>
  <c r="F1690" i="1"/>
  <c r="E1691" i="1"/>
  <c r="F1691" i="1"/>
  <c r="E1692" i="1"/>
  <c r="F1692" i="1"/>
  <c r="E1693" i="1"/>
  <c r="F1693" i="1"/>
  <c r="E1694" i="1"/>
  <c r="F1694" i="1"/>
  <c r="E1695" i="1"/>
  <c r="F1695" i="1"/>
  <c r="E1696" i="1"/>
  <c r="F1696" i="1"/>
  <c r="E1697" i="1"/>
  <c r="F1697" i="1"/>
  <c r="E1698" i="1"/>
  <c r="F1698" i="1"/>
  <c r="E1699" i="1"/>
  <c r="F1699" i="1"/>
  <c r="E1700" i="1"/>
  <c r="F1700" i="1"/>
  <c r="E1701" i="1"/>
  <c r="F1701" i="1"/>
  <c r="E1702" i="1"/>
  <c r="F1702" i="1"/>
  <c r="E1703" i="1"/>
  <c r="F1703" i="1"/>
  <c r="E1704" i="1"/>
  <c r="F1704" i="1"/>
  <c r="E1705" i="1"/>
  <c r="F1705" i="1"/>
  <c r="E1706" i="1"/>
  <c r="F1706" i="1"/>
  <c r="E1707" i="1"/>
  <c r="F1707" i="1"/>
  <c r="E1708" i="1"/>
  <c r="F1708" i="1"/>
  <c r="E1709" i="1"/>
  <c r="F1709" i="1"/>
  <c r="E1710" i="1"/>
  <c r="F1710" i="1"/>
  <c r="E1711" i="1"/>
  <c r="F1711" i="1"/>
  <c r="E1712" i="1"/>
  <c r="F1712" i="1"/>
  <c r="E1713" i="1"/>
  <c r="F1713" i="1"/>
  <c r="E1714" i="1"/>
  <c r="F1714" i="1"/>
  <c r="E1715" i="1"/>
  <c r="F1715" i="1"/>
  <c r="E1716" i="1"/>
  <c r="F1716" i="1"/>
  <c r="E1717" i="1"/>
  <c r="F1717" i="1"/>
  <c r="E1718" i="1"/>
  <c r="F1718" i="1"/>
  <c r="E1719" i="1"/>
  <c r="F1719" i="1"/>
  <c r="E1720" i="1"/>
  <c r="F1720" i="1"/>
  <c r="E1721" i="1"/>
  <c r="F1721" i="1"/>
  <c r="E1722" i="1"/>
  <c r="F1722" i="1"/>
  <c r="E1723" i="1"/>
  <c r="F1723" i="1"/>
  <c r="E1724" i="1"/>
  <c r="F1724" i="1"/>
  <c r="E1725" i="1"/>
  <c r="F1725" i="1"/>
  <c r="E1726" i="1"/>
  <c r="F1726" i="1"/>
  <c r="E1727" i="1"/>
  <c r="F1727" i="1"/>
  <c r="E1728" i="1"/>
  <c r="F1728" i="1"/>
  <c r="E1729" i="1"/>
  <c r="F1729" i="1"/>
  <c r="E1730" i="1"/>
  <c r="F1730" i="1"/>
  <c r="E1731" i="1"/>
  <c r="F1731" i="1"/>
  <c r="E1732" i="1"/>
  <c r="F1732" i="1"/>
  <c r="E1733" i="1"/>
  <c r="F1733" i="1"/>
  <c r="E1734" i="1"/>
  <c r="F1734" i="1"/>
  <c r="E1735" i="1"/>
  <c r="F1735" i="1"/>
  <c r="E1736" i="1"/>
  <c r="F1736" i="1"/>
  <c r="E1737" i="1"/>
  <c r="F1737" i="1"/>
  <c r="E1738" i="1"/>
  <c r="F1738" i="1"/>
  <c r="E1739" i="1"/>
  <c r="F1739" i="1"/>
  <c r="E1740" i="1"/>
  <c r="F1740" i="1"/>
  <c r="E1741" i="1"/>
  <c r="F1741" i="1"/>
  <c r="E1742" i="1"/>
  <c r="F1742" i="1"/>
  <c r="E1743" i="1"/>
  <c r="F1743" i="1"/>
  <c r="E1744" i="1"/>
  <c r="F1744" i="1"/>
  <c r="E1745" i="1"/>
  <c r="F1745" i="1"/>
  <c r="E1746" i="1"/>
  <c r="F1746" i="1"/>
  <c r="E1747" i="1"/>
  <c r="F1747" i="1"/>
  <c r="E1748" i="1"/>
  <c r="F1748" i="1"/>
  <c r="E1749" i="1"/>
  <c r="F1749" i="1"/>
  <c r="E1750" i="1"/>
  <c r="F1750" i="1"/>
  <c r="E1751" i="1"/>
  <c r="F1751" i="1"/>
  <c r="E1752" i="1"/>
  <c r="F1752" i="1"/>
  <c r="E1753" i="1"/>
  <c r="F1753" i="1"/>
  <c r="E1754" i="1"/>
  <c r="F1754" i="1"/>
  <c r="E1755" i="1"/>
  <c r="F1755" i="1"/>
  <c r="E1756" i="1"/>
  <c r="F1756" i="1"/>
  <c r="E1757" i="1"/>
  <c r="F1757" i="1"/>
  <c r="E1758" i="1"/>
  <c r="F1758" i="1"/>
  <c r="E1759" i="1"/>
  <c r="F1759" i="1"/>
  <c r="E1760" i="1"/>
  <c r="F1760" i="1"/>
  <c r="E1761" i="1"/>
  <c r="F1761" i="1"/>
  <c r="E1762" i="1"/>
  <c r="F1762" i="1"/>
  <c r="E1763" i="1"/>
  <c r="F1763" i="1"/>
  <c r="E1764" i="1"/>
  <c r="F1764" i="1"/>
  <c r="E1765" i="1"/>
  <c r="F1765" i="1"/>
  <c r="E1766" i="1"/>
  <c r="F1766" i="1"/>
  <c r="E1767" i="1"/>
  <c r="F1767" i="1"/>
  <c r="E1768" i="1"/>
  <c r="F1768" i="1"/>
  <c r="E1769" i="1"/>
  <c r="F1769" i="1"/>
  <c r="E1770" i="1"/>
  <c r="F1770" i="1"/>
  <c r="E1771" i="1"/>
  <c r="F1771" i="1"/>
  <c r="E1772" i="1"/>
  <c r="F1772" i="1"/>
  <c r="E1773" i="1"/>
  <c r="F1773" i="1"/>
  <c r="E1774" i="1"/>
  <c r="F1774" i="1"/>
  <c r="E1775" i="1"/>
  <c r="F1775" i="1"/>
  <c r="E1776" i="1"/>
  <c r="F1776" i="1"/>
  <c r="E1777" i="1"/>
  <c r="F1777" i="1"/>
  <c r="E1778" i="1"/>
  <c r="F1778" i="1"/>
  <c r="E1779" i="1"/>
  <c r="F1779" i="1"/>
  <c r="E1780" i="1"/>
  <c r="F1780" i="1"/>
  <c r="E1781" i="1"/>
  <c r="F1781" i="1"/>
  <c r="E1782" i="1"/>
  <c r="F1782" i="1"/>
  <c r="E1783" i="1"/>
  <c r="F1783" i="1"/>
  <c r="E1784" i="1"/>
  <c r="F1784" i="1"/>
  <c r="E1785" i="1"/>
  <c r="F1785" i="1"/>
  <c r="E1786" i="1"/>
  <c r="F1786" i="1"/>
  <c r="E1787" i="1"/>
  <c r="F1787" i="1"/>
  <c r="E1788" i="1"/>
  <c r="F1788" i="1"/>
  <c r="E1789" i="1"/>
  <c r="F1789" i="1"/>
  <c r="E1790" i="1"/>
  <c r="F1790" i="1"/>
  <c r="E1791" i="1"/>
  <c r="F1791" i="1"/>
  <c r="E1792" i="1"/>
  <c r="F1792" i="1"/>
  <c r="E1793" i="1"/>
  <c r="F1793" i="1"/>
  <c r="E1794" i="1"/>
  <c r="F1794" i="1"/>
  <c r="E1795" i="1"/>
  <c r="F1795" i="1"/>
  <c r="E1796" i="1"/>
  <c r="F1796" i="1"/>
  <c r="E1797" i="1"/>
  <c r="F1797" i="1"/>
  <c r="E1798" i="1"/>
  <c r="F1798" i="1"/>
  <c r="E1799" i="1"/>
  <c r="F1799" i="1"/>
  <c r="E1800" i="1"/>
  <c r="F1800" i="1"/>
  <c r="E1801" i="1"/>
  <c r="F1801" i="1"/>
  <c r="E1802" i="1"/>
  <c r="F1802" i="1"/>
  <c r="E1803" i="1"/>
  <c r="F1803" i="1"/>
  <c r="E1804" i="1"/>
  <c r="F1804" i="1"/>
  <c r="E1805" i="1"/>
  <c r="F1805" i="1"/>
  <c r="E1806" i="1"/>
  <c r="F1806" i="1"/>
  <c r="E1807" i="1"/>
  <c r="F1807" i="1"/>
  <c r="F8" i="1"/>
  <c r="M106" i="1" l="1"/>
  <c r="O106" i="1" s="1"/>
  <c r="U106" i="1" s="1"/>
  <c r="K106" i="1"/>
  <c r="M1203" i="1"/>
  <c r="O1203" i="1" s="1"/>
  <c r="U1203" i="1" s="1"/>
  <c r="K1203" i="1"/>
  <c r="M105" i="1"/>
  <c r="O105" i="1" s="1"/>
  <c r="U105" i="1" s="1"/>
  <c r="K105" i="1"/>
  <c r="M86" i="1"/>
  <c r="O86" i="1" s="1"/>
  <c r="U86" i="1" s="1"/>
  <c r="K86" i="1"/>
  <c r="K1793" i="1"/>
  <c r="M1793" i="1"/>
  <c r="O1793" i="1" s="1"/>
  <c r="U1793" i="1" s="1"/>
  <c r="M1733" i="1"/>
  <c r="O1733" i="1" s="1"/>
  <c r="U1733" i="1" s="1"/>
  <c r="K1733" i="1"/>
  <c r="K1673" i="1"/>
  <c r="M1673" i="1"/>
  <c r="O1673" i="1" s="1"/>
  <c r="U1673" i="1" s="1"/>
  <c r="M1503" i="1"/>
  <c r="O1503" i="1" s="1"/>
  <c r="U1503" i="1" s="1"/>
  <c r="K1503" i="1"/>
  <c r="K1243" i="1"/>
  <c r="M1243" i="1"/>
  <c r="O1243" i="1" s="1"/>
  <c r="U1243" i="1" s="1"/>
  <c r="M943" i="1"/>
  <c r="O943" i="1" s="1"/>
  <c r="U943" i="1" s="1"/>
  <c r="K943" i="1"/>
  <c r="M473" i="1"/>
  <c r="O473" i="1" s="1"/>
  <c r="U473" i="1" s="1"/>
  <c r="K473" i="1"/>
  <c r="K85" i="1"/>
  <c r="M85" i="1"/>
  <c r="O85" i="1" s="1"/>
  <c r="U85" i="1" s="1"/>
  <c r="M26" i="1"/>
  <c r="O26" i="1" s="1"/>
  <c r="U26" i="1" s="1"/>
  <c r="K26" i="1"/>
  <c r="M1763" i="1"/>
  <c r="O1763" i="1" s="1"/>
  <c r="U1763" i="1" s="1"/>
  <c r="K1763" i="1"/>
  <c r="M1703" i="1"/>
  <c r="O1703" i="1" s="1"/>
  <c r="U1703" i="1" s="1"/>
  <c r="K1703" i="1"/>
  <c r="M1643" i="1"/>
  <c r="O1643" i="1" s="1"/>
  <c r="U1643" i="1" s="1"/>
  <c r="K1643" i="1"/>
  <c r="M1583" i="1"/>
  <c r="O1583" i="1" s="1"/>
  <c r="U1583" i="1" s="1"/>
  <c r="K1583" i="1"/>
  <c r="M1533" i="1"/>
  <c r="O1533" i="1" s="1"/>
  <c r="U1533" i="1" s="1"/>
  <c r="K1533" i="1"/>
  <c r="M1473" i="1"/>
  <c r="O1473" i="1" s="1"/>
  <c r="U1473" i="1" s="1"/>
  <c r="K1473" i="1"/>
  <c r="K1423" i="1"/>
  <c r="M1423" i="1"/>
  <c r="O1423" i="1" s="1"/>
  <c r="U1423" i="1" s="1"/>
  <c r="K1373" i="1"/>
  <c r="M1373" i="1"/>
  <c r="O1373" i="1" s="1"/>
  <c r="U1373" i="1" s="1"/>
  <c r="K1333" i="1"/>
  <c r="M1333" i="1"/>
  <c r="O1333" i="1" s="1"/>
  <c r="U1333" i="1" s="1"/>
  <c r="M1303" i="1"/>
  <c r="O1303" i="1" s="1"/>
  <c r="U1303" i="1" s="1"/>
  <c r="K1303" i="1"/>
  <c r="K1273" i="1"/>
  <c r="M1273" i="1"/>
  <c r="O1273" i="1" s="1"/>
  <c r="U1273" i="1" s="1"/>
  <c r="M1233" i="1"/>
  <c r="O1233" i="1" s="1"/>
  <c r="U1233" i="1" s="1"/>
  <c r="K1233" i="1"/>
  <c r="M1193" i="1"/>
  <c r="O1193" i="1" s="1"/>
  <c r="U1193" i="1" s="1"/>
  <c r="K1193" i="1"/>
  <c r="M1173" i="1"/>
  <c r="O1173" i="1" s="1"/>
  <c r="U1173" i="1" s="1"/>
  <c r="K1173" i="1"/>
  <c r="M1153" i="1"/>
  <c r="O1153" i="1" s="1"/>
  <c r="U1153" i="1" s="1"/>
  <c r="K1153" i="1"/>
  <c r="M1143" i="1"/>
  <c r="O1143" i="1" s="1"/>
  <c r="U1143" i="1" s="1"/>
  <c r="K1143" i="1"/>
  <c r="M1113" i="1"/>
  <c r="O1113" i="1" s="1"/>
  <c r="U1113" i="1" s="1"/>
  <c r="K1113" i="1"/>
  <c r="M1103" i="1"/>
  <c r="O1103" i="1" s="1"/>
  <c r="U1103" i="1" s="1"/>
  <c r="K1103" i="1"/>
  <c r="K1093" i="1"/>
  <c r="M1093" i="1"/>
  <c r="O1093" i="1" s="1"/>
  <c r="U1093" i="1" s="1"/>
  <c r="M1063" i="1"/>
  <c r="O1063" i="1" s="1"/>
  <c r="U1063" i="1" s="1"/>
  <c r="K1063" i="1"/>
  <c r="M1053" i="1"/>
  <c r="O1053" i="1" s="1"/>
  <c r="U1053" i="1" s="1"/>
  <c r="K1053" i="1"/>
  <c r="K1043" i="1"/>
  <c r="M1043" i="1"/>
  <c r="O1043" i="1" s="1"/>
  <c r="U1043" i="1" s="1"/>
  <c r="M1033" i="1"/>
  <c r="O1033" i="1" s="1"/>
  <c r="U1033" i="1" s="1"/>
  <c r="K1033" i="1"/>
  <c r="M1023" i="1"/>
  <c r="O1023" i="1" s="1"/>
  <c r="U1023" i="1" s="1"/>
  <c r="K1023" i="1"/>
  <c r="M993" i="1"/>
  <c r="O993" i="1" s="1"/>
  <c r="U993" i="1" s="1"/>
  <c r="K993" i="1"/>
  <c r="M983" i="1"/>
  <c r="O983" i="1" s="1"/>
  <c r="U983" i="1" s="1"/>
  <c r="K983" i="1"/>
  <c r="K973" i="1"/>
  <c r="M973" i="1"/>
  <c r="O973" i="1" s="1"/>
  <c r="U973" i="1" s="1"/>
  <c r="M963" i="1"/>
  <c r="O963" i="1" s="1"/>
  <c r="U963" i="1" s="1"/>
  <c r="K963" i="1"/>
  <c r="K953" i="1"/>
  <c r="M953" i="1"/>
  <c r="O953" i="1" s="1"/>
  <c r="U953" i="1" s="1"/>
  <c r="M933" i="1"/>
  <c r="O933" i="1" s="1"/>
  <c r="U933" i="1" s="1"/>
  <c r="K933" i="1"/>
  <c r="M923" i="1"/>
  <c r="O923" i="1" s="1"/>
  <c r="U923" i="1" s="1"/>
  <c r="K923" i="1"/>
  <c r="M913" i="1"/>
  <c r="O913" i="1" s="1"/>
  <c r="U913" i="1" s="1"/>
  <c r="K913" i="1"/>
  <c r="M903" i="1"/>
  <c r="O903" i="1" s="1"/>
  <c r="U903" i="1" s="1"/>
  <c r="K903" i="1"/>
  <c r="M893" i="1"/>
  <c r="O893" i="1" s="1"/>
  <c r="U893" i="1" s="1"/>
  <c r="K893" i="1"/>
  <c r="M863" i="1"/>
  <c r="O863" i="1" s="1"/>
  <c r="U863" i="1" s="1"/>
  <c r="K863" i="1"/>
  <c r="M853" i="1"/>
  <c r="O853" i="1" s="1"/>
  <c r="U853" i="1" s="1"/>
  <c r="K853" i="1"/>
  <c r="M843" i="1"/>
  <c r="O843" i="1" s="1"/>
  <c r="U843" i="1" s="1"/>
  <c r="K843" i="1"/>
  <c r="K833" i="1"/>
  <c r="M833" i="1"/>
  <c r="O833" i="1" s="1"/>
  <c r="U833" i="1" s="1"/>
  <c r="M823" i="1"/>
  <c r="O823" i="1" s="1"/>
  <c r="U823" i="1" s="1"/>
  <c r="K823" i="1"/>
  <c r="M813" i="1"/>
  <c r="O813" i="1" s="1"/>
  <c r="U813" i="1" s="1"/>
  <c r="K813" i="1"/>
  <c r="M803" i="1"/>
  <c r="O803" i="1" s="1"/>
  <c r="U803" i="1" s="1"/>
  <c r="K803" i="1"/>
  <c r="M793" i="1"/>
  <c r="O793" i="1" s="1"/>
  <c r="U793" i="1" s="1"/>
  <c r="K793" i="1"/>
  <c r="K783" i="1"/>
  <c r="M783" i="1"/>
  <c r="O783" i="1" s="1"/>
  <c r="U783" i="1" s="1"/>
  <c r="M773" i="1"/>
  <c r="O773" i="1" s="1"/>
  <c r="U773" i="1" s="1"/>
  <c r="K773" i="1"/>
  <c r="M763" i="1"/>
  <c r="O763" i="1" s="1"/>
  <c r="U763" i="1" s="1"/>
  <c r="K763" i="1"/>
  <c r="K753" i="1"/>
  <c r="M753" i="1"/>
  <c r="O753" i="1" s="1"/>
  <c r="U753" i="1" s="1"/>
  <c r="K743" i="1"/>
  <c r="M743" i="1"/>
  <c r="O743" i="1" s="1"/>
  <c r="U743" i="1" s="1"/>
  <c r="K733" i="1"/>
  <c r="M733" i="1"/>
  <c r="O733" i="1" s="1"/>
  <c r="U733" i="1" s="1"/>
  <c r="M723" i="1"/>
  <c r="O723" i="1" s="1"/>
  <c r="U723" i="1" s="1"/>
  <c r="K723" i="1"/>
  <c r="M713" i="1"/>
  <c r="O713" i="1" s="1"/>
  <c r="U713" i="1" s="1"/>
  <c r="K713" i="1"/>
  <c r="M703" i="1"/>
  <c r="O703" i="1" s="1"/>
  <c r="U703" i="1" s="1"/>
  <c r="K703" i="1"/>
  <c r="M693" i="1"/>
  <c r="O693" i="1" s="1"/>
  <c r="U693" i="1" s="1"/>
  <c r="K693" i="1"/>
  <c r="M663" i="1"/>
  <c r="O663" i="1" s="1"/>
  <c r="U663" i="1" s="1"/>
  <c r="K663" i="1"/>
  <c r="K653" i="1"/>
  <c r="M653" i="1"/>
  <c r="O653" i="1" s="1"/>
  <c r="U653" i="1" s="1"/>
  <c r="K643" i="1"/>
  <c r="M643" i="1"/>
  <c r="O643" i="1" s="1"/>
  <c r="U643" i="1" s="1"/>
  <c r="K633" i="1"/>
  <c r="M633" i="1"/>
  <c r="O633" i="1" s="1"/>
  <c r="U633" i="1" s="1"/>
  <c r="K623" i="1"/>
  <c r="M623" i="1"/>
  <c r="O623" i="1" s="1"/>
  <c r="U623" i="1" s="1"/>
  <c r="M613" i="1"/>
  <c r="O613" i="1" s="1"/>
  <c r="U613" i="1" s="1"/>
  <c r="K613" i="1"/>
  <c r="M603" i="1"/>
  <c r="O603" i="1" s="1"/>
  <c r="U603" i="1" s="1"/>
  <c r="K603" i="1"/>
  <c r="K593" i="1"/>
  <c r="M593" i="1"/>
  <c r="O593" i="1" s="1"/>
  <c r="U593" i="1" s="1"/>
  <c r="K583" i="1"/>
  <c r="M583" i="1"/>
  <c r="O583" i="1" s="1"/>
  <c r="U583" i="1" s="1"/>
  <c r="M573" i="1"/>
  <c r="O573" i="1" s="1"/>
  <c r="U573" i="1" s="1"/>
  <c r="K573" i="1"/>
  <c r="M563" i="1"/>
  <c r="O563" i="1" s="1"/>
  <c r="U563" i="1" s="1"/>
  <c r="K563" i="1"/>
  <c r="M553" i="1"/>
  <c r="O553" i="1" s="1"/>
  <c r="U553" i="1" s="1"/>
  <c r="K553" i="1"/>
  <c r="M543" i="1"/>
  <c r="O543" i="1" s="1"/>
  <c r="U543" i="1" s="1"/>
  <c r="K543" i="1"/>
  <c r="M533" i="1"/>
  <c r="O533" i="1" s="1"/>
  <c r="U533" i="1" s="1"/>
  <c r="K533" i="1"/>
  <c r="M523" i="1"/>
  <c r="O523" i="1" s="1"/>
  <c r="U523" i="1" s="1"/>
  <c r="K523" i="1"/>
  <c r="M513" i="1"/>
  <c r="O513" i="1" s="1"/>
  <c r="U513" i="1" s="1"/>
  <c r="K513" i="1"/>
  <c r="M503" i="1"/>
  <c r="O503" i="1" s="1"/>
  <c r="U503" i="1" s="1"/>
  <c r="K503" i="1"/>
  <c r="M493" i="1"/>
  <c r="O493" i="1" s="1"/>
  <c r="U493" i="1" s="1"/>
  <c r="K493" i="1"/>
  <c r="M483" i="1"/>
  <c r="O483" i="1" s="1"/>
  <c r="U483" i="1" s="1"/>
  <c r="K483" i="1"/>
  <c r="M463" i="1"/>
  <c r="O463" i="1" s="1"/>
  <c r="U463" i="1" s="1"/>
  <c r="K463" i="1"/>
  <c r="K453" i="1"/>
  <c r="M453" i="1"/>
  <c r="O453" i="1" s="1"/>
  <c r="U453" i="1" s="1"/>
  <c r="M443" i="1"/>
  <c r="O443" i="1" s="1"/>
  <c r="U443" i="1" s="1"/>
  <c r="K443" i="1"/>
  <c r="M433" i="1"/>
  <c r="O433" i="1" s="1"/>
  <c r="U433" i="1" s="1"/>
  <c r="K433" i="1"/>
  <c r="M423" i="1"/>
  <c r="O423" i="1" s="1"/>
  <c r="U423" i="1" s="1"/>
  <c r="K423" i="1"/>
  <c r="K413" i="1"/>
  <c r="M413" i="1"/>
  <c r="O413" i="1" s="1"/>
  <c r="U413" i="1" s="1"/>
  <c r="M403" i="1"/>
  <c r="O403" i="1" s="1"/>
  <c r="U403" i="1" s="1"/>
  <c r="K403" i="1"/>
  <c r="M393" i="1"/>
  <c r="O393" i="1" s="1"/>
  <c r="U393" i="1" s="1"/>
  <c r="K393" i="1"/>
  <c r="K383" i="1"/>
  <c r="M383" i="1"/>
  <c r="O383" i="1" s="1"/>
  <c r="U383" i="1" s="1"/>
  <c r="M373" i="1"/>
  <c r="O373" i="1" s="1"/>
  <c r="U373" i="1" s="1"/>
  <c r="K373" i="1"/>
  <c r="M363" i="1"/>
  <c r="O363" i="1" s="1"/>
  <c r="U363" i="1" s="1"/>
  <c r="K363" i="1"/>
  <c r="M353" i="1"/>
  <c r="O353" i="1" s="1"/>
  <c r="U353" i="1" s="1"/>
  <c r="K353" i="1"/>
  <c r="M343" i="1"/>
  <c r="O343" i="1" s="1"/>
  <c r="U343" i="1" s="1"/>
  <c r="K343" i="1"/>
  <c r="M333" i="1"/>
  <c r="O333" i="1" s="1"/>
  <c r="U333" i="1" s="1"/>
  <c r="K333" i="1"/>
  <c r="K323" i="1"/>
  <c r="M323" i="1"/>
  <c r="O323" i="1" s="1"/>
  <c r="U323" i="1" s="1"/>
  <c r="M293" i="1"/>
  <c r="O293" i="1" s="1"/>
  <c r="U293" i="1" s="1"/>
  <c r="K293" i="1"/>
  <c r="M283" i="1"/>
  <c r="O283" i="1" s="1"/>
  <c r="U283" i="1" s="1"/>
  <c r="K283" i="1"/>
  <c r="K273" i="1"/>
  <c r="M273" i="1"/>
  <c r="O273" i="1" s="1"/>
  <c r="U273" i="1" s="1"/>
  <c r="K263" i="1"/>
  <c r="M263" i="1"/>
  <c r="O263" i="1" s="1"/>
  <c r="U263" i="1" s="1"/>
  <c r="M245" i="1"/>
  <c r="O245" i="1" s="1"/>
  <c r="U245" i="1" s="1"/>
  <c r="K245" i="1"/>
  <c r="M225" i="1"/>
  <c r="O225" i="1" s="1"/>
  <c r="U225" i="1" s="1"/>
  <c r="K225" i="1"/>
  <c r="M205" i="1"/>
  <c r="O205" i="1" s="1"/>
  <c r="U205" i="1" s="1"/>
  <c r="K205" i="1"/>
  <c r="K185" i="1"/>
  <c r="M185" i="1"/>
  <c r="O185" i="1" s="1"/>
  <c r="U185" i="1" s="1"/>
  <c r="M165" i="1"/>
  <c r="O165" i="1" s="1"/>
  <c r="U165" i="1" s="1"/>
  <c r="K165" i="1"/>
  <c r="M145" i="1"/>
  <c r="O145" i="1" s="1"/>
  <c r="U145" i="1" s="1"/>
  <c r="K145" i="1"/>
  <c r="K125" i="1"/>
  <c r="M125" i="1"/>
  <c r="O125" i="1" s="1"/>
  <c r="U125" i="1" s="1"/>
  <c r="K25" i="1"/>
  <c r="M25" i="1"/>
  <c r="O25" i="1" s="1"/>
  <c r="U25" i="1" s="1"/>
  <c r="M44" i="1"/>
  <c r="O44" i="1" s="1"/>
  <c r="U44" i="1" s="1"/>
  <c r="K44" i="1"/>
  <c r="M1712" i="1"/>
  <c r="O1712" i="1" s="1"/>
  <c r="U1712" i="1" s="1"/>
  <c r="K1712" i="1"/>
  <c r="K1702" i="1"/>
  <c r="M1702" i="1"/>
  <c r="O1702" i="1" s="1"/>
  <c r="U1702" i="1" s="1"/>
  <c r="M1692" i="1"/>
  <c r="O1692" i="1" s="1"/>
  <c r="U1692" i="1" s="1"/>
  <c r="K1692" i="1"/>
  <c r="M1682" i="1"/>
  <c r="O1682" i="1" s="1"/>
  <c r="U1682" i="1" s="1"/>
  <c r="K1682" i="1"/>
  <c r="M1672" i="1"/>
  <c r="O1672" i="1" s="1"/>
  <c r="U1672" i="1" s="1"/>
  <c r="K1672" i="1"/>
  <c r="K1662" i="1"/>
  <c r="M1662" i="1"/>
  <c r="O1662" i="1" s="1"/>
  <c r="U1662" i="1" s="1"/>
  <c r="M1652" i="1"/>
  <c r="O1652" i="1" s="1"/>
  <c r="U1652" i="1" s="1"/>
  <c r="K1652" i="1"/>
  <c r="M1642" i="1"/>
  <c r="O1642" i="1" s="1"/>
  <c r="U1642" i="1" s="1"/>
  <c r="K1642" i="1"/>
  <c r="M1632" i="1"/>
  <c r="O1632" i="1" s="1"/>
  <c r="U1632" i="1" s="1"/>
  <c r="K1632" i="1"/>
  <c r="M1622" i="1"/>
  <c r="O1622" i="1" s="1"/>
  <c r="U1622" i="1" s="1"/>
  <c r="K1622" i="1"/>
  <c r="K1612" i="1"/>
  <c r="M1612" i="1"/>
  <c r="O1612" i="1" s="1"/>
  <c r="U1612" i="1" s="1"/>
  <c r="M1602" i="1"/>
  <c r="O1602" i="1" s="1"/>
  <c r="U1602" i="1" s="1"/>
  <c r="K1602" i="1"/>
  <c r="M1592" i="1"/>
  <c r="O1592" i="1" s="1"/>
  <c r="U1592" i="1" s="1"/>
  <c r="K1592" i="1"/>
  <c r="M1582" i="1"/>
  <c r="O1582" i="1" s="1"/>
  <c r="U1582" i="1" s="1"/>
  <c r="K1582" i="1"/>
  <c r="M1572" i="1"/>
  <c r="O1572" i="1" s="1"/>
  <c r="U1572" i="1" s="1"/>
  <c r="K1572" i="1"/>
  <c r="M1562" i="1"/>
  <c r="O1562" i="1" s="1"/>
  <c r="U1562" i="1" s="1"/>
  <c r="K1562" i="1"/>
  <c r="M1552" i="1"/>
  <c r="O1552" i="1" s="1"/>
  <c r="U1552" i="1" s="1"/>
  <c r="K1552" i="1"/>
  <c r="M1542" i="1"/>
  <c r="O1542" i="1" s="1"/>
  <c r="U1542" i="1" s="1"/>
  <c r="K1542" i="1"/>
  <c r="M1532" i="1"/>
  <c r="O1532" i="1" s="1"/>
  <c r="U1532" i="1" s="1"/>
  <c r="K1532" i="1"/>
  <c r="K1522" i="1"/>
  <c r="M1522" i="1"/>
  <c r="O1522" i="1" s="1"/>
  <c r="U1522" i="1" s="1"/>
  <c r="M1512" i="1"/>
  <c r="O1512" i="1" s="1"/>
  <c r="U1512" i="1" s="1"/>
  <c r="K1512" i="1"/>
  <c r="M1502" i="1"/>
  <c r="O1502" i="1" s="1"/>
  <c r="U1502" i="1" s="1"/>
  <c r="K1502" i="1"/>
  <c r="M1492" i="1"/>
  <c r="O1492" i="1" s="1"/>
  <c r="U1492" i="1" s="1"/>
  <c r="K1492" i="1"/>
  <c r="K1482" i="1"/>
  <c r="M1482" i="1"/>
  <c r="O1482" i="1" s="1"/>
  <c r="U1482" i="1" s="1"/>
  <c r="M1472" i="1"/>
  <c r="O1472" i="1" s="1"/>
  <c r="U1472" i="1" s="1"/>
  <c r="K1472" i="1"/>
  <c r="M1462" i="1"/>
  <c r="O1462" i="1" s="1"/>
  <c r="U1462" i="1" s="1"/>
  <c r="K1462" i="1"/>
  <c r="K1452" i="1"/>
  <c r="M1452" i="1"/>
  <c r="O1452" i="1" s="1"/>
  <c r="U1452" i="1" s="1"/>
  <c r="K1442" i="1"/>
  <c r="M1442" i="1"/>
  <c r="O1442" i="1" s="1"/>
  <c r="U1442" i="1" s="1"/>
  <c r="M1432" i="1"/>
  <c r="O1432" i="1" s="1"/>
  <c r="U1432" i="1" s="1"/>
  <c r="K1432" i="1"/>
  <c r="K1422" i="1"/>
  <c r="M1422" i="1"/>
  <c r="O1422" i="1" s="1"/>
  <c r="U1422" i="1" s="1"/>
  <c r="M1412" i="1"/>
  <c r="O1412" i="1" s="1"/>
  <c r="U1412" i="1" s="1"/>
  <c r="K1412" i="1"/>
  <c r="M1402" i="1"/>
  <c r="O1402" i="1" s="1"/>
  <c r="U1402" i="1" s="1"/>
  <c r="K1402" i="1"/>
  <c r="M1392" i="1"/>
  <c r="O1392" i="1" s="1"/>
  <c r="U1392" i="1" s="1"/>
  <c r="K1392" i="1"/>
  <c r="M1382" i="1"/>
  <c r="O1382" i="1" s="1"/>
  <c r="U1382" i="1" s="1"/>
  <c r="K1382" i="1"/>
  <c r="M1372" i="1"/>
  <c r="O1372" i="1" s="1"/>
  <c r="U1372" i="1" s="1"/>
  <c r="K1372" i="1"/>
  <c r="M1362" i="1"/>
  <c r="O1362" i="1" s="1"/>
  <c r="U1362" i="1" s="1"/>
  <c r="K1362" i="1"/>
  <c r="K1352" i="1"/>
  <c r="M1352" i="1"/>
  <c r="O1352" i="1" s="1"/>
  <c r="U1352" i="1" s="1"/>
  <c r="M1342" i="1"/>
  <c r="O1342" i="1" s="1"/>
  <c r="U1342" i="1" s="1"/>
  <c r="K1342" i="1"/>
  <c r="M1332" i="1"/>
  <c r="O1332" i="1" s="1"/>
  <c r="U1332" i="1" s="1"/>
  <c r="K1332" i="1"/>
  <c r="M1322" i="1"/>
  <c r="O1322" i="1" s="1"/>
  <c r="U1322" i="1" s="1"/>
  <c r="K1322" i="1"/>
  <c r="M1312" i="1"/>
  <c r="O1312" i="1" s="1"/>
  <c r="U1312" i="1" s="1"/>
  <c r="K1312" i="1"/>
  <c r="M1302" i="1"/>
  <c r="O1302" i="1" s="1"/>
  <c r="U1302" i="1" s="1"/>
  <c r="K1302" i="1"/>
  <c r="K1292" i="1"/>
  <c r="M1292" i="1"/>
  <c r="O1292" i="1" s="1"/>
  <c r="U1292" i="1" s="1"/>
  <c r="K1282" i="1"/>
  <c r="M1282" i="1"/>
  <c r="O1282" i="1" s="1"/>
  <c r="U1282" i="1" s="1"/>
  <c r="M1272" i="1"/>
  <c r="O1272" i="1" s="1"/>
  <c r="U1272" i="1" s="1"/>
  <c r="K1272" i="1"/>
  <c r="M1262" i="1"/>
  <c r="O1262" i="1" s="1"/>
  <c r="U1262" i="1" s="1"/>
  <c r="K1262" i="1"/>
  <c r="M1252" i="1"/>
  <c r="O1252" i="1" s="1"/>
  <c r="U1252" i="1" s="1"/>
  <c r="K1252" i="1"/>
  <c r="M1242" i="1"/>
  <c r="O1242" i="1" s="1"/>
  <c r="U1242" i="1" s="1"/>
  <c r="K1242" i="1"/>
  <c r="M1222" i="1"/>
  <c r="O1222" i="1" s="1"/>
  <c r="U1222" i="1" s="1"/>
  <c r="K1222" i="1"/>
  <c r="M1202" i="1"/>
  <c r="O1202" i="1" s="1"/>
  <c r="U1202" i="1" s="1"/>
  <c r="K1202" i="1"/>
  <c r="M1192" i="1"/>
  <c r="O1192" i="1" s="1"/>
  <c r="U1192" i="1" s="1"/>
  <c r="K1192" i="1"/>
  <c r="M1182" i="1"/>
  <c r="O1182" i="1" s="1"/>
  <c r="U1182" i="1" s="1"/>
  <c r="K1182" i="1"/>
  <c r="K1172" i="1"/>
  <c r="M1172" i="1"/>
  <c r="O1172" i="1" s="1"/>
  <c r="U1172" i="1" s="1"/>
  <c r="K1162" i="1"/>
  <c r="M1162" i="1"/>
  <c r="O1162" i="1" s="1"/>
  <c r="U1162" i="1" s="1"/>
  <c r="M1152" i="1"/>
  <c r="O1152" i="1" s="1"/>
  <c r="U1152" i="1" s="1"/>
  <c r="K1152" i="1"/>
  <c r="M1142" i="1"/>
  <c r="O1142" i="1" s="1"/>
  <c r="U1142" i="1" s="1"/>
  <c r="K1142" i="1"/>
  <c r="M1132" i="1"/>
  <c r="O1132" i="1" s="1"/>
  <c r="U1132" i="1" s="1"/>
  <c r="K1132" i="1"/>
  <c r="K1122" i="1"/>
  <c r="M1122" i="1"/>
  <c r="O1122" i="1" s="1"/>
  <c r="U1122" i="1" s="1"/>
  <c r="M1112" i="1"/>
  <c r="O1112" i="1" s="1"/>
  <c r="U1112" i="1" s="1"/>
  <c r="K1112" i="1"/>
  <c r="M1102" i="1"/>
  <c r="O1102" i="1" s="1"/>
  <c r="U1102" i="1" s="1"/>
  <c r="K1102" i="1"/>
  <c r="K1092" i="1"/>
  <c r="M1092" i="1"/>
  <c r="O1092" i="1" s="1"/>
  <c r="U1092" i="1" s="1"/>
  <c r="M1082" i="1"/>
  <c r="O1082" i="1" s="1"/>
  <c r="U1082" i="1" s="1"/>
  <c r="K1082" i="1"/>
  <c r="M1072" i="1"/>
  <c r="O1072" i="1" s="1"/>
  <c r="U1072" i="1" s="1"/>
  <c r="K1072" i="1"/>
  <c r="M1062" i="1"/>
  <c r="O1062" i="1" s="1"/>
  <c r="U1062" i="1" s="1"/>
  <c r="K1062" i="1"/>
  <c r="M1052" i="1"/>
  <c r="O1052" i="1" s="1"/>
  <c r="U1052" i="1" s="1"/>
  <c r="K1052" i="1"/>
  <c r="K1042" i="1"/>
  <c r="M1042" i="1"/>
  <c r="O1042" i="1" s="1"/>
  <c r="U1042" i="1" s="1"/>
  <c r="M1032" i="1"/>
  <c r="O1032" i="1" s="1"/>
  <c r="U1032" i="1" s="1"/>
  <c r="K1032" i="1"/>
  <c r="M1022" i="1"/>
  <c r="O1022" i="1" s="1"/>
  <c r="U1022" i="1" s="1"/>
  <c r="K1022" i="1"/>
  <c r="K1012" i="1"/>
  <c r="M1012" i="1"/>
  <c r="O1012" i="1" s="1"/>
  <c r="U1012" i="1" s="1"/>
  <c r="K1002" i="1"/>
  <c r="M1002" i="1"/>
  <c r="O1002" i="1" s="1"/>
  <c r="U1002" i="1" s="1"/>
  <c r="M992" i="1"/>
  <c r="O992" i="1" s="1"/>
  <c r="U992" i="1" s="1"/>
  <c r="K992" i="1"/>
  <c r="M982" i="1"/>
  <c r="O982" i="1" s="1"/>
  <c r="U982" i="1" s="1"/>
  <c r="K982" i="1"/>
  <c r="M972" i="1"/>
  <c r="O972" i="1" s="1"/>
  <c r="U972" i="1" s="1"/>
  <c r="K972" i="1"/>
  <c r="M962" i="1"/>
  <c r="O962" i="1" s="1"/>
  <c r="U962" i="1" s="1"/>
  <c r="K962" i="1"/>
  <c r="K952" i="1"/>
  <c r="M952" i="1"/>
  <c r="O952" i="1" s="1"/>
  <c r="U952" i="1" s="1"/>
  <c r="M942" i="1"/>
  <c r="O942" i="1" s="1"/>
  <c r="U942" i="1" s="1"/>
  <c r="K942" i="1"/>
  <c r="M932" i="1"/>
  <c r="O932" i="1" s="1"/>
  <c r="U932" i="1" s="1"/>
  <c r="K932" i="1"/>
  <c r="M922" i="1"/>
  <c r="O922" i="1" s="1"/>
  <c r="U922" i="1" s="1"/>
  <c r="K922" i="1"/>
  <c r="M912" i="1"/>
  <c r="O912" i="1" s="1"/>
  <c r="U912" i="1" s="1"/>
  <c r="K912" i="1"/>
  <c r="M902" i="1"/>
  <c r="O902" i="1" s="1"/>
  <c r="U902" i="1" s="1"/>
  <c r="K902" i="1"/>
  <c r="M892" i="1"/>
  <c r="O892" i="1" s="1"/>
  <c r="U892" i="1" s="1"/>
  <c r="K892" i="1"/>
  <c r="M882" i="1"/>
  <c r="O882" i="1" s="1"/>
  <c r="U882" i="1" s="1"/>
  <c r="K882" i="1"/>
  <c r="M872" i="1"/>
  <c r="O872" i="1" s="1"/>
  <c r="U872" i="1" s="1"/>
  <c r="K872" i="1"/>
  <c r="M862" i="1"/>
  <c r="O862" i="1" s="1"/>
  <c r="U862" i="1" s="1"/>
  <c r="K862" i="1"/>
  <c r="M852" i="1"/>
  <c r="O852" i="1" s="1"/>
  <c r="U852" i="1" s="1"/>
  <c r="K852" i="1"/>
  <c r="M842" i="1"/>
  <c r="O842" i="1" s="1"/>
  <c r="U842" i="1" s="1"/>
  <c r="K842" i="1"/>
  <c r="K832" i="1"/>
  <c r="M832" i="1"/>
  <c r="O832" i="1" s="1"/>
  <c r="U832" i="1" s="1"/>
  <c r="M822" i="1"/>
  <c r="O822" i="1" s="1"/>
  <c r="U822" i="1" s="1"/>
  <c r="K822" i="1"/>
  <c r="M812" i="1"/>
  <c r="O812" i="1" s="1"/>
  <c r="U812" i="1" s="1"/>
  <c r="K812" i="1"/>
  <c r="M802" i="1"/>
  <c r="O802" i="1" s="1"/>
  <c r="U802" i="1" s="1"/>
  <c r="K802" i="1"/>
  <c r="M792" i="1"/>
  <c r="O792" i="1" s="1"/>
  <c r="U792" i="1" s="1"/>
  <c r="K792" i="1"/>
  <c r="K782" i="1"/>
  <c r="M782" i="1"/>
  <c r="O782" i="1" s="1"/>
  <c r="U782" i="1" s="1"/>
  <c r="K772" i="1"/>
  <c r="M772" i="1"/>
  <c r="O772" i="1" s="1"/>
  <c r="U772" i="1" s="1"/>
  <c r="M762" i="1"/>
  <c r="O762" i="1" s="1"/>
  <c r="U762" i="1" s="1"/>
  <c r="K762" i="1"/>
  <c r="M752" i="1"/>
  <c r="O752" i="1" s="1"/>
  <c r="U752" i="1" s="1"/>
  <c r="K752" i="1"/>
  <c r="M742" i="1"/>
  <c r="O742" i="1" s="1"/>
  <c r="U742" i="1" s="1"/>
  <c r="K742" i="1"/>
  <c r="K732" i="1"/>
  <c r="M732" i="1"/>
  <c r="O732" i="1" s="1"/>
  <c r="U732" i="1" s="1"/>
  <c r="M722" i="1"/>
  <c r="O722" i="1" s="1"/>
  <c r="U722" i="1" s="1"/>
  <c r="K722" i="1"/>
  <c r="M712" i="1"/>
  <c r="O712" i="1" s="1"/>
  <c r="U712" i="1" s="1"/>
  <c r="K712" i="1"/>
  <c r="M702" i="1"/>
  <c r="O702" i="1" s="1"/>
  <c r="U702" i="1" s="1"/>
  <c r="K702" i="1"/>
  <c r="M692" i="1"/>
  <c r="O692" i="1" s="1"/>
  <c r="U692" i="1" s="1"/>
  <c r="K692" i="1"/>
  <c r="M682" i="1"/>
  <c r="O682" i="1" s="1"/>
  <c r="U682" i="1" s="1"/>
  <c r="K682" i="1"/>
  <c r="K672" i="1"/>
  <c r="M672" i="1"/>
  <c r="O672" i="1" s="1"/>
  <c r="U672" i="1" s="1"/>
  <c r="M662" i="1"/>
  <c r="O662" i="1" s="1"/>
  <c r="U662" i="1" s="1"/>
  <c r="K662" i="1"/>
  <c r="K652" i="1"/>
  <c r="M652" i="1"/>
  <c r="O652" i="1" s="1"/>
  <c r="U652" i="1" s="1"/>
  <c r="K642" i="1"/>
  <c r="M642" i="1"/>
  <c r="O642" i="1" s="1"/>
  <c r="U642" i="1" s="1"/>
  <c r="K632" i="1"/>
  <c r="M632" i="1"/>
  <c r="O632" i="1" s="1"/>
  <c r="U632" i="1" s="1"/>
  <c r="M622" i="1"/>
  <c r="O622" i="1" s="1"/>
  <c r="U622" i="1" s="1"/>
  <c r="K622" i="1"/>
  <c r="M612" i="1"/>
  <c r="O612" i="1" s="1"/>
  <c r="U612" i="1" s="1"/>
  <c r="K612" i="1"/>
  <c r="K602" i="1"/>
  <c r="M602" i="1"/>
  <c r="O602" i="1" s="1"/>
  <c r="U602" i="1" s="1"/>
  <c r="M592" i="1"/>
  <c r="O592" i="1" s="1"/>
  <c r="U592" i="1" s="1"/>
  <c r="K592" i="1"/>
  <c r="M582" i="1"/>
  <c r="O582" i="1" s="1"/>
  <c r="U582" i="1" s="1"/>
  <c r="K582" i="1"/>
  <c r="K572" i="1"/>
  <c r="M572" i="1"/>
  <c r="O572" i="1" s="1"/>
  <c r="U572" i="1" s="1"/>
  <c r="M562" i="1"/>
  <c r="O562" i="1" s="1"/>
  <c r="U562" i="1" s="1"/>
  <c r="K562" i="1"/>
  <c r="M552" i="1"/>
  <c r="O552" i="1" s="1"/>
  <c r="U552" i="1" s="1"/>
  <c r="K552" i="1"/>
  <c r="M542" i="1"/>
  <c r="O542" i="1" s="1"/>
  <c r="U542" i="1" s="1"/>
  <c r="K542" i="1"/>
  <c r="M532" i="1"/>
  <c r="O532" i="1" s="1"/>
  <c r="U532" i="1" s="1"/>
  <c r="K532" i="1"/>
  <c r="M522" i="1"/>
  <c r="O522" i="1" s="1"/>
  <c r="U522" i="1" s="1"/>
  <c r="K522" i="1"/>
  <c r="K512" i="1"/>
  <c r="M512" i="1"/>
  <c r="O512" i="1" s="1"/>
  <c r="U512" i="1" s="1"/>
  <c r="M502" i="1"/>
  <c r="O502" i="1" s="1"/>
  <c r="U502" i="1" s="1"/>
  <c r="K502" i="1"/>
  <c r="K492" i="1"/>
  <c r="M492" i="1"/>
  <c r="O492" i="1" s="1"/>
  <c r="U492" i="1" s="1"/>
  <c r="M482" i="1"/>
  <c r="O482" i="1" s="1"/>
  <c r="U482" i="1" s="1"/>
  <c r="K482" i="1"/>
  <c r="M472" i="1"/>
  <c r="O472" i="1" s="1"/>
  <c r="U472" i="1" s="1"/>
  <c r="K472" i="1"/>
  <c r="M462" i="1"/>
  <c r="O462" i="1" s="1"/>
  <c r="U462" i="1" s="1"/>
  <c r="K462" i="1"/>
  <c r="M452" i="1"/>
  <c r="O452" i="1" s="1"/>
  <c r="U452" i="1" s="1"/>
  <c r="K452" i="1"/>
  <c r="M442" i="1"/>
  <c r="O442" i="1" s="1"/>
  <c r="U442" i="1" s="1"/>
  <c r="K442" i="1"/>
  <c r="M432" i="1"/>
  <c r="O432" i="1" s="1"/>
  <c r="U432" i="1" s="1"/>
  <c r="K432" i="1"/>
  <c r="M422" i="1"/>
  <c r="O422" i="1" s="1"/>
  <c r="U422" i="1" s="1"/>
  <c r="K422" i="1"/>
  <c r="M412" i="1"/>
  <c r="O412" i="1" s="1"/>
  <c r="U412" i="1" s="1"/>
  <c r="K412" i="1"/>
  <c r="K402" i="1"/>
  <c r="M402" i="1"/>
  <c r="O402" i="1" s="1"/>
  <c r="U402" i="1" s="1"/>
  <c r="M392" i="1"/>
  <c r="O392" i="1" s="1"/>
  <c r="U392" i="1" s="1"/>
  <c r="K392" i="1"/>
  <c r="M382" i="1"/>
  <c r="O382" i="1" s="1"/>
  <c r="U382" i="1" s="1"/>
  <c r="K382" i="1"/>
  <c r="M372" i="1"/>
  <c r="O372" i="1" s="1"/>
  <c r="U372" i="1" s="1"/>
  <c r="K372" i="1"/>
  <c r="K362" i="1"/>
  <c r="M362" i="1"/>
  <c r="O362" i="1" s="1"/>
  <c r="U362" i="1" s="1"/>
  <c r="M352" i="1"/>
  <c r="O352" i="1" s="1"/>
  <c r="U352" i="1" s="1"/>
  <c r="K352" i="1"/>
  <c r="M342" i="1"/>
  <c r="O342" i="1" s="1"/>
  <c r="U342" i="1" s="1"/>
  <c r="K342" i="1"/>
  <c r="M332" i="1"/>
  <c r="O332" i="1" s="1"/>
  <c r="U332" i="1" s="1"/>
  <c r="K332" i="1"/>
  <c r="M322" i="1"/>
  <c r="O322" i="1" s="1"/>
  <c r="U322" i="1" s="1"/>
  <c r="K322" i="1"/>
  <c r="K312" i="1"/>
  <c r="M312" i="1"/>
  <c r="O312" i="1" s="1"/>
  <c r="U312" i="1" s="1"/>
  <c r="M302" i="1"/>
  <c r="O302" i="1" s="1"/>
  <c r="U302" i="1" s="1"/>
  <c r="K302" i="1"/>
  <c r="M292" i="1"/>
  <c r="O292" i="1" s="1"/>
  <c r="U292" i="1" s="1"/>
  <c r="K292" i="1"/>
  <c r="M282" i="1"/>
  <c r="O282" i="1" s="1"/>
  <c r="U282" i="1" s="1"/>
  <c r="K282" i="1"/>
  <c r="K272" i="1"/>
  <c r="M272" i="1"/>
  <c r="O272" i="1" s="1"/>
  <c r="U272" i="1" s="1"/>
  <c r="M262" i="1"/>
  <c r="O262" i="1" s="1"/>
  <c r="U262" i="1" s="1"/>
  <c r="K262" i="1"/>
  <c r="M243" i="1"/>
  <c r="O243" i="1" s="1"/>
  <c r="U243" i="1" s="1"/>
  <c r="K243" i="1"/>
  <c r="K223" i="1"/>
  <c r="M223" i="1"/>
  <c r="O223" i="1" s="1"/>
  <c r="U223" i="1" s="1"/>
  <c r="M203" i="1"/>
  <c r="O203" i="1" s="1"/>
  <c r="U203" i="1" s="1"/>
  <c r="K203" i="1"/>
  <c r="M183" i="1"/>
  <c r="O183" i="1" s="1"/>
  <c r="U183" i="1" s="1"/>
  <c r="K183" i="1"/>
  <c r="M163" i="1"/>
  <c r="O163" i="1" s="1"/>
  <c r="U163" i="1" s="1"/>
  <c r="K163" i="1"/>
  <c r="M143" i="1"/>
  <c r="O143" i="1" s="1"/>
  <c r="U143" i="1" s="1"/>
  <c r="K143" i="1"/>
  <c r="M123" i="1"/>
  <c r="O123" i="1" s="1"/>
  <c r="U123" i="1" s="1"/>
  <c r="K123" i="1"/>
  <c r="M103" i="1"/>
  <c r="O103" i="1" s="1"/>
  <c r="U103" i="1" s="1"/>
  <c r="K103" i="1"/>
  <c r="M83" i="1"/>
  <c r="O83" i="1" s="1"/>
  <c r="U83" i="1" s="1"/>
  <c r="K83" i="1"/>
  <c r="K23" i="1"/>
  <c r="M23" i="1"/>
  <c r="O23" i="1" s="1"/>
  <c r="U23" i="1" s="1"/>
  <c r="M242" i="1"/>
  <c r="O242" i="1" s="1"/>
  <c r="U242" i="1" s="1"/>
  <c r="K242" i="1"/>
  <c r="K222" i="1"/>
  <c r="M222" i="1"/>
  <c r="O222" i="1" s="1"/>
  <c r="U222" i="1" s="1"/>
  <c r="M202" i="1"/>
  <c r="O202" i="1" s="1"/>
  <c r="U202" i="1" s="1"/>
  <c r="K202" i="1"/>
  <c r="M182" i="1"/>
  <c r="O182" i="1" s="1"/>
  <c r="U182" i="1" s="1"/>
  <c r="K182" i="1"/>
  <c r="M162" i="1"/>
  <c r="O162" i="1" s="1"/>
  <c r="U162" i="1" s="1"/>
  <c r="K162" i="1"/>
  <c r="M142" i="1"/>
  <c r="O142" i="1" s="1"/>
  <c r="U142" i="1" s="1"/>
  <c r="K142" i="1"/>
  <c r="M122" i="1"/>
  <c r="O122" i="1" s="1"/>
  <c r="U122" i="1" s="1"/>
  <c r="K122" i="1"/>
  <c r="M102" i="1"/>
  <c r="O102" i="1" s="1"/>
  <c r="U102" i="1" s="1"/>
  <c r="K102" i="1"/>
  <c r="K82" i="1"/>
  <c r="M82" i="1"/>
  <c r="O82" i="1" s="1"/>
  <c r="U82" i="1" s="1"/>
  <c r="M62" i="1"/>
  <c r="O62" i="1" s="1"/>
  <c r="U62" i="1" s="1"/>
  <c r="K62" i="1"/>
  <c r="M22" i="1"/>
  <c r="O22" i="1" s="1"/>
  <c r="U22" i="1" s="1"/>
  <c r="K22" i="1"/>
  <c r="M59" i="1"/>
  <c r="O59" i="1" s="1"/>
  <c r="U59" i="1" s="1"/>
  <c r="K59" i="1"/>
  <c r="M238" i="1"/>
  <c r="O238" i="1" s="1"/>
  <c r="U238" i="1" s="1"/>
  <c r="K238" i="1"/>
  <c r="M218" i="1"/>
  <c r="O218" i="1" s="1"/>
  <c r="U218" i="1" s="1"/>
  <c r="K218" i="1"/>
  <c r="M198" i="1"/>
  <c r="O198" i="1" s="1"/>
  <c r="U198" i="1" s="1"/>
  <c r="K198" i="1"/>
  <c r="M178" i="1"/>
  <c r="O178" i="1" s="1"/>
  <c r="U178" i="1" s="1"/>
  <c r="K178" i="1"/>
  <c r="M158" i="1"/>
  <c r="O158" i="1" s="1"/>
  <c r="U158" i="1" s="1"/>
  <c r="K158" i="1"/>
  <c r="K138" i="1"/>
  <c r="M138" i="1"/>
  <c r="O138" i="1" s="1"/>
  <c r="U138" i="1" s="1"/>
  <c r="M118" i="1"/>
  <c r="O118" i="1" s="1"/>
  <c r="U118" i="1" s="1"/>
  <c r="K118" i="1"/>
  <c r="M98" i="1"/>
  <c r="O98" i="1" s="1"/>
  <c r="U98" i="1" s="1"/>
  <c r="K98" i="1"/>
  <c r="M78" i="1"/>
  <c r="O78" i="1" s="1"/>
  <c r="U78" i="1" s="1"/>
  <c r="K78" i="1"/>
  <c r="M18" i="1"/>
  <c r="O18" i="1" s="1"/>
  <c r="U18" i="1" s="1"/>
  <c r="K18" i="1"/>
  <c r="M1799" i="1"/>
  <c r="O1799" i="1" s="1"/>
  <c r="U1799" i="1" s="1"/>
  <c r="K1799" i="1"/>
  <c r="M1789" i="1"/>
  <c r="O1789" i="1" s="1"/>
  <c r="U1789" i="1" s="1"/>
  <c r="K1789" i="1"/>
  <c r="K1779" i="1"/>
  <c r="M1779" i="1"/>
  <c r="O1779" i="1" s="1"/>
  <c r="U1779" i="1" s="1"/>
  <c r="K1769" i="1"/>
  <c r="M1769" i="1"/>
  <c r="O1769" i="1" s="1"/>
  <c r="U1769" i="1" s="1"/>
  <c r="M1759" i="1"/>
  <c r="O1759" i="1" s="1"/>
  <c r="U1759" i="1" s="1"/>
  <c r="K1759" i="1"/>
  <c r="M1749" i="1"/>
  <c r="O1749" i="1" s="1"/>
  <c r="U1749" i="1" s="1"/>
  <c r="K1749" i="1"/>
  <c r="M1739" i="1"/>
  <c r="O1739" i="1" s="1"/>
  <c r="U1739" i="1" s="1"/>
  <c r="K1739" i="1"/>
  <c r="M1729" i="1"/>
  <c r="O1729" i="1" s="1"/>
  <c r="U1729" i="1" s="1"/>
  <c r="K1729" i="1"/>
  <c r="M1719" i="1"/>
  <c r="O1719" i="1" s="1"/>
  <c r="U1719" i="1" s="1"/>
  <c r="K1719" i="1"/>
  <c r="K1709" i="1"/>
  <c r="M1709" i="1"/>
  <c r="O1709" i="1" s="1"/>
  <c r="U1709" i="1" s="1"/>
  <c r="K1699" i="1"/>
  <c r="M1699" i="1"/>
  <c r="O1699" i="1" s="1"/>
  <c r="U1699" i="1" s="1"/>
  <c r="M1689" i="1"/>
  <c r="O1689" i="1" s="1"/>
  <c r="U1689" i="1" s="1"/>
  <c r="K1689" i="1"/>
  <c r="M1679" i="1"/>
  <c r="O1679" i="1" s="1"/>
  <c r="U1679" i="1" s="1"/>
  <c r="K1679" i="1"/>
  <c r="K1669" i="1"/>
  <c r="M1669" i="1"/>
  <c r="O1669" i="1" s="1"/>
  <c r="U1669" i="1" s="1"/>
  <c r="M1659" i="1"/>
  <c r="O1659" i="1" s="1"/>
  <c r="U1659" i="1" s="1"/>
  <c r="K1659" i="1"/>
  <c r="M1649" i="1"/>
  <c r="O1649" i="1" s="1"/>
  <c r="U1649" i="1" s="1"/>
  <c r="K1649" i="1"/>
  <c r="K1639" i="1"/>
  <c r="M1639" i="1"/>
  <c r="O1639" i="1" s="1"/>
  <c r="U1639" i="1" s="1"/>
  <c r="K1629" i="1"/>
  <c r="M1629" i="1"/>
  <c r="O1629" i="1" s="1"/>
  <c r="U1629" i="1" s="1"/>
  <c r="M1619" i="1"/>
  <c r="O1619" i="1" s="1"/>
  <c r="U1619" i="1" s="1"/>
  <c r="K1619" i="1"/>
  <c r="M1609" i="1"/>
  <c r="O1609" i="1" s="1"/>
  <c r="U1609" i="1" s="1"/>
  <c r="K1609" i="1"/>
  <c r="M1599" i="1"/>
  <c r="O1599" i="1" s="1"/>
  <c r="U1599" i="1" s="1"/>
  <c r="K1599" i="1"/>
  <c r="M1589" i="1"/>
  <c r="O1589" i="1" s="1"/>
  <c r="U1589" i="1" s="1"/>
  <c r="K1589" i="1"/>
  <c r="M1579" i="1"/>
  <c r="O1579" i="1" s="1"/>
  <c r="U1579" i="1" s="1"/>
  <c r="K1579" i="1"/>
  <c r="M1569" i="1"/>
  <c r="O1569" i="1" s="1"/>
  <c r="U1569" i="1" s="1"/>
  <c r="K1569" i="1"/>
  <c r="M1559" i="1"/>
  <c r="O1559" i="1" s="1"/>
  <c r="U1559" i="1" s="1"/>
  <c r="K1559" i="1"/>
  <c r="K1549" i="1"/>
  <c r="M1549" i="1"/>
  <c r="O1549" i="1" s="1"/>
  <c r="U1549" i="1" s="1"/>
  <c r="K1539" i="1"/>
  <c r="M1539" i="1"/>
  <c r="O1539" i="1" s="1"/>
  <c r="U1539" i="1" s="1"/>
  <c r="M1529" i="1"/>
  <c r="O1529" i="1" s="1"/>
  <c r="U1529" i="1" s="1"/>
  <c r="K1529" i="1"/>
  <c r="M1519" i="1"/>
  <c r="O1519" i="1" s="1"/>
  <c r="U1519" i="1" s="1"/>
  <c r="K1519" i="1"/>
  <c r="M1509" i="1"/>
  <c r="O1509" i="1" s="1"/>
  <c r="U1509" i="1" s="1"/>
  <c r="K1509" i="1"/>
  <c r="K1499" i="1"/>
  <c r="M1499" i="1"/>
  <c r="O1499" i="1" s="1"/>
  <c r="U1499" i="1" s="1"/>
  <c r="M1489" i="1"/>
  <c r="O1489" i="1" s="1"/>
  <c r="U1489" i="1" s="1"/>
  <c r="K1489" i="1"/>
  <c r="M1479" i="1"/>
  <c r="O1479" i="1" s="1"/>
  <c r="U1479" i="1" s="1"/>
  <c r="K1479" i="1"/>
  <c r="M1469" i="1"/>
  <c r="O1469" i="1" s="1"/>
  <c r="U1469" i="1" s="1"/>
  <c r="K1469" i="1"/>
  <c r="M1459" i="1"/>
  <c r="O1459" i="1" s="1"/>
  <c r="U1459" i="1" s="1"/>
  <c r="K1459" i="1"/>
  <c r="M1449" i="1"/>
  <c r="O1449" i="1" s="1"/>
  <c r="U1449" i="1" s="1"/>
  <c r="K1449" i="1"/>
  <c r="M1439" i="1"/>
  <c r="O1439" i="1" s="1"/>
  <c r="U1439" i="1" s="1"/>
  <c r="K1439" i="1"/>
  <c r="M1429" i="1"/>
  <c r="O1429" i="1" s="1"/>
  <c r="U1429" i="1" s="1"/>
  <c r="K1429" i="1"/>
  <c r="K1419" i="1"/>
  <c r="M1419" i="1"/>
  <c r="O1419" i="1" s="1"/>
  <c r="U1419" i="1" s="1"/>
  <c r="M1409" i="1"/>
  <c r="O1409" i="1" s="1"/>
  <c r="U1409" i="1" s="1"/>
  <c r="K1409" i="1"/>
  <c r="M1399" i="1"/>
  <c r="O1399" i="1" s="1"/>
  <c r="U1399" i="1" s="1"/>
  <c r="K1399" i="1"/>
  <c r="M1389" i="1"/>
  <c r="O1389" i="1" s="1"/>
  <c r="U1389" i="1" s="1"/>
  <c r="K1389" i="1"/>
  <c r="M1379" i="1"/>
  <c r="O1379" i="1" s="1"/>
  <c r="U1379" i="1" s="1"/>
  <c r="K1379" i="1"/>
  <c r="K1369" i="1"/>
  <c r="M1369" i="1"/>
  <c r="O1369" i="1" s="1"/>
  <c r="U1369" i="1" s="1"/>
  <c r="M1359" i="1"/>
  <c r="O1359" i="1" s="1"/>
  <c r="U1359" i="1" s="1"/>
  <c r="K1359" i="1"/>
  <c r="K1349" i="1"/>
  <c r="M1349" i="1"/>
  <c r="O1349" i="1" s="1"/>
  <c r="U1349" i="1" s="1"/>
  <c r="M1339" i="1"/>
  <c r="O1339" i="1" s="1"/>
  <c r="U1339" i="1" s="1"/>
  <c r="K1339" i="1"/>
  <c r="M1329" i="1"/>
  <c r="O1329" i="1" s="1"/>
  <c r="U1329" i="1" s="1"/>
  <c r="K1329" i="1"/>
  <c r="K1319" i="1"/>
  <c r="M1319" i="1"/>
  <c r="O1319" i="1" s="1"/>
  <c r="U1319" i="1" s="1"/>
  <c r="K1309" i="1"/>
  <c r="M1309" i="1"/>
  <c r="O1309" i="1" s="1"/>
  <c r="U1309" i="1" s="1"/>
  <c r="M1299" i="1"/>
  <c r="O1299" i="1" s="1"/>
  <c r="U1299" i="1" s="1"/>
  <c r="K1299" i="1"/>
  <c r="K1289" i="1"/>
  <c r="M1289" i="1"/>
  <c r="O1289" i="1" s="1"/>
  <c r="U1289" i="1" s="1"/>
  <c r="M1279" i="1"/>
  <c r="O1279" i="1" s="1"/>
  <c r="U1279" i="1" s="1"/>
  <c r="K1279" i="1"/>
  <c r="M1269" i="1"/>
  <c r="O1269" i="1" s="1"/>
  <c r="U1269" i="1" s="1"/>
  <c r="K1269" i="1"/>
  <c r="M1259" i="1"/>
  <c r="O1259" i="1" s="1"/>
  <c r="U1259" i="1" s="1"/>
  <c r="K1259" i="1"/>
  <c r="M1249" i="1"/>
  <c r="O1249" i="1" s="1"/>
  <c r="U1249" i="1" s="1"/>
  <c r="K1249" i="1"/>
  <c r="M1239" i="1"/>
  <c r="O1239" i="1" s="1"/>
  <c r="U1239" i="1" s="1"/>
  <c r="K1239" i="1"/>
  <c r="K1229" i="1"/>
  <c r="M1229" i="1"/>
  <c r="O1229" i="1" s="1"/>
  <c r="U1229" i="1" s="1"/>
  <c r="M1219" i="1"/>
  <c r="O1219" i="1" s="1"/>
  <c r="U1219" i="1" s="1"/>
  <c r="K1219" i="1"/>
  <c r="M1209" i="1"/>
  <c r="O1209" i="1" s="1"/>
  <c r="U1209" i="1" s="1"/>
  <c r="K1209" i="1"/>
  <c r="M1199" i="1"/>
  <c r="O1199" i="1" s="1"/>
  <c r="U1199" i="1" s="1"/>
  <c r="K1199" i="1"/>
  <c r="K1189" i="1"/>
  <c r="M1189" i="1"/>
  <c r="O1189" i="1" s="1"/>
  <c r="U1189" i="1" s="1"/>
  <c r="M1179" i="1"/>
  <c r="O1179" i="1" s="1"/>
  <c r="U1179" i="1" s="1"/>
  <c r="K1179" i="1"/>
  <c r="M1169" i="1"/>
  <c r="O1169" i="1" s="1"/>
  <c r="U1169" i="1" s="1"/>
  <c r="K1169" i="1"/>
  <c r="M1159" i="1"/>
  <c r="O1159" i="1" s="1"/>
  <c r="U1159" i="1" s="1"/>
  <c r="K1159" i="1"/>
  <c r="M1149" i="1"/>
  <c r="O1149" i="1" s="1"/>
  <c r="U1149" i="1" s="1"/>
  <c r="K1149" i="1"/>
  <c r="M1139" i="1"/>
  <c r="O1139" i="1" s="1"/>
  <c r="U1139" i="1" s="1"/>
  <c r="K1139" i="1"/>
  <c r="M1129" i="1"/>
  <c r="O1129" i="1" s="1"/>
  <c r="U1129" i="1" s="1"/>
  <c r="K1129" i="1"/>
  <c r="M1119" i="1"/>
  <c r="O1119" i="1" s="1"/>
  <c r="U1119" i="1" s="1"/>
  <c r="K1119" i="1"/>
  <c r="K1109" i="1"/>
  <c r="M1109" i="1"/>
  <c r="O1109" i="1" s="1"/>
  <c r="U1109" i="1" s="1"/>
  <c r="K1099" i="1"/>
  <c r="M1099" i="1"/>
  <c r="O1099" i="1" s="1"/>
  <c r="U1099" i="1" s="1"/>
  <c r="M1089" i="1"/>
  <c r="O1089" i="1" s="1"/>
  <c r="U1089" i="1" s="1"/>
  <c r="K1089" i="1"/>
  <c r="K1079" i="1"/>
  <c r="M1079" i="1"/>
  <c r="O1079" i="1" s="1"/>
  <c r="U1079" i="1" s="1"/>
  <c r="K1069" i="1"/>
  <c r="M1069" i="1"/>
  <c r="O1069" i="1" s="1"/>
  <c r="U1069" i="1" s="1"/>
  <c r="M1059" i="1"/>
  <c r="O1059" i="1" s="1"/>
  <c r="U1059" i="1" s="1"/>
  <c r="K1059" i="1"/>
  <c r="M1049" i="1"/>
  <c r="O1049" i="1" s="1"/>
  <c r="U1049" i="1" s="1"/>
  <c r="K1049" i="1"/>
  <c r="M1039" i="1"/>
  <c r="O1039" i="1" s="1"/>
  <c r="U1039" i="1" s="1"/>
  <c r="K1039" i="1"/>
  <c r="K1029" i="1"/>
  <c r="M1029" i="1"/>
  <c r="O1029" i="1" s="1"/>
  <c r="U1029" i="1" s="1"/>
  <c r="M1019" i="1"/>
  <c r="O1019" i="1" s="1"/>
  <c r="U1019" i="1" s="1"/>
  <c r="K1019" i="1"/>
  <c r="M1009" i="1"/>
  <c r="O1009" i="1" s="1"/>
  <c r="U1009" i="1" s="1"/>
  <c r="K1009" i="1"/>
  <c r="K999" i="1"/>
  <c r="M999" i="1"/>
  <c r="O999" i="1" s="1"/>
  <c r="U999" i="1" s="1"/>
  <c r="M989" i="1"/>
  <c r="O989" i="1" s="1"/>
  <c r="U989" i="1" s="1"/>
  <c r="K989" i="1"/>
  <c r="M979" i="1"/>
  <c r="O979" i="1" s="1"/>
  <c r="U979" i="1" s="1"/>
  <c r="K979" i="1"/>
  <c r="M969" i="1"/>
  <c r="O969" i="1" s="1"/>
  <c r="U969" i="1" s="1"/>
  <c r="K969" i="1"/>
  <c r="K959" i="1"/>
  <c r="M959" i="1"/>
  <c r="O959" i="1" s="1"/>
  <c r="U959" i="1" s="1"/>
  <c r="M949" i="1"/>
  <c r="O949" i="1" s="1"/>
  <c r="U949" i="1" s="1"/>
  <c r="K949" i="1"/>
  <c r="M939" i="1"/>
  <c r="O939" i="1" s="1"/>
  <c r="U939" i="1" s="1"/>
  <c r="K939" i="1"/>
  <c r="K929" i="1"/>
  <c r="M929" i="1"/>
  <c r="O929" i="1" s="1"/>
  <c r="U929" i="1" s="1"/>
  <c r="K919" i="1"/>
  <c r="M919" i="1"/>
  <c r="O919" i="1" s="1"/>
  <c r="U919" i="1" s="1"/>
  <c r="K909" i="1"/>
  <c r="M909" i="1"/>
  <c r="O909" i="1" s="1"/>
  <c r="U909" i="1" s="1"/>
  <c r="M899" i="1"/>
  <c r="O899" i="1" s="1"/>
  <c r="U899" i="1" s="1"/>
  <c r="K899" i="1"/>
  <c r="K889" i="1"/>
  <c r="M889" i="1"/>
  <c r="O889" i="1" s="1"/>
  <c r="U889" i="1" s="1"/>
  <c r="M879" i="1"/>
  <c r="O879" i="1" s="1"/>
  <c r="U879" i="1" s="1"/>
  <c r="K879" i="1"/>
  <c r="M869" i="1"/>
  <c r="O869" i="1" s="1"/>
  <c r="U869" i="1" s="1"/>
  <c r="K869" i="1"/>
  <c r="M859" i="1"/>
  <c r="O859" i="1" s="1"/>
  <c r="U859" i="1" s="1"/>
  <c r="K859" i="1"/>
  <c r="K849" i="1"/>
  <c r="M849" i="1"/>
  <c r="O849" i="1" s="1"/>
  <c r="U849" i="1" s="1"/>
  <c r="K839" i="1"/>
  <c r="M839" i="1"/>
  <c r="O839" i="1" s="1"/>
  <c r="U839" i="1" s="1"/>
  <c r="K829" i="1"/>
  <c r="M829" i="1"/>
  <c r="O829" i="1" s="1"/>
  <c r="U829" i="1" s="1"/>
  <c r="M819" i="1"/>
  <c r="O819" i="1" s="1"/>
  <c r="U819" i="1" s="1"/>
  <c r="K819" i="1"/>
  <c r="M809" i="1"/>
  <c r="O809" i="1" s="1"/>
  <c r="U809" i="1" s="1"/>
  <c r="K809" i="1"/>
  <c r="M799" i="1"/>
  <c r="O799" i="1" s="1"/>
  <c r="U799" i="1" s="1"/>
  <c r="K799" i="1"/>
  <c r="K789" i="1"/>
  <c r="M789" i="1"/>
  <c r="O789" i="1" s="1"/>
  <c r="U789" i="1" s="1"/>
  <c r="M779" i="1"/>
  <c r="O779" i="1" s="1"/>
  <c r="U779" i="1" s="1"/>
  <c r="K779" i="1"/>
  <c r="M769" i="1"/>
  <c r="O769" i="1" s="1"/>
  <c r="U769" i="1" s="1"/>
  <c r="K769" i="1"/>
  <c r="M759" i="1"/>
  <c r="O759" i="1" s="1"/>
  <c r="U759" i="1" s="1"/>
  <c r="K759" i="1"/>
  <c r="M749" i="1"/>
  <c r="O749" i="1" s="1"/>
  <c r="U749" i="1" s="1"/>
  <c r="K749" i="1"/>
  <c r="M739" i="1"/>
  <c r="O739" i="1" s="1"/>
  <c r="U739" i="1" s="1"/>
  <c r="K739" i="1"/>
  <c r="K729" i="1"/>
  <c r="M729" i="1"/>
  <c r="O729" i="1" s="1"/>
  <c r="U729" i="1" s="1"/>
  <c r="K719" i="1"/>
  <c r="M719" i="1"/>
  <c r="O719" i="1" s="1"/>
  <c r="U719" i="1" s="1"/>
  <c r="K709" i="1"/>
  <c r="M709" i="1"/>
  <c r="O709" i="1" s="1"/>
  <c r="U709" i="1" s="1"/>
  <c r="M699" i="1"/>
  <c r="O699" i="1" s="1"/>
  <c r="U699" i="1" s="1"/>
  <c r="K699" i="1"/>
  <c r="M689" i="1"/>
  <c r="O689" i="1" s="1"/>
  <c r="U689" i="1" s="1"/>
  <c r="K689" i="1"/>
  <c r="K679" i="1"/>
  <c r="M679" i="1"/>
  <c r="O679" i="1" s="1"/>
  <c r="U679" i="1" s="1"/>
  <c r="M669" i="1"/>
  <c r="O669" i="1" s="1"/>
  <c r="U669" i="1" s="1"/>
  <c r="K669" i="1"/>
  <c r="M659" i="1"/>
  <c r="O659" i="1" s="1"/>
  <c r="U659" i="1" s="1"/>
  <c r="K659" i="1"/>
  <c r="K649" i="1"/>
  <c r="M649" i="1"/>
  <c r="O649" i="1" s="1"/>
  <c r="U649" i="1" s="1"/>
  <c r="M639" i="1"/>
  <c r="O639" i="1" s="1"/>
  <c r="U639" i="1" s="1"/>
  <c r="K639" i="1"/>
  <c r="M629" i="1"/>
  <c r="O629" i="1" s="1"/>
  <c r="U629" i="1" s="1"/>
  <c r="K629" i="1"/>
  <c r="M619" i="1"/>
  <c r="O619" i="1" s="1"/>
  <c r="U619" i="1" s="1"/>
  <c r="K619" i="1"/>
  <c r="M609" i="1"/>
  <c r="O609" i="1" s="1"/>
  <c r="U609" i="1" s="1"/>
  <c r="K609" i="1"/>
  <c r="M599" i="1"/>
  <c r="O599" i="1" s="1"/>
  <c r="U599" i="1" s="1"/>
  <c r="K599" i="1"/>
  <c r="M589" i="1"/>
  <c r="O589" i="1" s="1"/>
  <c r="U589" i="1" s="1"/>
  <c r="K589" i="1"/>
  <c r="M579" i="1"/>
  <c r="O579" i="1" s="1"/>
  <c r="U579" i="1" s="1"/>
  <c r="K579" i="1"/>
  <c r="M569" i="1"/>
  <c r="O569" i="1" s="1"/>
  <c r="U569" i="1" s="1"/>
  <c r="K569" i="1"/>
  <c r="K559" i="1"/>
  <c r="M559" i="1"/>
  <c r="O559" i="1" s="1"/>
  <c r="U559" i="1" s="1"/>
  <c r="M549" i="1"/>
  <c r="O549" i="1" s="1"/>
  <c r="U549" i="1" s="1"/>
  <c r="K549" i="1"/>
  <c r="M539" i="1"/>
  <c r="O539" i="1" s="1"/>
  <c r="U539" i="1" s="1"/>
  <c r="K539" i="1"/>
  <c r="M529" i="1"/>
  <c r="O529" i="1" s="1"/>
  <c r="U529" i="1" s="1"/>
  <c r="K529" i="1"/>
  <c r="M519" i="1"/>
  <c r="O519" i="1" s="1"/>
  <c r="U519" i="1" s="1"/>
  <c r="K519" i="1"/>
  <c r="K509" i="1"/>
  <c r="M509" i="1"/>
  <c r="O509" i="1" s="1"/>
  <c r="U509" i="1" s="1"/>
  <c r="M499" i="1"/>
  <c r="O499" i="1" s="1"/>
  <c r="U499" i="1" s="1"/>
  <c r="K499" i="1"/>
  <c r="M489" i="1"/>
  <c r="O489" i="1" s="1"/>
  <c r="U489" i="1" s="1"/>
  <c r="K489" i="1"/>
  <c r="M479" i="1"/>
  <c r="O479" i="1" s="1"/>
  <c r="U479" i="1" s="1"/>
  <c r="K479" i="1"/>
  <c r="M469" i="1"/>
  <c r="O469" i="1" s="1"/>
  <c r="U469" i="1" s="1"/>
  <c r="K469" i="1"/>
  <c r="K459" i="1"/>
  <c r="M459" i="1"/>
  <c r="O459" i="1" s="1"/>
  <c r="U459" i="1" s="1"/>
  <c r="K449" i="1"/>
  <c r="M449" i="1"/>
  <c r="O449" i="1" s="1"/>
  <c r="U449" i="1" s="1"/>
  <c r="M439" i="1"/>
  <c r="O439" i="1" s="1"/>
  <c r="U439" i="1" s="1"/>
  <c r="K439" i="1"/>
  <c r="M429" i="1"/>
  <c r="O429" i="1" s="1"/>
  <c r="U429" i="1" s="1"/>
  <c r="K429" i="1"/>
  <c r="K419" i="1"/>
  <c r="M419" i="1"/>
  <c r="O419" i="1" s="1"/>
  <c r="U419" i="1" s="1"/>
  <c r="M409" i="1"/>
  <c r="O409" i="1" s="1"/>
  <c r="U409" i="1" s="1"/>
  <c r="K409" i="1"/>
  <c r="K399" i="1"/>
  <c r="M399" i="1"/>
  <c r="O399" i="1" s="1"/>
  <c r="U399" i="1" s="1"/>
  <c r="M389" i="1"/>
  <c r="O389" i="1" s="1"/>
  <c r="U389" i="1" s="1"/>
  <c r="K389" i="1"/>
  <c r="M379" i="1"/>
  <c r="O379" i="1" s="1"/>
  <c r="U379" i="1" s="1"/>
  <c r="K379" i="1"/>
  <c r="K369" i="1"/>
  <c r="M369" i="1"/>
  <c r="O369" i="1" s="1"/>
  <c r="U369" i="1" s="1"/>
  <c r="M359" i="1"/>
  <c r="O359" i="1" s="1"/>
  <c r="U359" i="1" s="1"/>
  <c r="K359" i="1"/>
  <c r="M349" i="1"/>
  <c r="O349" i="1" s="1"/>
  <c r="U349" i="1" s="1"/>
  <c r="K349" i="1"/>
  <c r="M339" i="1"/>
  <c r="O339" i="1" s="1"/>
  <c r="U339" i="1" s="1"/>
  <c r="K339" i="1"/>
  <c r="K329" i="1"/>
  <c r="M329" i="1"/>
  <c r="O329" i="1" s="1"/>
  <c r="U329" i="1" s="1"/>
  <c r="M319" i="1"/>
  <c r="O319" i="1" s="1"/>
  <c r="U319" i="1" s="1"/>
  <c r="K319" i="1"/>
  <c r="K309" i="1"/>
  <c r="M309" i="1"/>
  <c r="O309" i="1" s="1"/>
  <c r="U309" i="1" s="1"/>
  <c r="K299" i="1"/>
  <c r="M299" i="1"/>
  <c r="O299" i="1" s="1"/>
  <c r="U299" i="1" s="1"/>
  <c r="M289" i="1"/>
  <c r="O289" i="1" s="1"/>
  <c r="U289" i="1" s="1"/>
  <c r="K289" i="1"/>
  <c r="M279" i="1"/>
  <c r="O279" i="1" s="1"/>
  <c r="U279" i="1" s="1"/>
  <c r="K279" i="1"/>
  <c r="K269" i="1"/>
  <c r="M269" i="1"/>
  <c r="O269" i="1" s="1"/>
  <c r="U269" i="1" s="1"/>
  <c r="M259" i="1"/>
  <c r="O259" i="1" s="1"/>
  <c r="U259" i="1" s="1"/>
  <c r="K259" i="1"/>
  <c r="M237" i="1"/>
  <c r="O237" i="1" s="1"/>
  <c r="U237" i="1" s="1"/>
  <c r="K237" i="1"/>
  <c r="M217" i="1"/>
  <c r="O217" i="1" s="1"/>
  <c r="U217" i="1" s="1"/>
  <c r="K217" i="1"/>
  <c r="M197" i="1"/>
  <c r="O197" i="1" s="1"/>
  <c r="U197" i="1" s="1"/>
  <c r="K197" i="1"/>
  <c r="M177" i="1"/>
  <c r="O177" i="1" s="1"/>
  <c r="U177" i="1" s="1"/>
  <c r="K177" i="1"/>
  <c r="M157" i="1"/>
  <c r="O157" i="1" s="1"/>
  <c r="U157" i="1" s="1"/>
  <c r="K157" i="1"/>
  <c r="M137" i="1"/>
  <c r="O137" i="1" s="1"/>
  <c r="U137" i="1" s="1"/>
  <c r="K137" i="1"/>
  <c r="K117" i="1"/>
  <c r="M117" i="1"/>
  <c r="O117" i="1" s="1"/>
  <c r="U117" i="1" s="1"/>
  <c r="M97" i="1"/>
  <c r="O97" i="1" s="1"/>
  <c r="U97" i="1" s="1"/>
  <c r="K97" i="1"/>
  <c r="K77" i="1"/>
  <c r="M77" i="1"/>
  <c r="O77" i="1" s="1"/>
  <c r="U77" i="1" s="1"/>
  <c r="K57" i="1"/>
  <c r="M57" i="1"/>
  <c r="O57" i="1" s="1"/>
  <c r="U57" i="1" s="1"/>
  <c r="M37" i="1"/>
  <c r="O37" i="1" s="1"/>
  <c r="U37" i="1" s="1"/>
  <c r="K37" i="1"/>
  <c r="K256" i="1"/>
  <c r="M256" i="1"/>
  <c r="O256" i="1" s="1"/>
  <c r="U256" i="1" s="1"/>
  <c r="K236" i="1"/>
  <c r="M236" i="1"/>
  <c r="O236" i="1" s="1"/>
  <c r="U236" i="1" s="1"/>
  <c r="M216" i="1"/>
  <c r="O216" i="1" s="1"/>
  <c r="U216" i="1" s="1"/>
  <c r="K216" i="1"/>
  <c r="M196" i="1"/>
  <c r="O196" i="1" s="1"/>
  <c r="U196" i="1" s="1"/>
  <c r="K196" i="1"/>
  <c r="M176" i="1"/>
  <c r="O176" i="1" s="1"/>
  <c r="U176" i="1" s="1"/>
  <c r="K176" i="1"/>
  <c r="M156" i="1"/>
  <c r="O156" i="1" s="1"/>
  <c r="U156" i="1" s="1"/>
  <c r="K156" i="1"/>
  <c r="M136" i="1"/>
  <c r="O136" i="1" s="1"/>
  <c r="U136" i="1" s="1"/>
  <c r="K136" i="1"/>
  <c r="K116" i="1"/>
  <c r="M116" i="1"/>
  <c r="O116" i="1" s="1"/>
  <c r="U116" i="1" s="1"/>
  <c r="M96" i="1"/>
  <c r="O96" i="1" s="1"/>
  <c r="U96" i="1" s="1"/>
  <c r="K96" i="1"/>
  <c r="M76" i="1"/>
  <c r="O76" i="1" s="1"/>
  <c r="U76" i="1" s="1"/>
  <c r="K76" i="1"/>
  <c r="K56" i="1"/>
  <c r="M56" i="1"/>
  <c r="O56" i="1" s="1"/>
  <c r="U56" i="1" s="1"/>
  <c r="K36" i="1"/>
  <c r="M36" i="1"/>
  <c r="O36" i="1" s="1"/>
  <c r="U36" i="1" s="1"/>
  <c r="M16" i="1"/>
  <c r="O16" i="1" s="1"/>
  <c r="U16" i="1" s="1"/>
  <c r="K16" i="1"/>
  <c r="M1798" i="1"/>
  <c r="O1798" i="1" s="1"/>
  <c r="U1798" i="1" s="1"/>
  <c r="K1798" i="1"/>
  <c r="M1788" i="1"/>
  <c r="O1788" i="1" s="1"/>
  <c r="U1788" i="1" s="1"/>
  <c r="K1788" i="1"/>
  <c r="K1778" i="1"/>
  <c r="M1778" i="1"/>
  <c r="O1778" i="1" s="1"/>
  <c r="U1778" i="1" s="1"/>
  <c r="M1768" i="1"/>
  <c r="O1768" i="1" s="1"/>
  <c r="U1768" i="1" s="1"/>
  <c r="K1768" i="1"/>
  <c r="K1758" i="1"/>
  <c r="M1758" i="1"/>
  <c r="O1758" i="1" s="1"/>
  <c r="U1758" i="1" s="1"/>
  <c r="K1748" i="1"/>
  <c r="M1748" i="1"/>
  <c r="O1748" i="1" s="1"/>
  <c r="U1748" i="1" s="1"/>
  <c r="M1738" i="1"/>
  <c r="O1738" i="1" s="1"/>
  <c r="U1738" i="1" s="1"/>
  <c r="K1738" i="1"/>
  <c r="M1728" i="1"/>
  <c r="O1728" i="1" s="1"/>
  <c r="U1728" i="1" s="1"/>
  <c r="K1728" i="1"/>
  <c r="M1718" i="1"/>
  <c r="O1718" i="1" s="1"/>
  <c r="U1718" i="1" s="1"/>
  <c r="K1718" i="1"/>
  <c r="M1708" i="1"/>
  <c r="O1708" i="1" s="1"/>
  <c r="U1708" i="1" s="1"/>
  <c r="K1708" i="1"/>
  <c r="M1698" i="1"/>
  <c r="O1698" i="1" s="1"/>
  <c r="U1698" i="1" s="1"/>
  <c r="K1698" i="1"/>
  <c r="K1688" i="1"/>
  <c r="M1688" i="1"/>
  <c r="O1688" i="1" s="1"/>
  <c r="U1688" i="1" s="1"/>
  <c r="M1678" i="1"/>
  <c r="O1678" i="1" s="1"/>
  <c r="U1678" i="1" s="1"/>
  <c r="K1678" i="1"/>
  <c r="K1668" i="1"/>
  <c r="M1668" i="1"/>
  <c r="O1668" i="1" s="1"/>
  <c r="U1668" i="1" s="1"/>
  <c r="M1658" i="1"/>
  <c r="O1658" i="1" s="1"/>
  <c r="U1658" i="1" s="1"/>
  <c r="K1658" i="1"/>
  <c r="M1648" i="1"/>
  <c r="O1648" i="1" s="1"/>
  <c r="U1648" i="1" s="1"/>
  <c r="K1648" i="1"/>
  <c r="K1638" i="1"/>
  <c r="M1638" i="1"/>
  <c r="O1638" i="1" s="1"/>
  <c r="U1638" i="1" s="1"/>
  <c r="K1628" i="1"/>
  <c r="M1628" i="1"/>
  <c r="O1628" i="1" s="1"/>
  <c r="U1628" i="1" s="1"/>
  <c r="M1618" i="1"/>
  <c r="O1618" i="1" s="1"/>
  <c r="U1618" i="1" s="1"/>
  <c r="K1618" i="1"/>
  <c r="M1608" i="1"/>
  <c r="O1608" i="1" s="1"/>
  <c r="U1608" i="1" s="1"/>
  <c r="K1608" i="1"/>
  <c r="M1598" i="1"/>
  <c r="O1598" i="1" s="1"/>
  <c r="U1598" i="1" s="1"/>
  <c r="K1598" i="1"/>
  <c r="M1588" i="1"/>
  <c r="O1588" i="1" s="1"/>
  <c r="U1588" i="1" s="1"/>
  <c r="K1588" i="1"/>
  <c r="M1578" i="1"/>
  <c r="O1578" i="1" s="1"/>
  <c r="U1578" i="1" s="1"/>
  <c r="K1578" i="1"/>
  <c r="M1568" i="1"/>
  <c r="O1568" i="1" s="1"/>
  <c r="U1568" i="1" s="1"/>
  <c r="K1568" i="1"/>
  <c r="M1558" i="1"/>
  <c r="O1558" i="1" s="1"/>
  <c r="U1558" i="1" s="1"/>
  <c r="K1558" i="1"/>
  <c r="K1548" i="1"/>
  <c r="M1548" i="1"/>
  <c r="O1548" i="1" s="1"/>
  <c r="U1548" i="1" s="1"/>
  <c r="M1538" i="1"/>
  <c r="O1538" i="1" s="1"/>
  <c r="U1538" i="1" s="1"/>
  <c r="K1538" i="1"/>
  <c r="M1528" i="1"/>
  <c r="O1528" i="1" s="1"/>
  <c r="U1528" i="1" s="1"/>
  <c r="K1528" i="1"/>
  <c r="M1518" i="1"/>
  <c r="O1518" i="1" s="1"/>
  <c r="U1518" i="1" s="1"/>
  <c r="K1518" i="1"/>
  <c r="K1508" i="1"/>
  <c r="M1508" i="1"/>
  <c r="O1508" i="1" s="1"/>
  <c r="U1508" i="1" s="1"/>
  <c r="K1498" i="1"/>
  <c r="M1498" i="1"/>
  <c r="O1498" i="1" s="1"/>
  <c r="U1498" i="1" s="1"/>
  <c r="M1488" i="1"/>
  <c r="O1488" i="1" s="1"/>
  <c r="U1488" i="1" s="1"/>
  <c r="K1488" i="1"/>
  <c r="K1478" i="1"/>
  <c r="M1478" i="1"/>
  <c r="O1478" i="1" s="1"/>
  <c r="U1478" i="1" s="1"/>
  <c r="M1468" i="1"/>
  <c r="O1468" i="1" s="1"/>
  <c r="U1468" i="1" s="1"/>
  <c r="K1468" i="1"/>
  <c r="M1458" i="1"/>
  <c r="O1458" i="1" s="1"/>
  <c r="U1458" i="1" s="1"/>
  <c r="K1458" i="1"/>
  <c r="M1448" i="1"/>
  <c r="O1448" i="1" s="1"/>
  <c r="U1448" i="1" s="1"/>
  <c r="K1448" i="1"/>
  <c r="M1438" i="1"/>
  <c r="O1438" i="1" s="1"/>
  <c r="U1438" i="1" s="1"/>
  <c r="K1438" i="1"/>
  <c r="M1428" i="1"/>
  <c r="O1428" i="1" s="1"/>
  <c r="U1428" i="1" s="1"/>
  <c r="K1428" i="1"/>
  <c r="M1418" i="1"/>
  <c r="O1418" i="1" s="1"/>
  <c r="U1418" i="1" s="1"/>
  <c r="K1418" i="1"/>
  <c r="M1408" i="1"/>
  <c r="O1408" i="1" s="1"/>
  <c r="U1408" i="1" s="1"/>
  <c r="K1408" i="1"/>
  <c r="K1398" i="1"/>
  <c r="M1398" i="1"/>
  <c r="O1398" i="1" s="1"/>
  <c r="U1398" i="1" s="1"/>
  <c r="M1388" i="1"/>
  <c r="O1388" i="1" s="1"/>
  <c r="U1388" i="1" s="1"/>
  <c r="K1388" i="1"/>
  <c r="M1378" i="1"/>
  <c r="O1378" i="1" s="1"/>
  <c r="U1378" i="1" s="1"/>
  <c r="K1378" i="1"/>
  <c r="M1368" i="1"/>
  <c r="O1368" i="1" s="1"/>
  <c r="U1368" i="1" s="1"/>
  <c r="K1368" i="1"/>
  <c r="M1358" i="1"/>
  <c r="O1358" i="1" s="1"/>
  <c r="U1358" i="1" s="1"/>
  <c r="K1358" i="1"/>
  <c r="M1348" i="1"/>
  <c r="O1348" i="1" s="1"/>
  <c r="U1348" i="1" s="1"/>
  <c r="K1348" i="1"/>
  <c r="M1338" i="1"/>
  <c r="O1338" i="1" s="1"/>
  <c r="U1338" i="1" s="1"/>
  <c r="K1338" i="1"/>
  <c r="K1328" i="1"/>
  <c r="M1328" i="1"/>
  <c r="O1328" i="1" s="1"/>
  <c r="U1328" i="1" s="1"/>
  <c r="M1318" i="1"/>
  <c r="O1318" i="1" s="1"/>
  <c r="U1318" i="1" s="1"/>
  <c r="K1318" i="1"/>
  <c r="M1308" i="1"/>
  <c r="O1308" i="1" s="1"/>
  <c r="U1308" i="1" s="1"/>
  <c r="K1308" i="1"/>
  <c r="M1298" i="1"/>
  <c r="O1298" i="1" s="1"/>
  <c r="U1298" i="1" s="1"/>
  <c r="K1298" i="1"/>
  <c r="K1288" i="1"/>
  <c r="M1288" i="1"/>
  <c r="O1288" i="1" s="1"/>
  <c r="U1288" i="1" s="1"/>
  <c r="K1278" i="1"/>
  <c r="M1278" i="1"/>
  <c r="O1278" i="1" s="1"/>
  <c r="U1278" i="1" s="1"/>
  <c r="M1268" i="1"/>
  <c r="O1268" i="1" s="1"/>
  <c r="U1268" i="1" s="1"/>
  <c r="K1268" i="1"/>
  <c r="M1258" i="1"/>
  <c r="O1258" i="1" s="1"/>
  <c r="U1258" i="1" s="1"/>
  <c r="K1258" i="1"/>
  <c r="M1248" i="1"/>
  <c r="O1248" i="1" s="1"/>
  <c r="U1248" i="1" s="1"/>
  <c r="K1248" i="1"/>
  <c r="K1238" i="1"/>
  <c r="M1238" i="1"/>
  <c r="O1238" i="1" s="1"/>
  <c r="U1238" i="1" s="1"/>
  <c r="K1228" i="1"/>
  <c r="M1228" i="1"/>
  <c r="O1228" i="1" s="1"/>
  <c r="U1228" i="1" s="1"/>
  <c r="M1218" i="1"/>
  <c r="O1218" i="1" s="1"/>
  <c r="U1218" i="1" s="1"/>
  <c r="K1218" i="1"/>
  <c r="M1208" i="1"/>
  <c r="O1208" i="1" s="1"/>
  <c r="U1208" i="1" s="1"/>
  <c r="K1208" i="1"/>
  <c r="M1198" i="1"/>
  <c r="O1198" i="1" s="1"/>
  <c r="U1198" i="1" s="1"/>
  <c r="K1198" i="1"/>
  <c r="K1188" i="1"/>
  <c r="M1188" i="1"/>
  <c r="O1188" i="1" s="1"/>
  <c r="U1188" i="1" s="1"/>
  <c r="M1178" i="1"/>
  <c r="O1178" i="1" s="1"/>
  <c r="U1178" i="1" s="1"/>
  <c r="K1178" i="1"/>
  <c r="M1168" i="1"/>
  <c r="O1168" i="1" s="1"/>
  <c r="U1168" i="1" s="1"/>
  <c r="K1168" i="1"/>
  <c r="M1158" i="1"/>
  <c r="O1158" i="1" s="1"/>
  <c r="U1158" i="1" s="1"/>
  <c r="K1158" i="1"/>
  <c r="M1148" i="1"/>
  <c r="O1148" i="1" s="1"/>
  <c r="U1148" i="1" s="1"/>
  <c r="K1148" i="1"/>
  <c r="K1138" i="1"/>
  <c r="M1138" i="1"/>
  <c r="O1138" i="1" s="1"/>
  <c r="U1138" i="1" s="1"/>
  <c r="M1128" i="1"/>
  <c r="O1128" i="1" s="1"/>
  <c r="U1128" i="1" s="1"/>
  <c r="K1128" i="1"/>
  <c r="M1118" i="1"/>
  <c r="O1118" i="1" s="1"/>
  <c r="U1118" i="1" s="1"/>
  <c r="K1118" i="1"/>
  <c r="K1108" i="1"/>
  <c r="M1108" i="1"/>
  <c r="O1108" i="1" s="1"/>
  <c r="U1108" i="1" s="1"/>
  <c r="M1098" i="1"/>
  <c r="O1098" i="1" s="1"/>
  <c r="U1098" i="1" s="1"/>
  <c r="K1098" i="1"/>
  <c r="M1088" i="1"/>
  <c r="O1088" i="1" s="1"/>
  <c r="U1088" i="1" s="1"/>
  <c r="K1088" i="1"/>
  <c r="M1078" i="1"/>
  <c r="O1078" i="1" s="1"/>
  <c r="U1078" i="1" s="1"/>
  <c r="K1078" i="1"/>
  <c r="M1068" i="1"/>
  <c r="O1068" i="1" s="1"/>
  <c r="U1068" i="1" s="1"/>
  <c r="K1068" i="1"/>
  <c r="M1058" i="1"/>
  <c r="O1058" i="1" s="1"/>
  <c r="U1058" i="1" s="1"/>
  <c r="K1058" i="1"/>
  <c r="M1048" i="1"/>
  <c r="O1048" i="1" s="1"/>
  <c r="U1048" i="1" s="1"/>
  <c r="K1048" i="1"/>
  <c r="M1038" i="1"/>
  <c r="O1038" i="1" s="1"/>
  <c r="U1038" i="1" s="1"/>
  <c r="K1038" i="1"/>
  <c r="M1028" i="1"/>
  <c r="O1028" i="1" s="1"/>
  <c r="U1028" i="1" s="1"/>
  <c r="K1028" i="1"/>
  <c r="M1018" i="1"/>
  <c r="O1018" i="1" s="1"/>
  <c r="U1018" i="1" s="1"/>
  <c r="K1018" i="1"/>
  <c r="K1008" i="1"/>
  <c r="M1008" i="1"/>
  <c r="O1008" i="1" s="1"/>
  <c r="U1008" i="1" s="1"/>
  <c r="K998" i="1"/>
  <c r="M998" i="1"/>
  <c r="O998" i="1" s="1"/>
  <c r="U998" i="1" s="1"/>
  <c r="M988" i="1"/>
  <c r="O988" i="1" s="1"/>
  <c r="U988" i="1" s="1"/>
  <c r="K988" i="1"/>
  <c r="M978" i="1"/>
  <c r="O978" i="1" s="1"/>
  <c r="U978" i="1" s="1"/>
  <c r="K978" i="1"/>
  <c r="M968" i="1"/>
  <c r="O968" i="1" s="1"/>
  <c r="U968" i="1" s="1"/>
  <c r="K968" i="1"/>
  <c r="M958" i="1"/>
  <c r="O958" i="1" s="1"/>
  <c r="U958" i="1" s="1"/>
  <c r="K958" i="1"/>
  <c r="M948" i="1"/>
  <c r="O948" i="1" s="1"/>
  <c r="U948" i="1" s="1"/>
  <c r="K948" i="1"/>
  <c r="K938" i="1"/>
  <c r="M938" i="1"/>
  <c r="O938" i="1" s="1"/>
  <c r="U938" i="1" s="1"/>
  <c r="K928" i="1"/>
  <c r="M928" i="1"/>
  <c r="O928" i="1" s="1"/>
  <c r="U928" i="1" s="1"/>
  <c r="K918" i="1"/>
  <c r="M918" i="1"/>
  <c r="O918" i="1" s="1"/>
  <c r="U918" i="1" s="1"/>
  <c r="K908" i="1"/>
  <c r="M908" i="1"/>
  <c r="O908" i="1" s="1"/>
  <c r="U908" i="1" s="1"/>
  <c r="M898" i="1"/>
  <c r="O898" i="1" s="1"/>
  <c r="U898" i="1" s="1"/>
  <c r="K898" i="1"/>
  <c r="K888" i="1"/>
  <c r="M888" i="1"/>
  <c r="O888" i="1" s="1"/>
  <c r="U888" i="1" s="1"/>
  <c r="M878" i="1"/>
  <c r="O878" i="1" s="1"/>
  <c r="U878" i="1" s="1"/>
  <c r="K878" i="1"/>
  <c r="M868" i="1"/>
  <c r="O868" i="1" s="1"/>
  <c r="U868" i="1" s="1"/>
  <c r="K868" i="1"/>
  <c r="M858" i="1"/>
  <c r="O858" i="1" s="1"/>
  <c r="U858" i="1" s="1"/>
  <c r="K858" i="1"/>
  <c r="K848" i="1"/>
  <c r="M848" i="1"/>
  <c r="O848" i="1" s="1"/>
  <c r="U848" i="1" s="1"/>
  <c r="M838" i="1"/>
  <c r="O838" i="1" s="1"/>
  <c r="U838" i="1" s="1"/>
  <c r="K838" i="1"/>
  <c r="M828" i="1"/>
  <c r="O828" i="1" s="1"/>
  <c r="U828" i="1" s="1"/>
  <c r="K828" i="1"/>
  <c r="M818" i="1"/>
  <c r="O818" i="1" s="1"/>
  <c r="U818" i="1" s="1"/>
  <c r="K818" i="1"/>
  <c r="M808" i="1"/>
  <c r="O808" i="1" s="1"/>
  <c r="U808" i="1" s="1"/>
  <c r="K808" i="1"/>
  <c r="M798" i="1"/>
  <c r="O798" i="1" s="1"/>
  <c r="U798" i="1" s="1"/>
  <c r="K798" i="1"/>
  <c r="K788" i="1"/>
  <c r="M788" i="1"/>
  <c r="O788" i="1" s="1"/>
  <c r="U788" i="1" s="1"/>
  <c r="M778" i="1"/>
  <c r="O778" i="1" s="1"/>
  <c r="U778" i="1" s="1"/>
  <c r="K778" i="1"/>
  <c r="M768" i="1"/>
  <c r="O768" i="1" s="1"/>
  <c r="U768" i="1" s="1"/>
  <c r="K768" i="1"/>
  <c r="M758" i="1"/>
  <c r="O758" i="1" s="1"/>
  <c r="U758" i="1" s="1"/>
  <c r="K758" i="1"/>
  <c r="M748" i="1"/>
  <c r="O748" i="1" s="1"/>
  <c r="U748" i="1" s="1"/>
  <c r="K748" i="1"/>
  <c r="K738" i="1"/>
  <c r="M738" i="1"/>
  <c r="O738" i="1" s="1"/>
  <c r="U738" i="1" s="1"/>
  <c r="K728" i="1"/>
  <c r="M728" i="1"/>
  <c r="O728" i="1" s="1"/>
  <c r="U728" i="1" s="1"/>
  <c r="M718" i="1"/>
  <c r="O718" i="1" s="1"/>
  <c r="U718" i="1" s="1"/>
  <c r="K718" i="1"/>
  <c r="K708" i="1"/>
  <c r="M708" i="1"/>
  <c r="O708" i="1" s="1"/>
  <c r="U708" i="1" s="1"/>
  <c r="K698" i="1"/>
  <c r="M698" i="1"/>
  <c r="O698" i="1" s="1"/>
  <c r="U698" i="1" s="1"/>
  <c r="M688" i="1"/>
  <c r="O688" i="1" s="1"/>
  <c r="U688" i="1" s="1"/>
  <c r="K688" i="1"/>
  <c r="K678" i="1"/>
  <c r="M678" i="1"/>
  <c r="O678" i="1" s="1"/>
  <c r="U678" i="1" s="1"/>
  <c r="M668" i="1"/>
  <c r="O668" i="1" s="1"/>
  <c r="U668" i="1" s="1"/>
  <c r="K668" i="1"/>
  <c r="M658" i="1"/>
  <c r="O658" i="1" s="1"/>
  <c r="U658" i="1" s="1"/>
  <c r="K658" i="1"/>
  <c r="M648" i="1"/>
  <c r="O648" i="1" s="1"/>
  <c r="U648" i="1" s="1"/>
  <c r="K648" i="1"/>
  <c r="M638" i="1"/>
  <c r="O638" i="1" s="1"/>
  <c r="U638" i="1" s="1"/>
  <c r="K638" i="1"/>
  <c r="M628" i="1"/>
  <c r="O628" i="1" s="1"/>
  <c r="U628" i="1" s="1"/>
  <c r="K628" i="1"/>
  <c r="M618" i="1"/>
  <c r="O618" i="1" s="1"/>
  <c r="U618" i="1" s="1"/>
  <c r="K618" i="1"/>
  <c r="K608" i="1"/>
  <c r="M608" i="1"/>
  <c r="O608" i="1" s="1"/>
  <c r="U608" i="1" s="1"/>
  <c r="M598" i="1"/>
  <c r="O598" i="1" s="1"/>
  <c r="U598" i="1" s="1"/>
  <c r="K598" i="1"/>
  <c r="M588" i="1"/>
  <c r="O588" i="1" s="1"/>
  <c r="U588" i="1" s="1"/>
  <c r="K588" i="1"/>
  <c r="M578" i="1"/>
  <c r="O578" i="1" s="1"/>
  <c r="U578" i="1" s="1"/>
  <c r="K578" i="1"/>
  <c r="K568" i="1"/>
  <c r="M568" i="1"/>
  <c r="O568" i="1" s="1"/>
  <c r="U568" i="1" s="1"/>
  <c r="K558" i="1"/>
  <c r="M558" i="1"/>
  <c r="O558" i="1" s="1"/>
  <c r="U558" i="1" s="1"/>
  <c r="M548" i="1"/>
  <c r="O548" i="1" s="1"/>
  <c r="U548" i="1" s="1"/>
  <c r="K548" i="1"/>
  <c r="M538" i="1"/>
  <c r="O538" i="1" s="1"/>
  <c r="U538" i="1" s="1"/>
  <c r="K538" i="1"/>
  <c r="M528" i="1"/>
  <c r="O528" i="1" s="1"/>
  <c r="U528" i="1" s="1"/>
  <c r="K528" i="1"/>
  <c r="M518" i="1"/>
  <c r="O518" i="1" s="1"/>
  <c r="U518" i="1" s="1"/>
  <c r="K518" i="1"/>
  <c r="K508" i="1"/>
  <c r="M508" i="1"/>
  <c r="O508" i="1" s="1"/>
  <c r="U508" i="1" s="1"/>
  <c r="M498" i="1"/>
  <c r="O498" i="1" s="1"/>
  <c r="U498" i="1" s="1"/>
  <c r="K498" i="1"/>
  <c r="K488" i="1"/>
  <c r="M488" i="1"/>
  <c r="O488" i="1" s="1"/>
  <c r="U488" i="1" s="1"/>
  <c r="M478" i="1"/>
  <c r="O478" i="1" s="1"/>
  <c r="U478" i="1" s="1"/>
  <c r="K478" i="1"/>
  <c r="M468" i="1"/>
  <c r="O468" i="1" s="1"/>
  <c r="U468" i="1" s="1"/>
  <c r="K468" i="1"/>
  <c r="M458" i="1"/>
  <c r="O458" i="1" s="1"/>
  <c r="U458" i="1" s="1"/>
  <c r="K458" i="1"/>
  <c r="K448" i="1"/>
  <c r="M448" i="1"/>
  <c r="O448" i="1" s="1"/>
  <c r="U448" i="1" s="1"/>
  <c r="M438" i="1"/>
  <c r="O438" i="1" s="1"/>
  <c r="U438" i="1" s="1"/>
  <c r="K438" i="1"/>
  <c r="K428" i="1"/>
  <c r="M428" i="1"/>
  <c r="O428" i="1" s="1"/>
  <c r="U428" i="1" s="1"/>
  <c r="K418" i="1"/>
  <c r="M418" i="1"/>
  <c r="O418" i="1" s="1"/>
  <c r="U418" i="1" s="1"/>
  <c r="M408" i="1"/>
  <c r="O408" i="1" s="1"/>
  <c r="U408" i="1" s="1"/>
  <c r="K408" i="1"/>
  <c r="K398" i="1"/>
  <c r="M398" i="1"/>
  <c r="O398" i="1" s="1"/>
  <c r="U398" i="1" s="1"/>
  <c r="M388" i="1"/>
  <c r="O388" i="1" s="1"/>
  <c r="U388" i="1" s="1"/>
  <c r="K388" i="1"/>
  <c r="M378" i="1"/>
  <c r="O378" i="1" s="1"/>
  <c r="U378" i="1" s="1"/>
  <c r="K378" i="1"/>
  <c r="K368" i="1"/>
  <c r="M368" i="1"/>
  <c r="O368" i="1" s="1"/>
  <c r="U368" i="1" s="1"/>
  <c r="M358" i="1"/>
  <c r="O358" i="1" s="1"/>
  <c r="U358" i="1" s="1"/>
  <c r="K358" i="1"/>
  <c r="M348" i="1"/>
  <c r="O348" i="1" s="1"/>
  <c r="U348" i="1" s="1"/>
  <c r="K348" i="1"/>
  <c r="M338" i="1"/>
  <c r="O338" i="1" s="1"/>
  <c r="U338" i="1" s="1"/>
  <c r="K338" i="1"/>
  <c r="K328" i="1"/>
  <c r="M328" i="1"/>
  <c r="O328" i="1" s="1"/>
  <c r="U328" i="1" s="1"/>
  <c r="M318" i="1"/>
  <c r="O318" i="1" s="1"/>
  <c r="U318" i="1" s="1"/>
  <c r="K318" i="1"/>
  <c r="K308" i="1"/>
  <c r="M308" i="1"/>
  <c r="O308" i="1" s="1"/>
  <c r="U308" i="1" s="1"/>
  <c r="K298" i="1"/>
  <c r="M298" i="1"/>
  <c r="O298" i="1" s="1"/>
  <c r="U298" i="1" s="1"/>
  <c r="M288" i="1"/>
  <c r="O288" i="1" s="1"/>
  <c r="U288" i="1" s="1"/>
  <c r="K288" i="1"/>
  <c r="M278" i="1"/>
  <c r="O278" i="1" s="1"/>
  <c r="U278" i="1" s="1"/>
  <c r="K278" i="1"/>
  <c r="M268" i="1"/>
  <c r="O268" i="1" s="1"/>
  <c r="U268" i="1" s="1"/>
  <c r="K268" i="1"/>
  <c r="M258" i="1"/>
  <c r="O258" i="1" s="1"/>
  <c r="U258" i="1" s="1"/>
  <c r="K258" i="1"/>
  <c r="M255" i="1"/>
  <c r="O255" i="1" s="1"/>
  <c r="U255" i="1" s="1"/>
  <c r="K255" i="1"/>
  <c r="M235" i="1"/>
  <c r="O235" i="1" s="1"/>
  <c r="U235" i="1" s="1"/>
  <c r="K235" i="1"/>
  <c r="M215" i="1"/>
  <c r="O215" i="1" s="1"/>
  <c r="U215" i="1" s="1"/>
  <c r="K215" i="1"/>
  <c r="M195" i="1"/>
  <c r="O195" i="1" s="1"/>
  <c r="U195" i="1" s="1"/>
  <c r="K195" i="1"/>
  <c r="M175" i="1"/>
  <c r="O175" i="1" s="1"/>
  <c r="U175" i="1" s="1"/>
  <c r="K175" i="1"/>
  <c r="M155" i="1"/>
  <c r="O155" i="1" s="1"/>
  <c r="U155" i="1" s="1"/>
  <c r="K155" i="1"/>
  <c r="M135" i="1"/>
  <c r="O135" i="1" s="1"/>
  <c r="U135" i="1" s="1"/>
  <c r="K135" i="1"/>
  <c r="M115" i="1"/>
  <c r="O115" i="1" s="1"/>
  <c r="U115" i="1" s="1"/>
  <c r="K115" i="1"/>
  <c r="M95" i="1"/>
  <c r="O95" i="1" s="1"/>
  <c r="U95" i="1" s="1"/>
  <c r="K95" i="1"/>
  <c r="M75" i="1"/>
  <c r="O75" i="1" s="1"/>
  <c r="U75" i="1" s="1"/>
  <c r="K75" i="1"/>
  <c r="M55" i="1"/>
  <c r="O55" i="1" s="1"/>
  <c r="U55" i="1" s="1"/>
  <c r="K55" i="1"/>
  <c r="M35" i="1"/>
  <c r="O35" i="1" s="1"/>
  <c r="U35" i="1" s="1"/>
  <c r="K35" i="1"/>
  <c r="M15" i="1"/>
  <c r="O15" i="1" s="1"/>
  <c r="U15" i="1" s="1"/>
  <c r="K15" i="1"/>
  <c r="M254" i="1"/>
  <c r="O254" i="1" s="1"/>
  <c r="U254" i="1" s="1"/>
  <c r="K254" i="1"/>
  <c r="M234" i="1"/>
  <c r="O234" i="1" s="1"/>
  <c r="U234" i="1" s="1"/>
  <c r="K234" i="1"/>
  <c r="K214" i="1"/>
  <c r="M214" i="1"/>
  <c r="O214" i="1" s="1"/>
  <c r="U214" i="1" s="1"/>
  <c r="M194" i="1"/>
  <c r="O194" i="1" s="1"/>
  <c r="U194" i="1" s="1"/>
  <c r="K194" i="1"/>
  <c r="K174" i="1"/>
  <c r="M174" i="1"/>
  <c r="O174" i="1" s="1"/>
  <c r="U174" i="1" s="1"/>
  <c r="M154" i="1"/>
  <c r="O154" i="1" s="1"/>
  <c r="U154" i="1" s="1"/>
  <c r="K154" i="1"/>
  <c r="M134" i="1"/>
  <c r="O134" i="1" s="1"/>
  <c r="U134" i="1" s="1"/>
  <c r="K134" i="1"/>
  <c r="K114" i="1"/>
  <c r="M114" i="1"/>
  <c r="O114" i="1" s="1"/>
  <c r="U114" i="1" s="1"/>
  <c r="M94" i="1"/>
  <c r="O94" i="1" s="1"/>
  <c r="U94" i="1" s="1"/>
  <c r="K94" i="1"/>
  <c r="M74" i="1"/>
  <c r="O74" i="1" s="1"/>
  <c r="U74" i="1" s="1"/>
  <c r="K74" i="1"/>
  <c r="K54" i="1"/>
  <c r="M54" i="1"/>
  <c r="O54" i="1" s="1"/>
  <c r="U54" i="1" s="1"/>
  <c r="M34" i="1"/>
  <c r="O34" i="1" s="1"/>
  <c r="U34" i="1" s="1"/>
  <c r="K34" i="1"/>
  <c r="K14" i="1"/>
  <c r="M14" i="1"/>
  <c r="O14" i="1" s="1"/>
  <c r="U14" i="1" s="1"/>
  <c r="M246" i="1"/>
  <c r="O246" i="1" s="1"/>
  <c r="U246" i="1" s="1"/>
  <c r="K246" i="1"/>
  <c r="K206" i="1"/>
  <c r="M206" i="1"/>
  <c r="O206" i="1" s="1"/>
  <c r="U206" i="1" s="1"/>
  <c r="M166" i="1"/>
  <c r="O166" i="1" s="1"/>
  <c r="U166" i="1" s="1"/>
  <c r="K166" i="1"/>
  <c r="K126" i="1"/>
  <c r="M126" i="1"/>
  <c r="O126" i="1" s="1"/>
  <c r="U126" i="1" s="1"/>
  <c r="M66" i="1"/>
  <c r="O66" i="1" s="1"/>
  <c r="U66" i="1" s="1"/>
  <c r="K66" i="1"/>
  <c r="M1783" i="1"/>
  <c r="O1783" i="1" s="1"/>
  <c r="U1783" i="1" s="1"/>
  <c r="K1783" i="1"/>
  <c r="M1753" i="1"/>
  <c r="O1753" i="1" s="1"/>
  <c r="U1753" i="1" s="1"/>
  <c r="K1753" i="1"/>
  <c r="K1723" i="1"/>
  <c r="M1723" i="1"/>
  <c r="O1723" i="1" s="1"/>
  <c r="U1723" i="1" s="1"/>
  <c r="M1693" i="1"/>
  <c r="O1693" i="1" s="1"/>
  <c r="U1693" i="1" s="1"/>
  <c r="K1693" i="1"/>
  <c r="K1663" i="1"/>
  <c r="M1663" i="1"/>
  <c r="O1663" i="1" s="1"/>
  <c r="U1663" i="1" s="1"/>
  <c r="M1633" i="1"/>
  <c r="O1633" i="1" s="1"/>
  <c r="U1633" i="1" s="1"/>
  <c r="K1633" i="1"/>
  <c r="M1613" i="1"/>
  <c r="O1613" i="1" s="1"/>
  <c r="U1613" i="1" s="1"/>
  <c r="K1613" i="1"/>
  <c r="M1593" i="1"/>
  <c r="O1593" i="1" s="1"/>
  <c r="U1593" i="1" s="1"/>
  <c r="K1593" i="1"/>
  <c r="M1563" i="1"/>
  <c r="O1563" i="1" s="1"/>
  <c r="U1563" i="1" s="1"/>
  <c r="K1563" i="1"/>
  <c r="M1543" i="1"/>
  <c r="O1543" i="1" s="1"/>
  <c r="U1543" i="1" s="1"/>
  <c r="K1543" i="1"/>
  <c r="K1513" i="1"/>
  <c r="M1513" i="1"/>
  <c r="O1513" i="1" s="1"/>
  <c r="U1513" i="1" s="1"/>
  <c r="M1483" i="1"/>
  <c r="O1483" i="1" s="1"/>
  <c r="U1483" i="1" s="1"/>
  <c r="K1483" i="1"/>
  <c r="M1453" i="1"/>
  <c r="O1453" i="1" s="1"/>
  <c r="U1453" i="1" s="1"/>
  <c r="K1453" i="1"/>
  <c r="K1433" i="1"/>
  <c r="M1433" i="1"/>
  <c r="O1433" i="1" s="1"/>
  <c r="U1433" i="1" s="1"/>
  <c r="M1403" i="1"/>
  <c r="O1403" i="1" s="1"/>
  <c r="U1403" i="1" s="1"/>
  <c r="K1403" i="1"/>
  <c r="K1383" i="1"/>
  <c r="M1383" i="1"/>
  <c r="O1383" i="1" s="1"/>
  <c r="U1383" i="1" s="1"/>
  <c r="M1353" i="1"/>
  <c r="O1353" i="1" s="1"/>
  <c r="U1353" i="1" s="1"/>
  <c r="K1353" i="1"/>
  <c r="M1323" i="1"/>
  <c r="O1323" i="1" s="1"/>
  <c r="U1323" i="1" s="1"/>
  <c r="K1323" i="1"/>
  <c r="M1293" i="1"/>
  <c r="O1293" i="1" s="1"/>
  <c r="U1293" i="1" s="1"/>
  <c r="K1293" i="1"/>
  <c r="M1263" i="1"/>
  <c r="O1263" i="1" s="1"/>
  <c r="U1263" i="1" s="1"/>
  <c r="K1263" i="1"/>
  <c r="M1223" i="1"/>
  <c r="O1223" i="1" s="1"/>
  <c r="U1223" i="1" s="1"/>
  <c r="K1223" i="1"/>
  <c r="M1183" i="1"/>
  <c r="O1183" i="1" s="1"/>
  <c r="U1183" i="1" s="1"/>
  <c r="K1183" i="1"/>
  <c r="K1133" i="1"/>
  <c r="M1133" i="1"/>
  <c r="O1133" i="1" s="1"/>
  <c r="U1133" i="1" s="1"/>
  <c r="M1083" i="1"/>
  <c r="O1083" i="1" s="1"/>
  <c r="U1083" i="1" s="1"/>
  <c r="K1083" i="1"/>
  <c r="M1013" i="1"/>
  <c r="O1013" i="1" s="1"/>
  <c r="U1013" i="1" s="1"/>
  <c r="K1013" i="1"/>
  <c r="M883" i="1"/>
  <c r="O883" i="1" s="1"/>
  <c r="U883" i="1" s="1"/>
  <c r="K883" i="1"/>
  <c r="K683" i="1"/>
  <c r="M683" i="1"/>
  <c r="O683" i="1" s="1"/>
  <c r="U683" i="1" s="1"/>
  <c r="M303" i="1"/>
  <c r="O303" i="1" s="1"/>
  <c r="U303" i="1" s="1"/>
  <c r="K303" i="1"/>
  <c r="M45" i="1"/>
  <c r="O45" i="1" s="1"/>
  <c r="U45" i="1" s="1"/>
  <c r="K45" i="1"/>
  <c r="M244" i="1"/>
  <c r="O244" i="1" s="1"/>
  <c r="U244" i="1" s="1"/>
  <c r="K244" i="1"/>
  <c r="M224" i="1"/>
  <c r="O224" i="1" s="1"/>
  <c r="U224" i="1" s="1"/>
  <c r="K224" i="1"/>
  <c r="M204" i="1"/>
  <c r="O204" i="1" s="1"/>
  <c r="U204" i="1" s="1"/>
  <c r="K204" i="1"/>
  <c r="M184" i="1"/>
  <c r="O184" i="1" s="1"/>
  <c r="U184" i="1" s="1"/>
  <c r="K184" i="1"/>
  <c r="M164" i="1"/>
  <c r="O164" i="1" s="1"/>
  <c r="U164" i="1" s="1"/>
  <c r="K164" i="1"/>
  <c r="M144" i="1"/>
  <c r="O144" i="1" s="1"/>
  <c r="U144" i="1" s="1"/>
  <c r="K144" i="1"/>
  <c r="M124" i="1"/>
  <c r="O124" i="1" s="1"/>
  <c r="U124" i="1" s="1"/>
  <c r="K124" i="1"/>
  <c r="M104" i="1"/>
  <c r="O104" i="1" s="1"/>
  <c r="U104" i="1" s="1"/>
  <c r="K104" i="1"/>
  <c r="M84" i="1"/>
  <c r="O84" i="1" s="1"/>
  <c r="U84" i="1" s="1"/>
  <c r="K84" i="1"/>
  <c r="M64" i="1"/>
  <c r="O64" i="1" s="1"/>
  <c r="U64" i="1" s="1"/>
  <c r="K64" i="1"/>
  <c r="M24" i="1"/>
  <c r="O24" i="1" s="1"/>
  <c r="U24" i="1" s="1"/>
  <c r="K24" i="1"/>
  <c r="M1802" i="1"/>
  <c r="O1802" i="1" s="1"/>
  <c r="U1802" i="1" s="1"/>
  <c r="K1802" i="1"/>
  <c r="M1792" i="1"/>
  <c r="O1792" i="1" s="1"/>
  <c r="U1792" i="1" s="1"/>
  <c r="K1792" i="1"/>
  <c r="M1782" i="1"/>
  <c r="O1782" i="1" s="1"/>
  <c r="U1782" i="1" s="1"/>
  <c r="K1782" i="1"/>
  <c r="K1772" i="1"/>
  <c r="M1772" i="1"/>
  <c r="O1772" i="1" s="1"/>
  <c r="U1772" i="1" s="1"/>
  <c r="M1762" i="1"/>
  <c r="O1762" i="1" s="1"/>
  <c r="U1762" i="1" s="1"/>
  <c r="K1762" i="1"/>
  <c r="K1752" i="1"/>
  <c r="M1752" i="1"/>
  <c r="O1752" i="1" s="1"/>
  <c r="U1752" i="1" s="1"/>
  <c r="K1742" i="1"/>
  <c r="M1742" i="1"/>
  <c r="O1742" i="1" s="1"/>
  <c r="U1742" i="1" s="1"/>
  <c r="M1722" i="1"/>
  <c r="O1722" i="1" s="1"/>
  <c r="U1722" i="1" s="1"/>
  <c r="K1722" i="1"/>
  <c r="M1212" i="1"/>
  <c r="O1212" i="1" s="1"/>
  <c r="U1212" i="1" s="1"/>
  <c r="K1212" i="1"/>
  <c r="M63" i="1"/>
  <c r="O63" i="1" s="1"/>
  <c r="U63" i="1" s="1"/>
  <c r="K63" i="1"/>
  <c r="M42" i="1"/>
  <c r="O42" i="1" s="1"/>
  <c r="U42" i="1" s="1"/>
  <c r="K42" i="1"/>
  <c r="M1791" i="1"/>
  <c r="O1791" i="1" s="1"/>
  <c r="U1791" i="1" s="1"/>
  <c r="K1791" i="1"/>
  <c r="K1771" i="1"/>
  <c r="M1771" i="1"/>
  <c r="O1771" i="1" s="1"/>
  <c r="U1771" i="1" s="1"/>
  <c r="M1751" i="1"/>
  <c r="O1751" i="1" s="1"/>
  <c r="U1751" i="1" s="1"/>
  <c r="K1751" i="1"/>
  <c r="K1731" i="1"/>
  <c r="M1731" i="1"/>
  <c r="O1731" i="1" s="1"/>
  <c r="U1731" i="1" s="1"/>
  <c r="M1711" i="1"/>
  <c r="O1711" i="1" s="1"/>
  <c r="U1711" i="1" s="1"/>
  <c r="K1711" i="1"/>
  <c r="M1691" i="1"/>
  <c r="O1691" i="1" s="1"/>
  <c r="U1691" i="1" s="1"/>
  <c r="K1691" i="1"/>
  <c r="M1671" i="1"/>
  <c r="O1671" i="1" s="1"/>
  <c r="U1671" i="1" s="1"/>
  <c r="K1671" i="1"/>
  <c r="M1651" i="1"/>
  <c r="O1651" i="1" s="1"/>
  <c r="U1651" i="1" s="1"/>
  <c r="K1651" i="1"/>
  <c r="K1631" i="1"/>
  <c r="M1631" i="1"/>
  <c r="O1631" i="1" s="1"/>
  <c r="U1631" i="1" s="1"/>
  <c r="M1611" i="1"/>
  <c r="O1611" i="1" s="1"/>
  <c r="U1611" i="1" s="1"/>
  <c r="K1611" i="1"/>
  <c r="M1591" i="1"/>
  <c r="O1591" i="1" s="1"/>
  <c r="U1591" i="1" s="1"/>
  <c r="K1591" i="1"/>
  <c r="M1571" i="1"/>
  <c r="O1571" i="1" s="1"/>
  <c r="U1571" i="1" s="1"/>
  <c r="K1571" i="1"/>
  <c r="K1551" i="1"/>
  <c r="M1551" i="1"/>
  <c r="O1551" i="1" s="1"/>
  <c r="U1551" i="1" s="1"/>
  <c r="M1531" i="1"/>
  <c r="O1531" i="1" s="1"/>
  <c r="U1531" i="1" s="1"/>
  <c r="K1531" i="1"/>
  <c r="M1511" i="1"/>
  <c r="O1511" i="1" s="1"/>
  <c r="U1511" i="1" s="1"/>
  <c r="K1511" i="1"/>
  <c r="M1491" i="1"/>
  <c r="O1491" i="1" s="1"/>
  <c r="U1491" i="1" s="1"/>
  <c r="K1491" i="1"/>
  <c r="M1471" i="1"/>
  <c r="O1471" i="1" s="1"/>
  <c r="U1471" i="1" s="1"/>
  <c r="K1471" i="1"/>
  <c r="M1451" i="1"/>
  <c r="O1451" i="1" s="1"/>
  <c r="U1451" i="1" s="1"/>
  <c r="K1451" i="1"/>
  <c r="M1431" i="1"/>
  <c r="O1431" i="1" s="1"/>
  <c r="U1431" i="1" s="1"/>
  <c r="K1431" i="1"/>
  <c r="M1411" i="1"/>
  <c r="O1411" i="1" s="1"/>
  <c r="U1411" i="1" s="1"/>
  <c r="K1411" i="1"/>
  <c r="M1391" i="1"/>
  <c r="O1391" i="1" s="1"/>
  <c r="U1391" i="1" s="1"/>
  <c r="K1391" i="1"/>
  <c r="M1371" i="1"/>
  <c r="O1371" i="1" s="1"/>
  <c r="U1371" i="1" s="1"/>
  <c r="K1371" i="1"/>
  <c r="K1351" i="1"/>
  <c r="M1351" i="1"/>
  <c r="O1351" i="1" s="1"/>
  <c r="U1351" i="1" s="1"/>
  <c r="M1331" i="1"/>
  <c r="O1331" i="1" s="1"/>
  <c r="U1331" i="1" s="1"/>
  <c r="K1331" i="1"/>
  <c r="M1311" i="1"/>
  <c r="O1311" i="1" s="1"/>
  <c r="U1311" i="1" s="1"/>
  <c r="K1311" i="1"/>
  <c r="K1291" i="1"/>
  <c r="M1291" i="1"/>
  <c r="O1291" i="1" s="1"/>
  <c r="U1291" i="1" s="1"/>
  <c r="M1271" i="1"/>
  <c r="O1271" i="1" s="1"/>
  <c r="U1271" i="1" s="1"/>
  <c r="K1271" i="1"/>
  <c r="M1251" i="1"/>
  <c r="O1251" i="1" s="1"/>
  <c r="U1251" i="1" s="1"/>
  <c r="K1251" i="1"/>
  <c r="M1241" i="1"/>
  <c r="O1241" i="1" s="1"/>
  <c r="U1241" i="1" s="1"/>
  <c r="K1241" i="1"/>
  <c r="M1221" i="1"/>
  <c r="O1221" i="1" s="1"/>
  <c r="U1221" i="1" s="1"/>
  <c r="K1221" i="1"/>
  <c r="M1201" i="1"/>
  <c r="O1201" i="1" s="1"/>
  <c r="U1201" i="1" s="1"/>
  <c r="K1201" i="1"/>
  <c r="M1181" i="1"/>
  <c r="O1181" i="1" s="1"/>
  <c r="U1181" i="1" s="1"/>
  <c r="K1181" i="1"/>
  <c r="M1161" i="1"/>
  <c r="O1161" i="1" s="1"/>
  <c r="U1161" i="1" s="1"/>
  <c r="K1161" i="1"/>
  <c r="M1141" i="1"/>
  <c r="O1141" i="1" s="1"/>
  <c r="U1141" i="1" s="1"/>
  <c r="K1141" i="1"/>
  <c r="K1121" i="1"/>
  <c r="M1121" i="1"/>
  <c r="O1121" i="1" s="1"/>
  <c r="U1121" i="1" s="1"/>
  <c r="M1101" i="1"/>
  <c r="O1101" i="1" s="1"/>
  <c r="U1101" i="1" s="1"/>
  <c r="K1101" i="1"/>
  <c r="M1081" i="1"/>
  <c r="O1081" i="1" s="1"/>
  <c r="U1081" i="1" s="1"/>
  <c r="K1081" i="1"/>
  <c r="M1061" i="1"/>
  <c r="O1061" i="1" s="1"/>
  <c r="U1061" i="1" s="1"/>
  <c r="K1061" i="1"/>
  <c r="K1041" i="1"/>
  <c r="M1041" i="1"/>
  <c r="O1041" i="1" s="1"/>
  <c r="U1041" i="1" s="1"/>
  <c r="M1021" i="1"/>
  <c r="O1021" i="1" s="1"/>
  <c r="U1021" i="1" s="1"/>
  <c r="K1021" i="1"/>
  <c r="M1001" i="1"/>
  <c r="O1001" i="1" s="1"/>
  <c r="U1001" i="1" s="1"/>
  <c r="K1001" i="1"/>
  <c r="M981" i="1"/>
  <c r="O981" i="1" s="1"/>
  <c r="U981" i="1" s="1"/>
  <c r="K981" i="1"/>
  <c r="M961" i="1"/>
  <c r="O961" i="1" s="1"/>
  <c r="U961" i="1" s="1"/>
  <c r="K961" i="1"/>
  <c r="M941" i="1"/>
  <c r="O941" i="1" s="1"/>
  <c r="U941" i="1" s="1"/>
  <c r="K941" i="1"/>
  <c r="M921" i="1"/>
  <c r="O921" i="1" s="1"/>
  <c r="U921" i="1" s="1"/>
  <c r="K921" i="1"/>
  <c r="M901" i="1"/>
  <c r="O901" i="1" s="1"/>
  <c r="U901" i="1" s="1"/>
  <c r="K901" i="1"/>
  <c r="M881" i="1"/>
  <c r="O881" i="1" s="1"/>
  <c r="U881" i="1" s="1"/>
  <c r="K881" i="1"/>
  <c r="M861" i="1"/>
  <c r="O861" i="1" s="1"/>
  <c r="U861" i="1" s="1"/>
  <c r="K861" i="1"/>
  <c r="M841" i="1"/>
  <c r="O841" i="1" s="1"/>
  <c r="U841" i="1" s="1"/>
  <c r="K841" i="1"/>
  <c r="M821" i="1"/>
  <c r="O821" i="1" s="1"/>
  <c r="U821" i="1" s="1"/>
  <c r="K821" i="1"/>
  <c r="M801" i="1"/>
  <c r="O801" i="1" s="1"/>
  <c r="U801" i="1" s="1"/>
  <c r="K801" i="1"/>
  <c r="M781" i="1"/>
  <c r="O781" i="1" s="1"/>
  <c r="U781" i="1" s="1"/>
  <c r="K781" i="1"/>
  <c r="K761" i="1"/>
  <c r="M761" i="1"/>
  <c r="O761" i="1" s="1"/>
  <c r="U761" i="1" s="1"/>
  <c r="K741" i="1"/>
  <c r="M741" i="1"/>
  <c r="O741" i="1" s="1"/>
  <c r="U741" i="1" s="1"/>
  <c r="K721" i="1"/>
  <c r="M721" i="1"/>
  <c r="O721" i="1" s="1"/>
  <c r="U721" i="1" s="1"/>
  <c r="M701" i="1"/>
  <c r="O701" i="1" s="1"/>
  <c r="U701" i="1" s="1"/>
  <c r="K701" i="1"/>
  <c r="M681" i="1"/>
  <c r="O681" i="1" s="1"/>
  <c r="U681" i="1" s="1"/>
  <c r="K681" i="1"/>
  <c r="M661" i="1"/>
  <c r="O661" i="1" s="1"/>
  <c r="U661" i="1" s="1"/>
  <c r="K661" i="1"/>
  <c r="K641" i="1"/>
  <c r="M641" i="1"/>
  <c r="O641" i="1" s="1"/>
  <c r="U641" i="1" s="1"/>
  <c r="K621" i="1"/>
  <c r="M621" i="1"/>
  <c r="O621" i="1" s="1"/>
  <c r="U621" i="1" s="1"/>
  <c r="K601" i="1"/>
  <c r="M601" i="1"/>
  <c r="O601" i="1" s="1"/>
  <c r="U601" i="1" s="1"/>
  <c r="M581" i="1"/>
  <c r="O581" i="1" s="1"/>
  <c r="U581" i="1" s="1"/>
  <c r="K581" i="1"/>
  <c r="M571" i="1"/>
  <c r="O571" i="1" s="1"/>
  <c r="U571" i="1" s="1"/>
  <c r="K571" i="1"/>
  <c r="K551" i="1"/>
  <c r="M551" i="1"/>
  <c r="O551" i="1" s="1"/>
  <c r="U551" i="1" s="1"/>
  <c r="M531" i="1"/>
  <c r="O531" i="1" s="1"/>
  <c r="U531" i="1" s="1"/>
  <c r="K531" i="1"/>
  <c r="K511" i="1"/>
  <c r="M511" i="1"/>
  <c r="O511" i="1" s="1"/>
  <c r="U511" i="1" s="1"/>
  <c r="K491" i="1"/>
  <c r="M491" i="1"/>
  <c r="O491" i="1" s="1"/>
  <c r="U491" i="1" s="1"/>
  <c r="M471" i="1"/>
  <c r="O471" i="1" s="1"/>
  <c r="U471" i="1" s="1"/>
  <c r="K471" i="1"/>
  <c r="M451" i="1"/>
  <c r="O451" i="1" s="1"/>
  <c r="U451" i="1" s="1"/>
  <c r="K451" i="1"/>
  <c r="M431" i="1"/>
  <c r="O431" i="1" s="1"/>
  <c r="U431" i="1" s="1"/>
  <c r="K431" i="1"/>
  <c r="M411" i="1"/>
  <c r="O411" i="1" s="1"/>
  <c r="U411" i="1" s="1"/>
  <c r="K411" i="1"/>
  <c r="M391" i="1"/>
  <c r="O391" i="1" s="1"/>
  <c r="U391" i="1" s="1"/>
  <c r="K391" i="1"/>
  <c r="M371" i="1"/>
  <c r="O371" i="1" s="1"/>
  <c r="U371" i="1" s="1"/>
  <c r="K371" i="1"/>
  <c r="M351" i="1"/>
  <c r="O351" i="1" s="1"/>
  <c r="U351" i="1" s="1"/>
  <c r="K351" i="1"/>
  <c r="M331" i="1"/>
  <c r="O331" i="1" s="1"/>
  <c r="U331" i="1" s="1"/>
  <c r="K331" i="1"/>
  <c r="K311" i="1"/>
  <c r="M311" i="1"/>
  <c r="O311" i="1" s="1"/>
  <c r="U311" i="1" s="1"/>
  <c r="M291" i="1"/>
  <c r="O291" i="1" s="1"/>
  <c r="U291" i="1" s="1"/>
  <c r="K291" i="1"/>
  <c r="K271" i="1"/>
  <c r="M271" i="1"/>
  <c r="O271" i="1" s="1"/>
  <c r="U271" i="1" s="1"/>
  <c r="M221" i="1"/>
  <c r="O221" i="1" s="1"/>
  <c r="U221" i="1" s="1"/>
  <c r="K221" i="1"/>
  <c r="M181" i="1"/>
  <c r="O181" i="1" s="1"/>
  <c r="U181" i="1" s="1"/>
  <c r="K181" i="1"/>
  <c r="M141" i="1"/>
  <c r="O141" i="1" s="1"/>
  <c r="U141" i="1" s="1"/>
  <c r="K141" i="1"/>
  <c r="M101" i="1"/>
  <c r="O101" i="1" s="1"/>
  <c r="U101" i="1" s="1"/>
  <c r="K101" i="1"/>
  <c r="M61" i="1"/>
  <c r="O61" i="1" s="1"/>
  <c r="U61" i="1" s="1"/>
  <c r="K61" i="1"/>
  <c r="M21" i="1"/>
  <c r="O21" i="1" s="1"/>
  <c r="U21" i="1" s="1"/>
  <c r="K21" i="1"/>
  <c r="K220" i="1"/>
  <c r="M220" i="1"/>
  <c r="O220" i="1" s="1"/>
  <c r="U220" i="1" s="1"/>
  <c r="K180" i="1"/>
  <c r="M180" i="1"/>
  <c r="O180" i="1" s="1"/>
  <c r="U180" i="1" s="1"/>
  <c r="K140" i="1"/>
  <c r="M140" i="1"/>
  <c r="O140" i="1" s="1"/>
  <c r="U140" i="1" s="1"/>
  <c r="M100" i="1"/>
  <c r="O100" i="1" s="1"/>
  <c r="U100" i="1" s="1"/>
  <c r="K100" i="1"/>
  <c r="K60" i="1"/>
  <c r="M60" i="1"/>
  <c r="O60" i="1" s="1"/>
  <c r="U60" i="1" s="1"/>
  <c r="K20" i="1"/>
  <c r="M20" i="1"/>
  <c r="O20" i="1" s="1"/>
  <c r="U20" i="1" s="1"/>
  <c r="M1800" i="1"/>
  <c r="O1800" i="1" s="1"/>
  <c r="U1800" i="1" s="1"/>
  <c r="K1800" i="1"/>
  <c r="M1780" i="1"/>
  <c r="O1780" i="1" s="1"/>
  <c r="U1780" i="1" s="1"/>
  <c r="K1780" i="1"/>
  <c r="M1760" i="1"/>
  <c r="O1760" i="1" s="1"/>
  <c r="U1760" i="1" s="1"/>
  <c r="K1760" i="1"/>
  <c r="M1740" i="1"/>
  <c r="O1740" i="1" s="1"/>
  <c r="U1740" i="1" s="1"/>
  <c r="K1740" i="1"/>
  <c r="M1720" i="1"/>
  <c r="O1720" i="1" s="1"/>
  <c r="U1720" i="1" s="1"/>
  <c r="K1720" i="1"/>
  <c r="M1700" i="1"/>
  <c r="O1700" i="1" s="1"/>
  <c r="U1700" i="1" s="1"/>
  <c r="K1700" i="1"/>
  <c r="M1680" i="1"/>
  <c r="O1680" i="1" s="1"/>
  <c r="U1680" i="1" s="1"/>
  <c r="K1680" i="1"/>
  <c r="M1660" i="1"/>
  <c r="O1660" i="1" s="1"/>
  <c r="U1660" i="1" s="1"/>
  <c r="K1660" i="1"/>
  <c r="M1640" i="1"/>
  <c r="O1640" i="1" s="1"/>
  <c r="U1640" i="1" s="1"/>
  <c r="K1640" i="1"/>
  <c r="M1620" i="1"/>
  <c r="O1620" i="1" s="1"/>
  <c r="U1620" i="1" s="1"/>
  <c r="K1620" i="1"/>
  <c r="K1600" i="1"/>
  <c r="M1600" i="1"/>
  <c r="O1600" i="1" s="1"/>
  <c r="U1600" i="1" s="1"/>
  <c r="K1580" i="1"/>
  <c r="M1580" i="1"/>
  <c r="O1580" i="1" s="1"/>
  <c r="U1580" i="1" s="1"/>
  <c r="M1560" i="1"/>
  <c r="O1560" i="1" s="1"/>
  <c r="U1560" i="1" s="1"/>
  <c r="K1560" i="1"/>
  <c r="K1540" i="1"/>
  <c r="M1540" i="1"/>
  <c r="O1540" i="1" s="1"/>
  <c r="U1540" i="1" s="1"/>
  <c r="M1520" i="1"/>
  <c r="O1520" i="1" s="1"/>
  <c r="U1520" i="1" s="1"/>
  <c r="K1520" i="1"/>
  <c r="K1500" i="1"/>
  <c r="M1500" i="1"/>
  <c r="O1500" i="1" s="1"/>
  <c r="U1500" i="1" s="1"/>
  <c r="K1480" i="1"/>
  <c r="M1480" i="1"/>
  <c r="O1480" i="1" s="1"/>
  <c r="U1480" i="1" s="1"/>
  <c r="M1460" i="1"/>
  <c r="O1460" i="1" s="1"/>
  <c r="U1460" i="1" s="1"/>
  <c r="K1460" i="1"/>
  <c r="M1440" i="1"/>
  <c r="O1440" i="1" s="1"/>
  <c r="U1440" i="1" s="1"/>
  <c r="K1440" i="1"/>
  <c r="M1420" i="1"/>
  <c r="O1420" i="1" s="1"/>
  <c r="U1420" i="1" s="1"/>
  <c r="K1420" i="1"/>
  <c r="M1400" i="1"/>
  <c r="O1400" i="1" s="1"/>
  <c r="U1400" i="1" s="1"/>
  <c r="K1400" i="1"/>
  <c r="K1380" i="1"/>
  <c r="M1380" i="1"/>
  <c r="O1380" i="1" s="1"/>
  <c r="U1380" i="1" s="1"/>
  <c r="M1360" i="1"/>
  <c r="O1360" i="1" s="1"/>
  <c r="U1360" i="1" s="1"/>
  <c r="K1360" i="1"/>
  <c r="M1340" i="1"/>
  <c r="O1340" i="1" s="1"/>
  <c r="U1340" i="1" s="1"/>
  <c r="K1340" i="1"/>
  <c r="K1320" i="1"/>
  <c r="M1320" i="1"/>
  <c r="O1320" i="1" s="1"/>
  <c r="U1320" i="1" s="1"/>
  <c r="M1300" i="1"/>
  <c r="O1300" i="1" s="1"/>
  <c r="U1300" i="1" s="1"/>
  <c r="K1300" i="1"/>
  <c r="M1280" i="1"/>
  <c r="O1280" i="1" s="1"/>
  <c r="U1280" i="1" s="1"/>
  <c r="K1280" i="1"/>
  <c r="M1260" i="1"/>
  <c r="O1260" i="1" s="1"/>
  <c r="U1260" i="1" s="1"/>
  <c r="K1260" i="1"/>
  <c r="M1240" i="1"/>
  <c r="O1240" i="1" s="1"/>
  <c r="U1240" i="1" s="1"/>
  <c r="K1240" i="1"/>
  <c r="M1220" i="1"/>
  <c r="O1220" i="1" s="1"/>
  <c r="U1220" i="1" s="1"/>
  <c r="K1220" i="1"/>
  <c r="M1200" i="1"/>
  <c r="O1200" i="1" s="1"/>
  <c r="U1200" i="1" s="1"/>
  <c r="K1200" i="1"/>
  <c r="M1180" i="1"/>
  <c r="O1180" i="1" s="1"/>
  <c r="U1180" i="1" s="1"/>
  <c r="K1180" i="1"/>
  <c r="K1160" i="1"/>
  <c r="M1160" i="1"/>
  <c r="O1160" i="1" s="1"/>
  <c r="U1160" i="1" s="1"/>
  <c r="M1140" i="1"/>
  <c r="O1140" i="1" s="1"/>
  <c r="U1140" i="1" s="1"/>
  <c r="K1140" i="1"/>
  <c r="K1120" i="1"/>
  <c r="M1120" i="1"/>
  <c r="O1120" i="1" s="1"/>
  <c r="U1120" i="1" s="1"/>
  <c r="M1100" i="1"/>
  <c r="O1100" i="1" s="1"/>
  <c r="U1100" i="1" s="1"/>
  <c r="K1100" i="1"/>
  <c r="M1080" i="1"/>
  <c r="O1080" i="1" s="1"/>
  <c r="U1080" i="1" s="1"/>
  <c r="K1080" i="1"/>
  <c r="M1060" i="1"/>
  <c r="O1060" i="1" s="1"/>
  <c r="U1060" i="1" s="1"/>
  <c r="K1060" i="1"/>
  <c r="M1040" i="1"/>
  <c r="O1040" i="1" s="1"/>
  <c r="U1040" i="1" s="1"/>
  <c r="K1040" i="1"/>
  <c r="M1020" i="1"/>
  <c r="O1020" i="1" s="1"/>
  <c r="U1020" i="1" s="1"/>
  <c r="K1020" i="1"/>
  <c r="M1000" i="1"/>
  <c r="O1000" i="1" s="1"/>
  <c r="U1000" i="1" s="1"/>
  <c r="K1000" i="1"/>
  <c r="K980" i="1"/>
  <c r="M980" i="1"/>
  <c r="O980" i="1" s="1"/>
  <c r="U980" i="1" s="1"/>
  <c r="K960" i="1"/>
  <c r="M960" i="1"/>
  <c r="O960" i="1" s="1"/>
  <c r="U960" i="1" s="1"/>
  <c r="M940" i="1"/>
  <c r="O940" i="1" s="1"/>
  <c r="U940" i="1" s="1"/>
  <c r="K940" i="1"/>
  <c r="K920" i="1"/>
  <c r="M920" i="1"/>
  <c r="O920" i="1" s="1"/>
  <c r="U920" i="1" s="1"/>
  <c r="M900" i="1"/>
  <c r="O900" i="1" s="1"/>
  <c r="U900" i="1" s="1"/>
  <c r="K900" i="1"/>
  <c r="K880" i="1"/>
  <c r="M880" i="1"/>
  <c r="O880" i="1" s="1"/>
  <c r="U880" i="1" s="1"/>
  <c r="K860" i="1"/>
  <c r="M860" i="1"/>
  <c r="O860" i="1" s="1"/>
  <c r="U860" i="1" s="1"/>
  <c r="K840" i="1"/>
  <c r="M840" i="1"/>
  <c r="O840" i="1" s="1"/>
  <c r="U840" i="1" s="1"/>
  <c r="K820" i="1"/>
  <c r="M820" i="1"/>
  <c r="O820" i="1" s="1"/>
  <c r="U820" i="1" s="1"/>
  <c r="K800" i="1"/>
  <c r="M800" i="1"/>
  <c r="O800" i="1" s="1"/>
  <c r="U800" i="1" s="1"/>
  <c r="K780" i="1"/>
  <c r="M780" i="1"/>
  <c r="O780" i="1" s="1"/>
  <c r="U780" i="1" s="1"/>
  <c r="K760" i="1"/>
  <c r="M760" i="1"/>
  <c r="O760" i="1" s="1"/>
  <c r="U760" i="1" s="1"/>
  <c r="K740" i="1"/>
  <c r="M740" i="1"/>
  <c r="O740" i="1" s="1"/>
  <c r="U740" i="1" s="1"/>
  <c r="K720" i="1"/>
  <c r="M720" i="1"/>
  <c r="O720" i="1" s="1"/>
  <c r="U720" i="1" s="1"/>
  <c r="K700" i="1"/>
  <c r="M700" i="1"/>
  <c r="O700" i="1" s="1"/>
  <c r="U700" i="1" s="1"/>
  <c r="K680" i="1"/>
  <c r="M680" i="1"/>
  <c r="O680" i="1" s="1"/>
  <c r="U680" i="1" s="1"/>
  <c r="K660" i="1"/>
  <c r="M660" i="1"/>
  <c r="O660" i="1" s="1"/>
  <c r="U660" i="1" s="1"/>
  <c r="K640" i="1"/>
  <c r="M640" i="1"/>
  <c r="O640" i="1" s="1"/>
  <c r="U640" i="1" s="1"/>
  <c r="K620" i="1"/>
  <c r="M620" i="1"/>
  <c r="O620" i="1" s="1"/>
  <c r="U620" i="1" s="1"/>
  <c r="K600" i="1"/>
  <c r="M600" i="1"/>
  <c r="O600" i="1" s="1"/>
  <c r="U600" i="1" s="1"/>
  <c r="K580" i="1"/>
  <c r="M580" i="1"/>
  <c r="O580" i="1" s="1"/>
  <c r="U580" i="1" s="1"/>
  <c r="K560" i="1"/>
  <c r="M560" i="1"/>
  <c r="O560" i="1" s="1"/>
  <c r="U560" i="1" s="1"/>
  <c r="K540" i="1"/>
  <c r="M540" i="1"/>
  <c r="O540" i="1" s="1"/>
  <c r="U540" i="1" s="1"/>
  <c r="K520" i="1"/>
  <c r="M520" i="1"/>
  <c r="O520" i="1" s="1"/>
  <c r="U520" i="1" s="1"/>
  <c r="M500" i="1"/>
  <c r="O500" i="1" s="1"/>
  <c r="U500" i="1" s="1"/>
  <c r="K500" i="1"/>
  <c r="K480" i="1"/>
  <c r="M480" i="1"/>
  <c r="O480" i="1" s="1"/>
  <c r="U480" i="1" s="1"/>
  <c r="K460" i="1"/>
  <c r="M460" i="1"/>
  <c r="O460" i="1" s="1"/>
  <c r="U460" i="1" s="1"/>
  <c r="K440" i="1"/>
  <c r="M440" i="1"/>
  <c r="O440" i="1" s="1"/>
  <c r="U440" i="1" s="1"/>
  <c r="K420" i="1"/>
  <c r="M420" i="1"/>
  <c r="O420" i="1" s="1"/>
  <c r="U420" i="1" s="1"/>
  <c r="K400" i="1"/>
  <c r="M400" i="1"/>
  <c r="O400" i="1" s="1"/>
  <c r="U400" i="1" s="1"/>
  <c r="K380" i="1"/>
  <c r="M380" i="1"/>
  <c r="O380" i="1" s="1"/>
  <c r="U380" i="1" s="1"/>
  <c r="K360" i="1"/>
  <c r="M360" i="1"/>
  <c r="O360" i="1" s="1"/>
  <c r="U360" i="1" s="1"/>
  <c r="K340" i="1"/>
  <c r="M340" i="1"/>
  <c r="O340" i="1" s="1"/>
  <c r="U340" i="1" s="1"/>
  <c r="K320" i="1"/>
  <c r="M320" i="1"/>
  <c r="O320" i="1" s="1"/>
  <c r="U320" i="1" s="1"/>
  <c r="K300" i="1"/>
  <c r="M300" i="1"/>
  <c r="O300" i="1" s="1"/>
  <c r="U300" i="1" s="1"/>
  <c r="K280" i="1"/>
  <c r="M280" i="1"/>
  <c r="O280" i="1" s="1"/>
  <c r="U280" i="1" s="1"/>
  <c r="K260" i="1"/>
  <c r="M260" i="1"/>
  <c r="O260" i="1" s="1"/>
  <c r="U260" i="1" s="1"/>
  <c r="M239" i="1"/>
  <c r="O239" i="1" s="1"/>
  <c r="U239" i="1" s="1"/>
  <c r="K239" i="1"/>
  <c r="K199" i="1"/>
  <c r="M199" i="1"/>
  <c r="O199" i="1" s="1"/>
  <c r="U199" i="1" s="1"/>
  <c r="M159" i="1"/>
  <c r="O159" i="1" s="1"/>
  <c r="U159" i="1" s="1"/>
  <c r="K159" i="1"/>
  <c r="M119" i="1"/>
  <c r="O119" i="1" s="1"/>
  <c r="U119" i="1" s="1"/>
  <c r="K119" i="1"/>
  <c r="M79" i="1"/>
  <c r="O79" i="1" s="1"/>
  <c r="U79" i="1" s="1"/>
  <c r="K79" i="1"/>
  <c r="M19" i="1"/>
  <c r="O19" i="1" s="1"/>
  <c r="U19" i="1" s="1"/>
  <c r="K19" i="1"/>
  <c r="K38" i="1"/>
  <c r="M38" i="1"/>
  <c r="O38" i="1" s="1"/>
  <c r="U38" i="1" s="1"/>
  <c r="K1797" i="1"/>
  <c r="M1797" i="1"/>
  <c r="O1797" i="1" s="1"/>
  <c r="U1797" i="1" s="1"/>
  <c r="M1777" i="1"/>
  <c r="O1777" i="1" s="1"/>
  <c r="U1777" i="1" s="1"/>
  <c r="K1777" i="1"/>
  <c r="K1757" i="1"/>
  <c r="M1757" i="1"/>
  <c r="O1757" i="1" s="1"/>
  <c r="U1757" i="1" s="1"/>
  <c r="K1737" i="1"/>
  <c r="M1737" i="1"/>
  <c r="O1737" i="1" s="1"/>
  <c r="U1737" i="1" s="1"/>
  <c r="K1717" i="1"/>
  <c r="M1717" i="1"/>
  <c r="O1717" i="1" s="1"/>
  <c r="U1717" i="1" s="1"/>
  <c r="K1697" i="1"/>
  <c r="M1697" i="1"/>
  <c r="O1697" i="1" s="1"/>
  <c r="U1697" i="1" s="1"/>
  <c r="M1677" i="1"/>
  <c r="O1677" i="1" s="1"/>
  <c r="U1677" i="1" s="1"/>
  <c r="K1677" i="1"/>
  <c r="M1657" i="1"/>
  <c r="O1657" i="1" s="1"/>
  <c r="U1657" i="1" s="1"/>
  <c r="K1657" i="1"/>
  <c r="M1637" i="1"/>
  <c r="O1637" i="1" s="1"/>
  <c r="U1637" i="1" s="1"/>
  <c r="K1637" i="1"/>
  <c r="M1617" i="1"/>
  <c r="O1617" i="1" s="1"/>
  <c r="U1617" i="1" s="1"/>
  <c r="K1617" i="1"/>
  <c r="M1597" i="1"/>
  <c r="O1597" i="1" s="1"/>
  <c r="U1597" i="1" s="1"/>
  <c r="K1597" i="1"/>
  <c r="M1577" i="1"/>
  <c r="O1577" i="1" s="1"/>
  <c r="U1577" i="1" s="1"/>
  <c r="K1577" i="1"/>
  <c r="M1557" i="1"/>
  <c r="O1557" i="1" s="1"/>
  <c r="U1557" i="1" s="1"/>
  <c r="K1557" i="1"/>
  <c r="K1537" i="1"/>
  <c r="M1537" i="1"/>
  <c r="O1537" i="1" s="1"/>
  <c r="U1537" i="1" s="1"/>
  <c r="M1517" i="1"/>
  <c r="O1517" i="1" s="1"/>
  <c r="U1517" i="1" s="1"/>
  <c r="K1517" i="1"/>
  <c r="K1497" i="1"/>
  <c r="M1497" i="1"/>
  <c r="O1497" i="1" s="1"/>
  <c r="U1497" i="1" s="1"/>
  <c r="M1477" i="1"/>
  <c r="O1477" i="1" s="1"/>
  <c r="U1477" i="1" s="1"/>
  <c r="K1477" i="1"/>
  <c r="M1457" i="1"/>
  <c r="O1457" i="1" s="1"/>
  <c r="U1457" i="1" s="1"/>
  <c r="K1457" i="1"/>
  <c r="M1437" i="1"/>
  <c r="O1437" i="1" s="1"/>
  <c r="U1437" i="1" s="1"/>
  <c r="K1437" i="1"/>
  <c r="M1417" i="1"/>
  <c r="O1417" i="1" s="1"/>
  <c r="U1417" i="1" s="1"/>
  <c r="K1417" i="1"/>
  <c r="M1397" i="1"/>
  <c r="O1397" i="1" s="1"/>
  <c r="U1397" i="1" s="1"/>
  <c r="K1397" i="1"/>
  <c r="M1377" i="1"/>
  <c r="O1377" i="1" s="1"/>
  <c r="U1377" i="1" s="1"/>
  <c r="K1377" i="1"/>
  <c r="M1357" i="1"/>
  <c r="O1357" i="1" s="1"/>
  <c r="U1357" i="1" s="1"/>
  <c r="K1357" i="1"/>
  <c r="M1337" i="1"/>
  <c r="O1337" i="1" s="1"/>
  <c r="U1337" i="1" s="1"/>
  <c r="K1337" i="1"/>
  <c r="K1317" i="1"/>
  <c r="M1317" i="1"/>
  <c r="O1317" i="1" s="1"/>
  <c r="U1317" i="1" s="1"/>
  <c r="M1297" i="1"/>
  <c r="O1297" i="1" s="1"/>
  <c r="U1297" i="1" s="1"/>
  <c r="K1297" i="1"/>
  <c r="M1277" i="1"/>
  <c r="O1277" i="1" s="1"/>
  <c r="U1277" i="1" s="1"/>
  <c r="K1277" i="1"/>
  <c r="M1257" i="1"/>
  <c r="O1257" i="1" s="1"/>
  <c r="U1257" i="1" s="1"/>
  <c r="K1257" i="1"/>
  <c r="M1237" i="1"/>
  <c r="O1237" i="1" s="1"/>
  <c r="U1237" i="1" s="1"/>
  <c r="K1237" i="1"/>
  <c r="K1217" i="1"/>
  <c r="M1217" i="1"/>
  <c r="O1217" i="1" s="1"/>
  <c r="U1217" i="1" s="1"/>
  <c r="M1197" i="1"/>
  <c r="O1197" i="1" s="1"/>
  <c r="U1197" i="1" s="1"/>
  <c r="K1197" i="1"/>
  <c r="M1177" i="1"/>
  <c r="O1177" i="1" s="1"/>
  <c r="U1177" i="1" s="1"/>
  <c r="K1177" i="1"/>
  <c r="M1157" i="1"/>
  <c r="O1157" i="1" s="1"/>
  <c r="U1157" i="1" s="1"/>
  <c r="K1157" i="1"/>
  <c r="M1137" i="1"/>
  <c r="O1137" i="1" s="1"/>
  <c r="U1137" i="1" s="1"/>
  <c r="K1137" i="1"/>
  <c r="M1117" i="1"/>
  <c r="O1117" i="1" s="1"/>
  <c r="U1117" i="1" s="1"/>
  <c r="K1117" i="1"/>
  <c r="M1097" i="1"/>
  <c r="O1097" i="1" s="1"/>
  <c r="U1097" i="1" s="1"/>
  <c r="K1097" i="1"/>
  <c r="K1077" i="1"/>
  <c r="M1077" i="1"/>
  <c r="O1077" i="1" s="1"/>
  <c r="U1077" i="1" s="1"/>
  <c r="K1057" i="1"/>
  <c r="M1057" i="1"/>
  <c r="O1057" i="1" s="1"/>
  <c r="U1057" i="1" s="1"/>
  <c r="M1037" i="1"/>
  <c r="O1037" i="1" s="1"/>
  <c r="U1037" i="1" s="1"/>
  <c r="K1037" i="1"/>
  <c r="K1017" i="1"/>
  <c r="M1017" i="1"/>
  <c r="O1017" i="1" s="1"/>
  <c r="U1017" i="1" s="1"/>
  <c r="M997" i="1"/>
  <c r="O997" i="1" s="1"/>
  <c r="U997" i="1" s="1"/>
  <c r="K997" i="1"/>
  <c r="K977" i="1"/>
  <c r="M977" i="1"/>
  <c r="O977" i="1" s="1"/>
  <c r="U977" i="1" s="1"/>
  <c r="M957" i="1"/>
  <c r="O957" i="1" s="1"/>
  <c r="U957" i="1" s="1"/>
  <c r="K957" i="1"/>
  <c r="K937" i="1"/>
  <c r="M937" i="1"/>
  <c r="O937" i="1" s="1"/>
  <c r="U937" i="1" s="1"/>
  <c r="M917" i="1"/>
  <c r="O917" i="1" s="1"/>
  <c r="U917" i="1" s="1"/>
  <c r="K917" i="1"/>
  <c r="M897" i="1"/>
  <c r="O897" i="1" s="1"/>
  <c r="U897" i="1" s="1"/>
  <c r="K897" i="1"/>
  <c r="K877" i="1"/>
  <c r="M877" i="1"/>
  <c r="O877" i="1" s="1"/>
  <c r="U877" i="1" s="1"/>
  <c r="M857" i="1"/>
  <c r="O857" i="1" s="1"/>
  <c r="U857" i="1" s="1"/>
  <c r="K857" i="1"/>
  <c r="M837" i="1"/>
  <c r="O837" i="1" s="1"/>
  <c r="U837" i="1" s="1"/>
  <c r="K837" i="1"/>
  <c r="K817" i="1"/>
  <c r="M817" i="1"/>
  <c r="O817" i="1" s="1"/>
  <c r="U817" i="1" s="1"/>
  <c r="K797" i="1"/>
  <c r="M797" i="1"/>
  <c r="O797" i="1" s="1"/>
  <c r="U797" i="1" s="1"/>
  <c r="M777" i="1"/>
  <c r="O777" i="1" s="1"/>
  <c r="U777" i="1" s="1"/>
  <c r="K777" i="1"/>
  <c r="K757" i="1"/>
  <c r="M757" i="1"/>
  <c r="O757" i="1" s="1"/>
  <c r="U757" i="1" s="1"/>
  <c r="M737" i="1"/>
  <c r="O737" i="1" s="1"/>
  <c r="U737" i="1" s="1"/>
  <c r="K737" i="1"/>
  <c r="M717" i="1"/>
  <c r="O717" i="1" s="1"/>
  <c r="U717" i="1" s="1"/>
  <c r="K717" i="1"/>
  <c r="M697" i="1"/>
  <c r="O697" i="1" s="1"/>
  <c r="U697" i="1" s="1"/>
  <c r="K697" i="1"/>
  <c r="K677" i="1"/>
  <c r="M677" i="1"/>
  <c r="O677" i="1" s="1"/>
  <c r="U677" i="1" s="1"/>
  <c r="M657" i="1"/>
  <c r="O657" i="1" s="1"/>
  <c r="U657" i="1" s="1"/>
  <c r="K657" i="1"/>
  <c r="M637" i="1"/>
  <c r="O637" i="1" s="1"/>
  <c r="U637" i="1" s="1"/>
  <c r="K637" i="1"/>
  <c r="M617" i="1"/>
  <c r="O617" i="1" s="1"/>
  <c r="U617" i="1" s="1"/>
  <c r="K617" i="1"/>
  <c r="M597" i="1"/>
  <c r="O597" i="1" s="1"/>
  <c r="U597" i="1" s="1"/>
  <c r="K597" i="1"/>
  <c r="M577" i="1"/>
  <c r="O577" i="1" s="1"/>
  <c r="U577" i="1" s="1"/>
  <c r="K577" i="1"/>
  <c r="M557" i="1"/>
  <c r="O557" i="1" s="1"/>
  <c r="U557" i="1" s="1"/>
  <c r="K557" i="1"/>
  <c r="M537" i="1"/>
  <c r="O537" i="1" s="1"/>
  <c r="U537" i="1" s="1"/>
  <c r="K537" i="1"/>
  <c r="K517" i="1"/>
  <c r="M517" i="1"/>
  <c r="O517" i="1" s="1"/>
  <c r="U517" i="1" s="1"/>
  <c r="M497" i="1"/>
  <c r="O497" i="1" s="1"/>
  <c r="U497" i="1" s="1"/>
  <c r="K497" i="1"/>
  <c r="M477" i="1"/>
  <c r="O477" i="1" s="1"/>
  <c r="U477" i="1" s="1"/>
  <c r="K477" i="1"/>
  <c r="M457" i="1"/>
  <c r="O457" i="1" s="1"/>
  <c r="U457" i="1" s="1"/>
  <c r="K457" i="1"/>
  <c r="M437" i="1"/>
  <c r="O437" i="1" s="1"/>
  <c r="U437" i="1" s="1"/>
  <c r="K437" i="1"/>
  <c r="M417" i="1"/>
  <c r="O417" i="1" s="1"/>
  <c r="U417" i="1" s="1"/>
  <c r="K417" i="1"/>
  <c r="M397" i="1"/>
  <c r="O397" i="1" s="1"/>
  <c r="U397" i="1" s="1"/>
  <c r="K397" i="1"/>
  <c r="M377" i="1"/>
  <c r="O377" i="1" s="1"/>
  <c r="U377" i="1" s="1"/>
  <c r="K377" i="1"/>
  <c r="K357" i="1"/>
  <c r="M357" i="1"/>
  <c r="O357" i="1" s="1"/>
  <c r="U357" i="1" s="1"/>
  <c r="K337" i="1"/>
  <c r="M337" i="1"/>
  <c r="O337" i="1" s="1"/>
  <c r="U337" i="1" s="1"/>
  <c r="M317" i="1"/>
  <c r="O317" i="1" s="1"/>
  <c r="U317" i="1" s="1"/>
  <c r="K317" i="1"/>
  <c r="M297" i="1"/>
  <c r="O297" i="1" s="1"/>
  <c r="U297" i="1" s="1"/>
  <c r="K297" i="1"/>
  <c r="K277" i="1"/>
  <c r="M277" i="1"/>
  <c r="O277" i="1" s="1"/>
  <c r="U277" i="1" s="1"/>
  <c r="M257" i="1"/>
  <c r="O257" i="1" s="1"/>
  <c r="U257" i="1" s="1"/>
  <c r="K257" i="1"/>
  <c r="M253" i="1"/>
  <c r="O253" i="1" s="1"/>
  <c r="U253" i="1" s="1"/>
  <c r="K253" i="1"/>
  <c r="K213" i="1"/>
  <c r="M213" i="1"/>
  <c r="O213" i="1" s="1"/>
  <c r="U213" i="1" s="1"/>
  <c r="M173" i="1"/>
  <c r="O173" i="1" s="1"/>
  <c r="U173" i="1" s="1"/>
  <c r="K173" i="1"/>
  <c r="M133" i="1"/>
  <c r="O133" i="1" s="1"/>
  <c r="U133" i="1" s="1"/>
  <c r="K133" i="1"/>
  <c r="M113" i="1"/>
  <c r="O113" i="1" s="1"/>
  <c r="U113" i="1" s="1"/>
  <c r="K113" i="1"/>
  <c r="M73" i="1"/>
  <c r="O73" i="1" s="1"/>
  <c r="U73" i="1" s="1"/>
  <c r="K73" i="1"/>
  <c r="M33" i="1"/>
  <c r="O33" i="1" s="1"/>
  <c r="U33" i="1" s="1"/>
  <c r="K33" i="1"/>
  <c r="M232" i="1"/>
  <c r="O232" i="1" s="1"/>
  <c r="U232" i="1" s="1"/>
  <c r="K232" i="1"/>
  <c r="M192" i="1"/>
  <c r="O192" i="1" s="1"/>
  <c r="U192" i="1" s="1"/>
  <c r="K192" i="1"/>
  <c r="M152" i="1"/>
  <c r="O152" i="1" s="1"/>
  <c r="U152" i="1" s="1"/>
  <c r="K152" i="1"/>
  <c r="M112" i="1"/>
  <c r="O112" i="1" s="1"/>
  <c r="U112" i="1" s="1"/>
  <c r="K112" i="1"/>
  <c r="M72" i="1"/>
  <c r="O72" i="1" s="1"/>
  <c r="U72" i="1" s="1"/>
  <c r="K72" i="1"/>
  <c r="M12" i="1"/>
  <c r="O12" i="1" s="1"/>
  <c r="U12" i="1" s="1"/>
  <c r="K12" i="1"/>
  <c r="M1806" i="1"/>
  <c r="O1806" i="1" s="1"/>
  <c r="U1806" i="1" s="1"/>
  <c r="K1806" i="1"/>
  <c r="M1786" i="1"/>
  <c r="O1786" i="1" s="1"/>
  <c r="U1786" i="1" s="1"/>
  <c r="K1786" i="1"/>
  <c r="M1766" i="1"/>
  <c r="O1766" i="1" s="1"/>
  <c r="U1766" i="1" s="1"/>
  <c r="K1766" i="1"/>
  <c r="K1746" i="1"/>
  <c r="M1746" i="1"/>
  <c r="O1746" i="1" s="1"/>
  <c r="U1746" i="1" s="1"/>
  <c r="K1726" i="1"/>
  <c r="M1726" i="1"/>
  <c r="O1726" i="1" s="1"/>
  <c r="U1726" i="1" s="1"/>
  <c r="M1706" i="1"/>
  <c r="O1706" i="1" s="1"/>
  <c r="U1706" i="1" s="1"/>
  <c r="K1706" i="1"/>
  <c r="M1686" i="1"/>
  <c r="O1686" i="1" s="1"/>
  <c r="U1686" i="1" s="1"/>
  <c r="K1686" i="1"/>
  <c r="M1666" i="1"/>
  <c r="O1666" i="1" s="1"/>
  <c r="U1666" i="1" s="1"/>
  <c r="K1666" i="1"/>
  <c r="K1646" i="1"/>
  <c r="M1646" i="1"/>
  <c r="O1646" i="1" s="1"/>
  <c r="U1646" i="1" s="1"/>
  <c r="M1626" i="1"/>
  <c r="O1626" i="1" s="1"/>
  <c r="U1626" i="1" s="1"/>
  <c r="K1626" i="1"/>
  <c r="K1606" i="1"/>
  <c r="M1606" i="1"/>
  <c r="O1606" i="1" s="1"/>
  <c r="U1606" i="1" s="1"/>
  <c r="K1586" i="1"/>
  <c r="M1586" i="1"/>
  <c r="O1586" i="1" s="1"/>
  <c r="U1586" i="1" s="1"/>
  <c r="M1566" i="1"/>
  <c r="O1566" i="1" s="1"/>
  <c r="U1566" i="1" s="1"/>
  <c r="K1566" i="1"/>
  <c r="K1546" i="1"/>
  <c r="M1546" i="1"/>
  <c r="O1546" i="1" s="1"/>
  <c r="U1546" i="1" s="1"/>
  <c r="M1526" i="1"/>
  <c r="O1526" i="1" s="1"/>
  <c r="U1526" i="1" s="1"/>
  <c r="K1526" i="1"/>
  <c r="K1506" i="1"/>
  <c r="M1506" i="1"/>
  <c r="O1506" i="1" s="1"/>
  <c r="U1506" i="1" s="1"/>
  <c r="K1486" i="1"/>
  <c r="M1486" i="1"/>
  <c r="O1486" i="1" s="1"/>
  <c r="U1486" i="1" s="1"/>
  <c r="K1466" i="1"/>
  <c r="M1466" i="1"/>
  <c r="O1466" i="1" s="1"/>
  <c r="U1466" i="1" s="1"/>
  <c r="M1446" i="1"/>
  <c r="O1446" i="1" s="1"/>
  <c r="U1446" i="1" s="1"/>
  <c r="K1446" i="1"/>
  <c r="M1426" i="1"/>
  <c r="O1426" i="1" s="1"/>
  <c r="U1426" i="1" s="1"/>
  <c r="K1426" i="1"/>
  <c r="M1406" i="1"/>
  <c r="O1406" i="1" s="1"/>
  <c r="U1406" i="1" s="1"/>
  <c r="K1406" i="1"/>
  <c r="M1386" i="1"/>
  <c r="O1386" i="1" s="1"/>
  <c r="U1386" i="1" s="1"/>
  <c r="K1386" i="1"/>
  <c r="M1366" i="1"/>
  <c r="O1366" i="1" s="1"/>
  <c r="U1366" i="1" s="1"/>
  <c r="K1366" i="1"/>
  <c r="M1346" i="1"/>
  <c r="O1346" i="1" s="1"/>
  <c r="U1346" i="1" s="1"/>
  <c r="K1346" i="1"/>
  <c r="K1326" i="1"/>
  <c r="M1326" i="1"/>
  <c r="O1326" i="1" s="1"/>
  <c r="U1326" i="1" s="1"/>
  <c r="M1306" i="1"/>
  <c r="O1306" i="1" s="1"/>
  <c r="U1306" i="1" s="1"/>
  <c r="K1306" i="1"/>
  <c r="K1286" i="1"/>
  <c r="M1286" i="1"/>
  <c r="O1286" i="1" s="1"/>
  <c r="U1286" i="1" s="1"/>
  <c r="K1256" i="1"/>
  <c r="M1256" i="1"/>
  <c r="O1256" i="1" s="1"/>
  <c r="U1256" i="1" s="1"/>
  <c r="M1236" i="1"/>
  <c r="O1236" i="1" s="1"/>
  <c r="U1236" i="1" s="1"/>
  <c r="K1236" i="1"/>
  <c r="M1216" i="1"/>
  <c r="O1216" i="1" s="1"/>
  <c r="U1216" i="1" s="1"/>
  <c r="K1216" i="1"/>
  <c r="M1196" i="1"/>
  <c r="O1196" i="1" s="1"/>
  <c r="U1196" i="1" s="1"/>
  <c r="K1196" i="1"/>
  <c r="M1176" i="1"/>
  <c r="O1176" i="1" s="1"/>
  <c r="U1176" i="1" s="1"/>
  <c r="K1176" i="1"/>
  <c r="M1156" i="1"/>
  <c r="O1156" i="1" s="1"/>
  <c r="U1156" i="1" s="1"/>
  <c r="K1156" i="1"/>
  <c r="M1136" i="1"/>
  <c r="O1136" i="1" s="1"/>
  <c r="U1136" i="1" s="1"/>
  <c r="K1136" i="1"/>
  <c r="M1116" i="1"/>
  <c r="O1116" i="1" s="1"/>
  <c r="U1116" i="1" s="1"/>
  <c r="K1116" i="1"/>
  <c r="M1096" i="1"/>
  <c r="O1096" i="1" s="1"/>
  <c r="U1096" i="1" s="1"/>
  <c r="K1096" i="1"/>
  <c r="K1076" i="1"/>
  <c r="M1076" i="1"/>
  <c r="O1076" i="1" s="1"/>
  <c r="U1076" i="1" s="1"/>
  <c r="M1056" i="1"/>
  <c r="O1056" i="1" s="1"/>
  <c r="U1056" i="1" s="1"/>
  <c r="K1056" i="1"/>
  <c r="M1036" i="1"/>
  <c r="O1036" i="1" s="1"/>
  <c r="U1036" i="1" s="1"/>
  <c r="K1036" i="1"/>
  <c r="K1016" i="1"/>
  <c r="M1016" i="1"/>
  <c r="O1016" i="1" s="1"/>
  <c r="U1016" i="1" s="1"/>
  <c r="M996" i="1"/>
  <c r="O996" i="1" s="1"/>
  <c r="U996" i="1" s="1"/>
  <c r="K996" i="1"/>
  <c r="K976" i="1"/>
  <c r="M976" i="1"/>
  <c r="O976" i="1" s="1"/>
  <c r="U976" i="1" s="1"/>
  <c r="M956" i="1"/>
  <c r="O956" i="1" s="1"/>
  <c r="U956" i="1" s="1"/>
  <c r="K956" i="1"/>
  <c r="K936" i="1"/>
  <c r="M936" i="1"/>
  <c r="O936" i="1" s="1"/>
  <c r="U936" i="1" s="1"/>
  <c r="K916" i="1"/>
  <c r="M916" i="1"/>
  <c r="O916" i="1" s="1"/>
  <c r="U916" i="1" s="1"/>
  <c r="M896" i="1"/>
  <c r="O896" i="1" s="1"/>
  <c r="U896" i="1" s="1"/>
  <c r="K896" i="1"/>
  <c r="M876" i="1"/>
  <c r="O876" i="1" s="1"/>
  <c r="U876" i="1" s="1"/>
  <c r="K876" i="1"/>
  <c r="M856" i="1"/>
  <c r="O856" i="1" s="1"/>
  <c r="U856" i="1" s="1"/>
  <c r="K856" i="1"/>
  <c r="M836" i="1"/>
  <c r="O836" i="1" s="1"/>
  <c r="U836" i="1" s="1"/>
  <c r="K836" i="1"/>
  <c r="M816" i="1"/>
  <c r="O816" i="1" s="1"/>
  <c r="U816" i="1" s="1"/>
  <c r="K816" i="1"/>
  <c r="M796" i="1"/>
  <c r="O796" i="1" s="1"/>
  <c r="U796" i="1" s="1"/>
  <c r="K796" i="1"/>
  <c r="M776" i="1"/>
  <c r="O776" i="1" s="1"/>
  <c r="U776" i="1" s="1"/>
  <c r="K776" i="1"/>
  <c r="K756" i="1"/>
  <c r="M756" i="1"/>
  <c r="O756" i="1" s="1"/>
  <c r="U756" i="1" s="1"/>
  <c r="K736" i="1"/>
  <c r="M736" i="1"/>
  <c r="O736" i="1" s="1"/>
  <c r="U736" i="1" s="1"/>
  <c r="M716" i="1"/>
  <c r="O716" i="1" s="1"/>
  <c r="U716" i="1" s="1"/>
  <c r="K716" i="1"/>
  <c r="M696" i="1"/>
  <c r="O696" i="1" s="1"/>
  <c r="U696" i="1" s="1"/>
  <c r="K696" i="1"/>
  <c r="M676" i="1"/>
  <c r="O676" i="1" s="1"/>
  <c r="U676" i="1" s="1"/>
  <c r="K676" i="1"/>
  <c r="K656" i="1"/>
  <c r="M656" i="1"/>
  <c r="O656" i="1" s="1"/>
  <c r="U656" i="1" s="1"/>
  <c r="K636" i="1"/>
  <c r="M636" i="1"/>
  <c r="O636" i="1" s="1"/>
  <c r="U636" i="1" s="1"/>
  <c r="M616" i="1"/>
  <c r="O616" i="1" s="1"/>
  <c r="U616" i="1" s="1"/>
  <c r="K616" i="1"/>
  <c r="M596" i="1"/>
  <c r="O596" i="1" s="1"/>
  <c r="U596" i="1" s="1"/>
  <c r="K596" i="1"/>
  <c r="K576" i="1"/>
  <c r="M576" i="1"/>
  <c r="O576" i="1" s="1"/>
  <c r="U576" i="1" s="1"/>
  <c r="K556" i="1"/>
  <c r="M556" i="1"/>
  <c r="O556" i="1" s="1"/>
  <c r="U556" i="1" s="1"/>
  <c r="K536" i="1"/>
  <c r="M536" i="1"/>
  <c r="O536" i="1" s="1"/>
  <c r="U536" i="1" s="1"/>
  <c r="M516" i="1"/>
  <c r="O516" i="1" s="1"/>
  <c r="U516" i="1" s="1"/>
  <c r="K516" i="1"/>
  <c r="M496" i="1"/>
  <c r="O496" i="1" s="1"/>
  <c r="U496" i="1" s="1"/>
  <c r="K496" i="1"/>
  <c r="M436" i="1"/>
  <c r="O436" i="1" s="1"/>
  <c r="U436" i="1" s="1"/>
  <c r="K436" i="1"/>
  <c r="M231" i="1"/>
  <c r="O231" i="1" s="1"/>
  <c r="U231" i="1" s="1"/>
  <c r="K231" i="1"/>
  <c r="M191" i="1"/>
  <c r="O191" i="1" s="1"/>
  <c r="U191" i="1" s="1"/>
  <c r="K191" i="1"/>
  <c r="K151" i="1"/>
  <c r="M151" i="1"/>
  <c r="O151" i="1" s="1"/>
  <c r="U151" i="1" s="1"/>
  <c r="M111" i="1"/>
  <c r="O111" i="1" s="1"/>
  <c r="U111" i="1" s="1"/>
  <c r="K111" i="1"/>
  <c r="M71" i="1"/>
  <c r="O71" i="1" s="1"/>
  <c r="U71" i="1" s="1"/>
  <c r="K71" i="1"/>
  <c r="M11" i="1"/>
  <c r="O11" i="1" s="1"/>
  <c r="U11" i="1" s="1"/>
  <c r="K11" i="1"/>
  <c r="M230" i="1"/>
  <c r="O230" i="1" s="1"/>
  <c r="U230" i="1" s="1"/>
  <c r="K230" i="1"/>
  <c r="M190" i="1"/>
  <c r="O190" i="1" s="1"/>
  <c r="U190" i="1" s="1"/>
  <c r="K190" i="1"/>
  <c r="M150" i="1"/>
  <c r="O150" i="1" s="1"/>
  <c r="U150" i="1" s="1"/>
  <c r="K150" i="1"/>
  <c r="M110" i="1"/>
  <c r="O110" i="1" s="1"/>
  <c r="U110" i="1" s="1"/>
  <c r="K110" i="1"/>
  <c r="M70" i="1"/>
  <c r="O70" i="1" s="1"/>
  <c r="U70" i="1" s="1"/>
  <c r="K70" i="1"/>
  <c r="M10" i="1"/>
  <c r="O10" i="1" s="1"/>
  <c r="U10" i="1" s="1"/>
  <c r="K10" i="1"/>
  <c r="K1795" i="1"/>
  <c r="M1795" i="1"/>
  <c r="O1795" i="1" s="1"/>
  <c r="U1795" i="1" s="1"/>
  <c r="M1775" i="1"/>
  <c r="O1775" i="1" s="1"/>
  <c r="U1775" i="1" s="1"/>
  <c r="K1775" i="1"/>
  <c r="K1755" i="1"/>
  <c r="M1755" i="1"/>
  <c r="O1755" i="1" s="1"/>
  <c r="U1755" i="1" s="1"/>
  <c r="M1735" i="1"/>
  <c r="O1735" i="1" s="1"/>
  <c r="U1735" i="1" s="1"/>
  <c r="K1735" i="1"/>
  <c r="M1715" i="1"/>
  <c r="O1715" i="1" s="1"/>
  <c r="U1715" i="1" s="1"/>
  <c r="K1715" i="1"/>
  <c r="M1695" i="1"/>
  <c r="O1695" i="1" s="1"/>
  <c r="U1695" i="1" s="1"/>
  <c r="K1695" i="1"/>
  <c r="M1675" i="1"/>
  <c r="O1675" i="1" s="1"/>
  <c r="U1675" i="1" s="1"/>
  <c r="K1675" i="1"/>
  <c r="M1655" i="1"/>
  <c r="O1655" i="1" s="1"/>
  <c r="U1655" i="1" s="1"/>
  <c r="K1655" i="1"/>
  <c r="M1635" i="1"/>
  <c r="O1635" i="1" s="1"/>
  <c r="U1635" i="1" s="1"/>
  <c r="K1635" i="1"/>
  <c r="M1615" i="1"/>
  <c r="O1615" i="1" s="1"/>
  <c r="U1615" i="1" s="1"/>
  <c r="K1615" i="1"/>
  <c r="M1595" i="1"/>
  <c r="O1595" i="1" s="1"/>
  <c r="U1595" i="1" s="1"/>
  <c r="K1595" i="1"/>
  <c r="M1575" i="1"/>
  <c r="O1575" i="1" s="1"/>
  <c r="U1575" i="1" s="1"/>
  <c r="K1575" i="1"/>
  <c r="M1555" i="1"/>
  <c r="O1555" i="1" s="1"/>
  <c r="U1555" i="1" s="1"/>
  <c r="K1555" i="1"/>
  <c r="M1535" i="1"/>
  <c r="O1535" i="1" s="1"/>
  <c r="U1535" i="1" s="1"/>
  <c r="K1535" i="1"/>
  <c r="M1515" i="1"/>
  <c r="O1515" i="1" s="1"/>
  <c r="U1515" i="1" s="1"/>
  <c r="K1515" i="1"/>
  <c r="M1495" i="1"/>
  <c r="O1495" i="1" s="1"/>
  <c r="U1495" i="1" s="1"/>
  <c r="K1495" i="1"/>
  <c r="M1475" i="1"/>
  <c r="O1475" i="1" s="1"/>
  <c r="U1475" i="1" s="1"/>
  <c r="K1475" i="1"/>
  <c r="M1455" i="1"/>
  <c r="O1455" i="1" s="1"/>
  <c r="U1455" i="1" s="1"/>
  <c r="K1455" i="1"/>
  <c r="M1435" i="1"/>
  <c r="O1435" i="1" s="1"/>
  <c r="U1435" i="1" s="1"/>
  <c r="K1435" i="1"/>
  <c r="M1415" i="1"/>
  <c r="O1415" i="1" s="1"/>
  <c r="U1415" i="1" s="1"/>
  <c r="K1415" i="1"/>
  <c r="M1395" i="1"/>
  <c r="O1395" i="1" s="1"/>
  <c r="U1395" i="1" s="1"/>
  <c r="K1395" i="1"/>
  <c r="M1375" i="1"/>
  <c r="O1375" i="1" s="1"/>
  <c r="U1375" i="1" s="1"/>
  <c r="K1375" i="1"/>
  <c r="M1355" i="1"/>
  <c r="O1355" i="1" s="1"/>
  <c r="U1355" i="1" s="1"/>
  <c r="K1355" i="1"/>
  <c r="M1335" i="1"/>
  <c r="O1335" i="1" s="1"/>
  <c r="U1335" i="1" s="1"/>
  <c r="K1335" i="1"/>
  <c r="M1315" i="1"/>
  <c r="O1315" i="1" s="1"/>
  <c r="U1315" i="1" s="1"/>
  <c r="K1315" i="1"/>
  <c r="M1295" i="1"/>
  <c r="O1295" i="1" s="1"/>
  <c r="U1295" i="1" s="1"/>
  <c r="K1295" i="1"/>
  <c r="M1275" i="1"/>
  <c r="O1275" i="1" s="1"/>
  <c r="U1275" i="1" s="1"/>
  <c r="K1275" i="1"/>
  <c r="M1255" i="1"/>
  <c r="O1255" i="1" s="1"/>
  <c r="U1255" i="1" s="1"/>
  <c r="K1255" i="1"/>
  <c r="M1235" i="1"/>
  <c r="O1235" i="1" s="1"/>
  <c r="U1235" i="1" s="1"/>
  <c r="K1235" i="1"/>
  <c r="M1215" i="1"/>
  <c r="O1215" i="1" s="1"/>
  <c r="U1215" i="1" s="1"/>
  <c r="K1215" i="1"/>
  <c r="M1195" i="1"/>
  <c r="O1195" i="1" s="1"/>
  <c r="U1195" i="1" s="1"/>
  <c r="K1195" i="1"/>
  <c r="M1175" i="1"/>
  <c r="O1175" i="1" s="1"/>
  <c r="U1175" i="1" s="1"/>
  <c r="K1175" i="1"/>
  <c r="M1155" i="1"/>
  <c r="O1155" i="1" s="1"/>
  <c r="U1155" i="1" s="1"/>
  <c r="K1155" i="1"/>
  <c r="M1135" i="1"/>
  <c r="O1135" i="1" s="1"/>
  <c r="U1135" i="1" s="1"/>
  <c r="K1135" i="1"/>
  <c r="M1115" i="1"/>
  <c r="O1115" i="1" s="1"/>
  <c r="U1115" i="1" s="1"/>
  <c r="K1115" i="1"/>
  <c r="M1095" i="1"/>
  <c r="O1095" i="1" s="1"/>
  <c r="U1095" i="1" s="1"/>
  <c r="K1095" i="1"/>
  <c r="M1075" i="1"/>
  <c r="O1075" i="1" s="1"/>
  <c r="U1075" i="1" s="1"/>
  <c r="K1075" i="1"/>
  <c r="M1055" i="1"/>
  <c r="O1055" i="1" s="1"/>
  <c r="U1055" i="1" s="1"/>
  <c r="K1055" i="1"/>
  <c r="M1035" i="1"/>
  <c r="O1035" i="1" s="1"/>
  <c r="U1035" i="1" s="1"/>
  <c r="K1035" i="1"/>
  <c r="M1015" i="1"/>
  <c r="O1015" i="1" s="1"/>
  <c r="U1015" i="1" s="1"/>
  <c r="K1015" i="1"/>
  <c r="M995" i="1"/>
  <c r="O995" i="1" s="1"/>
  <c r="U995" i="1" s="1"/>
  <c r="K995" i="1"/>
  <c r="M975" i="1"/>
  <c r="O975" i="1" s="1"/>
  <c r="U975" i="1" s="1"/>
  <c r="K975" i="1"/>
  <c r="M955" i="1"/>
  <c r="O955" i="1" s="1"/>
  <c r="U955" i="1" s="1"/>
  <c r="K955" i="1"/>
  <c r="M935" i="1"/>
  <c r="O935" i="1" s="1"/>
  <c r="U935" i="1" s="1"/>
  <c r="K935" i="1"/>
  <c r="M915" i="1"/>
  <c r="O915" i="1" s="1"/>
  <c r="U915" i="1" s="1"/>
  <c r="K915" i="1"/>
  <c r="M895" i="1"/>
  <c r="O895" i="1" s="1"/>
  <c r="U895" i="1" s="1"/>
  <c r="K895" i="1"/>
  <c r="M875" i="1"/>
  <c r="O875" i="1" s="1"/>
  <c r="U875" i="1" s="1"/>
  <c r="K875" i="1"/>
  <c r="M855" i="1"/>
  <c r="O855" i="1" s="1"/>
  <c r="U855" i="1" s="1"/>
  <c r="K855" i="1"/>
  <c r="M835" i="1"/>
  <c r="O835" i="1" s="1"/>
  <c r="U835" i="1" s="1"/>
  <c r="K835" i="1"/>
  <c r="M815" i="1"/>
  <c r="O815" i="1" s="1"/>
  <c r="U815" i="1" s="1"/>
  <c r="K815" i="1"/>
  <c r="M795" i="1"/>
  <c r="O795" i="1" s="1"/>
  <c r="U795" i="1" s="1"/>
  <c r="K795" i="1"/>
  <c r="M775" i="1"/>
  <c r="O775" i="1" s="1"/>
  <c r="U775" i="1" s="1"/>
  <c r="K775" i="1"/>
  <c r="M755" i="1"/>
  <c r="O755" i="1" s="1"/>
  <c r="U755" i="1" s="1"/>
  <c r="K755" i="1"/>
  <c r="M735" i="1"/>
  <c r="O735" i="1" s="1"/>
  <c r="U735" i="1" s="1"/>
  <c r="K735" i="1"/>
  <c r="M715" i="1"/>
  <c r="O715" i="1" s="1"/>
  <c r="U715" i="1" s="1"/>
  <c r="K715" i="1"/>
  <c r="M695" i="1"/>
  <c r="O695" i="1" s="1"/>
  <c r="U695" i="1" s="1"/>
  <c r="K695" i="1"/>
  <c r="M675" i="1"/>
  <c r="O675" i="1" s="1"/>
  <c r="U675" i="1" s="1"/>
  <c r="K675" i="1"/>
  <c r="M655" i="1"/>
  <c r="O655" i="1" s="1"/>
  <c r="U655" i="1" s="1"/>
  <c r="K655" i="1"/>
  <c r="M635" i="1"/>
  <c r="O635" i="1" s="1"/>
  <c r="U635" i="1" s="1"/>
  <c r="K635" i="1"/>
  <c r="M625" i="1"/>
  <c r="O625" i="1" s="1"/>
  <c r="U625" i="1" s="1"/>
  <c r="K625" i="1"/>
  <c r="M605" i="1"/>
  <c r="O605" i="1" s="1"/>
  <c r="U605" i="1" s="1"/>
  <c r="K605" i="1"/>
  <c r="M585" i="1"/>
  <c r="O585" i="1" s="1"/>
  <c r="U585" i="1" s="1"/>
  <c r="K585" i="1"/>
  <c r="M565" i="1"/>
  <c r="O565" i="1" s="1"/>
  <c r="U565" i="1" s="1"/>
  <c r="K565" i="1"/>
  <c r="M545" i="1"/>
  <c r="O545" i="1" s="1"/>
  <c r="U545" i="1" s="1"/>
  <c r="K545" i="1"/>
  <c r="M525" i="1"/>
  <c r="O525" i="1" s="1"/>
  <c r="U525" i="1" s="1"/>
  <c r="K525" i="1"/>
  <c r="M505" i="1"/>
  <c r="O505" i="1" s="1"/>
  <c r="U505" i="1" s="1"/>
  <c r="K505" i="1"/>
  <c r="K485" i="1"/>
  <c r="M485" i="1"/>
  <c r="O485" i="1" s="1"/>
  <c r="U485" i="1" s="1"/>
  <c r="K465" i="1"/>
  <c r="M465" i="1"/>
  <c r="O465" i="1" s="1"/>
  <c r="U465" i="1" s="1"/>
  <c r="K445" i="1"/>
  <c r="M445" i="1"/>
  <c r="O445" i="1" s="1"/>
  <c r="U445" i="1" s="1"/>
  <c r="K425" i="1"/>
  <c r="M425" i="1"/>
  <c r="O425" i="1" s="1"/>
  <c r="U425" i="1" s="1"/>
  <c r="M405" i="1"/>
  <c r="O405" i="1" s="1"/>
  <c r="U405" i="1" s="1"/>
  <c r="K405" i="1"/>
  <c r="M385" i="1"/>
  <c r="O385" i="1" s="1"/>
  <c r="U385" i="1" s="1"/>
  <c r="K385" i="1"/>
  <c r="K365" i="1"/>
  <c r="M365" i="1"/>
  <c r="O365" i="1" s="1"/>
  <c r="U365" i="1" s="1"/>
  <c r="M335" i="1"/>
  <c r="O335" i="1" s="1"/>
  <c r="U335" i="1" s="1"/>
  <c r="K335" i="1"/>
  <c r="M315" i="1"/>
  <c r="O315" i="1" s="1"/>
  <c r="U315" i="1" s="1"/>
  <c r="K315" i="1"/>
  <c r="M295" i="1"/>
  <c r="O295" i="1" s="1"/>
  <c r="U295" i="1" s="1"/>
  <c r="K295" i="1"/>
  <c r="K265" i="1"/>
  <c r="M265" i="1"/>
  <c r="O265" i="1" s="1"/>
  <c r="U265" i="1" s="1"/>
  <c r="M249" i="1"/>
  <c r="O249" i="1" s="1"/>
  <c r="U249" i="1" s="1"/>
  <c r="K249" i="1"/>
  <c r="M209" i="1"/>
  <c r="O209" i="1" s="1"/>
  <c r="U209" i="1" s="1"/>
  <c r="K209" i="1"/>
  <c r="M169" i="1"/>
  <c r="O169" i="1" s="1"/>
  <c r="U169" i="1" s="1"/>
  <c r="K169" i="1"/>
  <c r="K109" i="1"/>
  <c r="M109" i="1"/>
  <c r="O109" i="1" s="1"/>
  <c r="U109" i="1" s="1"/>
  <c r="K69" i="1"/>
  <c r="M69" i="1"/>
  <c r="O69" i="1" s="1"/>
  <c r="U69" i="1" s="1"/>
  <c r="M9" i="1"/>
  <c r="O9" i="1" s="1"/>
  <c r="U9" i="1" s="1"/>
  <c r="K9" i="1"/>
  <c r="M248" i="1"/>
  <c r="O248" i="1" s="1"/>
  <c r="U248" i="1" s="1"/>
  <c r="K248" i="1"/>
  <c r="M228" i="1"/>
  <c r="O228" i="1" s="1"/>
  <c r="U228" i="1" s="1"/>
  <c r="K228" i="1"/>
  <c r="M208" i="1"/>
  <c r="O208" i="1" s="1"/>
  <c r="U208" i="1" s="1"/>
  <c r="K208" i="1"/>
  <c r="K188" i="1"/>
  <c r="M188" i="1"/>
  <c r="O188" i="1" s="1"/>
  <c r="U188" i="1" s="1"/>
  <c r="M168" i="1"/>
  <c r="O168" i="1" s="1"/>
  <c r="U168" i="1" s="1"/>
  <c r="K168" i="1"/>
  <c r="M148" i="1"/>
  <c r="O148" i="1" s="1"/>
  <c r="U148" i="1" s="1"/>
  <c r="K148" i="1"/>
  <c r="M128" i="1"/>
  <c r="O128" i="1" s="1"/>
  <c r="U128" i="1" s="1"/>
  <c r="K128" i="1"/>
  <c r="K108" i="1"/>
  <c r="M108" i="1"/>
  <c r="O108" i="1" s="1"/>
  <c r="U108" i="1" s="1"/>
  <c r="K88" i="1"/>
  <c r="M88" i="1"/>
  <c r="O88" i="1" s="1"/>
  <c r="U88" i="1" s="1"/>
  <c r="K68" i="1"/>
  <c r="M68" i="1"/>
  <c r="O68" i="1" s="1"/>
  <c r="U68" i="1" s="1"/>
  <c r="M48" i="1"/>
  <c r="O48" i="1" s="1"/>
  <c r="U48" i="1" s="1"/>
  <c r="K48" i="1"/>
  <c r="K28" i="1"/>
  <c r="M28" i="1"/>
  <c r="O28" i="1" s="1"/>
  <c r="U28" i="1" s="1"/>
  <c r="M8" i="1"/>
  <c r="O8" i="1" s="1"/>
  <c r="U8" i="1" s="1"/>
  <c r="K8" i="1"/>
  <c r="M226" i="1"/>
  <c r="O226" i="1" s="1"/>
  <c r="U226" i="1" s="1"/>
  <c r="K226" i="1"/>
  <c r="M186" i="1"/>
  <c r="O186" i="1" s="1"/>
  <c r="U186" i="1" s="1"/>
  <c r="K186" i="1"/>
  <c r="M146" i="1"/>
  <c r="O146" i="1" s="1"/>
  <c r="U146" i="1" s="1"/>
  <c r="K146" i="1"/>
  <c r="K46" i="1"/>
  <c r="M46" i="1"/>
  <c r="O46" i="1" s="1"/>
  <c r="U46" i="1" s="1"/>
  <c r="M1803" i="1"/>
  <c r="O1803" i="1" s="1"/>
  <c r="U1803" i="1" s="1"/>
  <c r="K1803" i="1"/>
  <c r="K1773" i="1"/>
  <c r="M1773" i="1"/>
  <c r="O1773" i="1" s="1"/>
  <c r="U1773" i="1" s="1"/>
  <c r="M1743" i="1"/>
  <c r="O1743" i="1" s="1"/>
  <c r="U1743" i="1" s="1"/>
  <c r="K1743" i="1"/>
  <c r="M1713" i="1"/>
  <c r="O1713" i="1" s="1"/>
  <c r="U1713" i="1" s="1"/>
  <c r="K1713" i="1"/>
  <c r="M1683" i="1"/>
  <c r="O1683" i="1" s="1"/>
  <c r="U1683" i="1" s="1"/>
  <c r="K1683" i="1"/>
  <c r="M1653" i="1"/>
  <c r="O1653" i="1" s="1"/>
  <c r="U1653" i="1" s="1"/>
  <c r="K1653" i="1"/>
  <c r="M1623" i="1"/>
  <c r="O1623" i="1" s="1"/>
  <c r="U1623" i="1" s="1"/>
  <c r="K1623" i="1"/>
  <c r="M1603" i="1"/>
  <c r="O1603" i="1" s="1"/>
  <c r="U1603" i="1" s="1"/>
  <c r="K1603" i="1"/>
  <c r="M1573" i="1"/>
  <c r="O1573" i="1" s="1"/>
  <c r="U1573" i="1" s="1"/>
  <c r="K1573" i="1"/>
  <c r="M1553" i="1"/>
  <c r="O1553" i="1" s="1"/>
  <c r="U1553" i="1" s="1"/>
  <c r="K1553" i="1"/>
  <c r="M1523" i="1"/>
  <c r="O1523" i="1" s="1"/>
  <c r="U1523" i="1" s="1"/>
  <c r="K1523" i="1"/>
  <c r="M1493" i="1"/>
  <c r="O1493" i="1" s="1"/>
  <c r="U1493" i="1" s="1"/>
  <c r="K1493" i="1"/>
  <c r="M1463" i="1"/>
  <c r="O1463" i="1" s="1"/>
  <c r="U1463" i="1" s="1"/>
  <c r="K1463" i="1"/>
  <c r="M1443" i="1"/>
  <c r="O1443" i="1" s="1"/>
  <c r="U1443" i="1" s="1"/>
  <c r="K1443" i="1"/>
  <c r="M1413" i="1"/>
  <c r="O1413" i="1" s="1"/>
  <c r="U1413" i="1" s="1"/>
  <c r="K1413" i="1"/>
  <c r="M1393" i="1"/>
  <c r="O1393" i="1" s="1"/>
  <c r="U1393" i="1" s="1"/>
  <c r="K1393" i="1"/>
  <c r="M1363" i="1"/>
  <c r="O1363" i="1" s="1"/>
  <c r="U1363" i="1" s="1"/>
  <c r="K1363" i="1"/>
  <c r="K1343" i="1"/>
  <c r="M1343" i="1"/>
  <c r="O1343" i="1" s="1"/>
  <c r="U1343" i="1" s="1"/>
  <c r="M1313" i="1"/>
  <c r="O1313" i="1" s="1"/>
  <c r="U1313" i="1" s="1"/>
  <c r="K1313" i="1"/>
  <c r="K1283" i="1"/>
  <c r="M1283" i="1"/>
  <c r="O1283" i="1" s="1"/>
  <c r="U1283" i="1" s="1"/>
  <c r="M1253" i="1"/>
  <c r="O1253" i="1" s="1"/>
  <c r="U1253" i="1" s="1"/>
  <c r="K1253" i="1"/>
  <c r="M1213" i="1"/>
  <c r="O1213" i="1" s="1"/>
  <c r="U1213" i="1" s="1"/>
  <c r="K1213" i="1"/>
  <c r="K1163" i="1"/>
  <c r="M1163" i="1"/>
  <c r="O1163" i="1" s="1"/>
  <c r="U1163" i="1" s="1"/>
  <c r="K1123" i="1"/>
  <c r="M1123" i="1"/>
  <c r="O1123" i="1" s="1"/>
  <c r="U1123" i="1" s="1"/>
  <c r="M1073" i="1"/>
  <c r="O1073" i="1" s="1"/>
  <c r="U1073" i="1" s="1"/>
  <c r="K1073" i="1"/>
  <c r="K1003" i="1"/>
  <c r="M1003" i="1"/>
  <c r="O1003" i="1" s="1"/>
  <c r="U1003" i="1" s="1"/>
  <c r="M873" i="1"/>
  <c r="O873" i="1" s="1"/>
  <c r="U873" i="1" s="1"/>
  <c r="K873" i="1"/>
  <c r="M673" i="1"/>
  <c r="O673" i="1" s="1"/>
  <c r="U673" i="1" s="1"/>
  <c r="K673" i="1"/>
  <c r="M313" i="1"/>
  <c r="O313" i="1" s="1"/>
  <c r="U313" i="1" s="1"/>
  <c r="K313" i="1"/>
  <c r="M65" i="1"/>
  <c r="O65" i="1" s="1"/>
  <c r="U65" i="1" s="1"/>
  <c r="K65" i="1"/>
  <c r="M1732" i="1"/>
  <c r="O1732" i="1" s="1"/>
  <c r="U1732" i="1" s="1"/>
  <c r="K1732" i="1"/>
  <c r="K1232" i="1"/>
  <c r="M1232" i="1"/>
  <c r="O1232" i="1" s="1"/>
  <c r="U1232" i="1" s="1"/>
  <c r="M43" i="1"/>
  <c r="O43" i="1" s="1"/>
  <c r="U43" i="1" s="1"/>
  <c r="K43" i="1"/>
  <c r="M1801" i="1"/>
  <c r="O1801" i="1" s="1"/>
  <c r="U1801" i="1" s="1"/>
  <c r="K1801" i="1"/>
  <c r="M1781" i="1"/>
  <c r="O1781" i="1" s="1"/>
  <c r="U1781" i="1" s="1"/>
  <c r="K1781" i="1"/>
  <c r="M1761" i="1"/>
  <c r="O1761" i="1" s="1"/>
  <c r="U1761" i="1" s="1"/>
  <c r="K1761" i="1"/>
  <c r="K1741" i="1"/>
  <c r="M1741" i="1"/>
  <c r="O1741" i="1" s="1"/>
  <c r="U1741" i="1" s="1"/>
  <c r="M1721" i="1"/>
  <c r="O1721" i="1" s="1"/>
  <c r="U1721" i="1" s="1"/>
  <c r="K1721" i="1"/>
  <c r="M1701" i="1"/>
  <c r="O1701" i="1" s="1"/>
  <c r="U1701" i="1" s="1"/>
  <c r="K1701" i="1"/>
  <c r="M1681" i="1"/>
  <c r="O1681" i="1" s="1"/>
  <c r="U1681" i="1" s="1"/>
  <c r="K1681" i="1"/>
  <c r="K1661" i="1"/>
  <c r="M1661" i="1"/>
  <c r="O1661" i="1" s="1"/>
  <c r="U1661" i="1" s="1"/>
  <c r="M1641" i="1"/>
  <c r="O1641" i="1" s="1"/>
  <c r="U1641" i="1" s="1"/>
  <c r="K1641" i="1"/>
  <c r="M1621" i="1"/>
  <c r="O1621" i="1" s="1"/>
  <c r="U1621" i="1" s="1"/>
  <c r="K1621" i="1"/>
  <c r="K1601" i="1"/>
  <c r="M1601" i="1"/>
  <c r="O1601" i="1" s="1"/>
  <c r="U1601" i="1" s="1"/>
  <c r="K1581" i="1"/>
  <c r="M1581" i="1"/>
  <c r="O1581" i="1" s="1"/>
  <c r="U1581" i="1" s="1"/>
  <c r="M1561" i="1"/>
  <c r="O1561" i="1" s="1"/>
  <c r="U1561" i="1" s="1"/>
  <c r="K1561" i="1"/>
  <c r="K1541" i="1"/>
  <c r="M1541" i="1"/>
  <c r="O1541" i="1" s="1"/>
  <c r="U1541" i="1" s="1"/>
  <c r="K1521" i="1"/>
  <c r="M1521" i="1"/>
  <c r="O1521" i="1" s="1"/>
  <c r="U1521" i="1" s="1"/>
  <c r="M1501" i="1"/>
  <c r="O1501" i="1" s="1"/>
  <c r="U1501" i="1" s="1"/>
  <c r="K1501" i="1"/>
  <c r="K1481" i="1"/>
  <c r="M1481" i="1"/>
  <c r="O1481" i="1" s="1"/>
  <c r="U1481" i="1" s="1"/>
  <c r="M1461" i="1"/>
  <c r="O1461" i="1" s="1"/>
  <c r="U1461" i="1" s="1"/>
  <c r="K1461" i="1"/>
  <c r="K1441" i="1"/>
  <c r="M1441" i="1"/>
  <c r="O1441" i="1" s="1"/>
  <c r="U1441" i="1" s="1"/>
  <c r="M1421" i="1"/>
  <c r="O1421" i="1" s="1"/>
  <c r="U1421" i="1" s="1"/>
  <c r="K1421" i="1"/>
  <c r="K1401" i="1"/>
  <c r="M1401" i="1"/>
  <c r="O1401" i="1" s="1"/>
  <c r="U1401" i="1" s="1"/>
  <c r="K1381" i="1"/>
  <c r="M1381" i="1"/>
  <c r="O1381" i="1" s="1"/>
  <c r="U1381" i="1" s="1"/>
  <c r="M1361" i="1"/>
  <c r="O1361" i="1" s="1"/>
  <c r="U1361" i="1" s="1"/>
  <c r="K1361" i="1"/>
  <c r="M1341" i="1"/>
  <c r="O1341" i="1" s="1"/>
  <c r="U1341" i="1" s="1"/>
  <c r="K1341" i="1"/>
  <c r="M1321" i="1"/>
  <c r="O1321" i="1" s="1"/>
  <c r="U1321" i="1" s="1"/>
  <c r="K1321" i="1"/>
  <c r="M1301" i="1"/>
  <c r="O1301" i="1" s="1"/>
  <c r="U1301" i="1" s="1"/>
  <c r="K1301" i="1"/>
  <c r="M1281" i="1"/>
  <c r="O1281" i="1" s="1"/>
  <c r="U1281" i="1" s="1"/>
  <c r="K1281" i="1"/>
  <c r="M1261" i="1"/>
  <c r="O1261" i="1" s="1"/>
  <c r="U1261" i="1" s="1"/>
  <c r="K1261" i="1"/>
  <c r="M1231" i="1"/>
  <c r="O1231" i="1" s="1"/>
  <c r="U1231" i="1" s="1"/>
  <c r="K1231" i="1"/>
  <c r="K1211" i="1"/>
  <c r="M1211" i="1"/>
  <c r="O1211" i="1" s="1"/>
  <c r="U1211" i="1" s="1"/>
  <c r="M1191" i="1"/>
  <c r="O1191" i="1" s="1"/>
  <c r="U1191" i="1" s="1"/>
  <c r="K1191" i="1"/>
  <c r="K1171" i="1"/>
  <c r="M1171" i="1"/>
  <c r="O1171" i="1" s="1"/>
  <c r="U1171" i="1" s="1"/>
  <c r="M1151" i="1"/>
  <c r="O1151" i="1" s="1"/>
  <c r="U1151" i="1" s="1"/>
  <c r="K1151" i="1"/>
  <c r="M1131" i="1"/>
  <c r="O1131" i="1" s="1"/>
  <c r="U1131" i="1" s="1"/>
  <c r="K1131" i="1"/>
  <c r="M1111" i="1"/>
  <c r="O1111" i="1" s="1"/>
  <c r="U1111" i="1" s="1"/>
  <c r="K1111" i="1"/>
  <c r="M1091" i="1"/>
  <c r="O1091" i="1" s="1"/>
  <c r="U1091" i="1" s="1"/>
  <c r="K1091" i="1"/>
  <c r="M1071" i="1"/>
  <c r="O1071" i="1" s="1"/>
  <c r="U1071" i="1" s="1"/>
  <c r="K1071" i="1"/>
  <c r="K1051" i="1"/>
  <c r="M1051" i="1"/>
  <c r="O1051" i="1" s="1"/>
  <c r="U1051" i="1" s="1"/>
  <c r="K1031" i="1"/>
  <c r="M1031" i="1"/>
  <c r="O1031" i="1" s="1"/>
  <c r="U1031" i="1" s="1"/>
  <c r="K1011" i="1"/>
  <c r="M1011" i="1"/>
  <c r="O1011" i="1" s="1"/>
  <c r="U1011" i="1" s="1"/>
  <c r="M991" i="1"/>
  <c r="O991" i="1" s="1"/>
  <c r="U991" i="1" s="1"/>
  <c r="K991" i="1"/>
  <c r="M971" i="1"/>
  <c r="O971" i="1" s="1"/>
  <c r="U971" i="1" s="1"/>
  <c r="K971" i="1"/>
  <c r="M951" i="1"/>
  <c r="O951" i="1" s="1"/>
  <c r="U951" i="1" s="1"/>
  <c r="K951" i="1"/>
  <c r="M931" i="1"/>
  <c r="O931" i="1" s="1"/>
  <c r="U931" i="1" s="1"/>
  <c r="K931" i="1"/>
  <c r="M911" i="1"/>
  <c r="O911" i="1" s="1"/>
  <c r="U911" i="1" s="1"/>
  <c r="K911" i="1"/>
  <c r="M891" i="1"/>
  <c r="O891" i="1" s="1"/>
  <c r="U891" i="1" s="1"/>
  <c r="K891" i="1"/>
  <c r="M871" i="1"/>
  <c r="O871" i="1" s="1"/>
  <c r="U871" i="1" s="1"/>
  <c r="K871" i="1"/>
  <c r="K851" i="1"/>
  <c r="M851" i="1"/>
  <c r="O851" i="1" s="1"/>
  <c r="U851" i="1" s="1"/>
  <c r="K831" i="1"/>
  <c r="M831" i="1"/>
  <c r="O831" i="1" s="1"/>
  <c r="U831" i="1" s="1"/>
  <c r="M811" i="1"/>
  <c r="O811" i="1" s="1"/>
  <c r="U811" i="1" s="1"/>
  <c r="K811" i="1"/>
  <c r="M791" i="1"/>
  <c r="O791" i="1" s="1"/>
  <c r="U791" i="1" s="1"/>
  <c r="K791" i="1"/>
  <c r="K771" i="1"/>
  <c r="M771" i="1"/>
  <c r="O771" i="1" s="1"/>
  <c r="U771" i="1" s="1"/>
  <c r="M751" i="1"/>
  <c r="O751" i="1" s="1"/>
  <c r="U751" i="1" s="1"/>
  <c r="K751" i="1"/>
  <c r="M731" i="1"/>
  <c r="O731" i="1" s="1"/>
  <c r="U731" i="1" s="1"/>
  <c r="K731" i="1"/>
  <c r="M711" i="1"/>
  <c r="O711" i="1" s="1"/>
  <c r="U711" i="1" s="1"/>
  <c r="K711" i="1"/>
  <c r="K691" i="1"/>
  <c r="M691" i="1"/>
  <c r="O691" i="1" s="1"/>
  <c r="U691" i="1" s="1"/>
  <c r="M671" i="1"/>
  <c r="O671" i="1" s="1"/>
  <c r="U671" i="1" s="1"/>
  <c r="K671" i="1"/>
  <c r="M651" i="1"/>
  <c r="O651" i="1" s="1"/>
  <c r="U651" i="1" s="1"/>
  <c r="K651" i="1"/>
  <c r="K631" i="1"/>
  <c r="M631" i="1"/>
  <c r="O631" i="1" s="1"/>
  <c r="U631" i="1" s="1"/>
  <c r="M611" i="1"/>
  <c r="O611" i="1" s="1"/>
  <c r="U611" i="1" s="1"/>
  <c r="K611" i="1"/>
  <c r="M591" i="1"/>
  <c r="O591" i="1" s="1"/>
  <c r="U591" i="1" s="1"/>
  <c r="K591" i="1"/>
  <c r="M561" i="1"/>
  <c r="O561" i="1" s="1"/>
  <c r="U561" i="1" s="1"/>
  <c r="K561" i="1"/>
  <c r="M541" i="1"/>
  <c r="O541" i="1" s="1"/>
  <c r="U541" i="1" s="1"/>
  <c r="K541" i="1"/>
  <c r="M521" i="1"/>
  <c r="O521" i="1" s="1"/>
  <c r="U521" i="1" s="1"/>
  <c r="K521" i="1"/>
  <c r="M501" i="1"/>
  <c r="O501" i="1" s="1"/>
  <c r="U501" i="1" s="1"/>
  <c r="K501" i="1"/>
  <c r="M481" i="1"/>
  <c r="O481" i="1" s="1"/>
  <c r="U481" i="1" s="1"/>
  <c r="K481" i="1"/>
  <c r="M461" i="1"/>
  <c r="O461" i="1" s="1"/>
  <c r="U461" i="1" s="1"/>
  <c r="K461" i="1"/>
  <c r="M441" i="1"/>
  <c r="O441" i="1" s="1"/>
  <c r="U441" i="1" s="1"/>
  <c r="K441" i="1"/>
  <c r="K421" i="1"/>
  <c r="M421" i="1"/>
  <c r="O421" i="1" s="1"/>
  <c r="U421" i="1" s="1"/>
  <c r="M401" i="1"/>
  <c r="O401" i="1" s="1"/>
  <c r="U401" i="1" s="1"/>
  <c r="K401" i="1"/>
  <c r="M381" i="1"/>
  <c r="O381" i="1" s="1"/>
  <c r="U381" i="1" s="1"/>
  <c r="K381" i="1"/>
  <c r="K361" i="1"/>
  <c r="M361" i="1"/>
  <c r="O361" i="1" s="1"/>
  <c r="U361" i="1" s="1"/>
  <c r="M341" i="1"/>
  <c r="O341" i="1" s="1"/>
  <c r="U341" i="1" s="1"/>
  <c r="K341" i="1"/>
  <c r="K321" i="1"/>
  <c r="M321" i="1"/>
  <c r="O321" i="1" s="1"/>
  <c r="U321" i="1" s="1"/>
  <c r="M301" i="1"/>
  <c r="O301" i="1" s="1"/>
  <c r="U301" i="1" s="1"/>
  <c r="K301" i="1"/>
  <c r="M281" i="1"/>
  <c r="O281" i="1" s="1"/>
  <c r="U281" i="1" s="1"/>
  <c r="K281" i="1"/>
  <c r="M261" i="1"/>
  <c r="O261" i="1" s="1"/>
  <c r="U261" i="1" s="1"/>
  <c r="K261" i="1"/>
  <c r="M241" i="1"/>
  <c r="O241" i="1" s="1"/>
  <c r="U241" i="1" s="1"/>
  <c r="K241" i="1"/>
  <c r="M201" i="1"/>
  <c r="O201" i="1" s="1"/>
  <c r="U201" i="1" s="1"/>
  <c r="K201" i="1"/>
  <c r="K161" i="1"/>
  <c r="M161" i="1"/>
  <c r="O161" i="1" s="1"/>
  <c r="U161" i="1" s="1"/>
  <c r="M121" i="1"/>
  <c r="O121" i="1" s="1"/>
  <c r="U121" i="1" s="1"/>
  <c r="K121" i="1"/>
  <c r="K81" i="1"/>
  <c r="M81" i="1"/>
  <c r="O81" i="1" s="1"/>
  <c r="U81" i="1" s="1"/>
  <c r="M41" i="1"/>
  <c r="O41" i="1" s="1"/>
  <c r="U41" i="1" s="1"/>
  <c r="K41" i="1"/>
  <c r="K240" i="1"/>
  <c r="M240" i="1"/>
  <c r="O240" i="1" s="1"/>
  <c r="U240" i="1" s="1"/>
  <c r="K200" i="1"/>
  <c r="M200" i="1"/>
  <c r="O200" i="1" s="1"/>
  <c r="U200" i="1" s="1"/>
  <c r="K160" i="1"/>
  <c r="M160" i="1"/>
  <c r="O160" i="1" s="1"/>
  <c r="U160" i="1" s="1"/>
  <c r="K120" i="1"/>
  <c r="M120" i="1"/>
  <c r="O120" i="1" s="1"/>
  <c r="U120" i="1" s="1"/>
  <c r="K80" i="1"/>
  <c r="M80" i="1"/>
  <c r="O80" i="1" s="1"/>
  <c r="U80" i="1" s="1"/>
  <c r="K40" i="1"/>
  <c r="M40" i="1"/>
  <c r="O40" i="1" s="1"/>
  <c r="U40" i="1" s="1"/>
  <c r="K1790" i="1"/>
  <c r="M1790" i="1"/>
  <c r="O1790" i="1" s="1"/>
  <c r="U1790" i="1" s="1"/>
  <c r="K1770" i="1"/>
  <c r="M1770" i="1"/>
  <c r="O1770" i="1" s="1"/>
  <c r="U1770" i="1" s="1"/>
  <c r="K1750" i="1"/>
  <c r="M1750" i="1"/>
  <c r="O1750" i="1" s="1"/>
  <c r="U1750" i="1" s="1"/>
  <c r="K1730" i="1"/>
  <c r="M1730" i="1"/>
  <c r="O1730" i="1" s="1"/>
  <c r="U1730" i="1" s="1"/>
  <c r="K1710" i="1"/>
  <c r="M1710" i="1"/>
  <c r="O1710" i="1" s="1"/>
  <c r="U1710" i="1" s="1"/>
  <c r="K1690" i="1"/>
  <c r="M1690" i="1"/>
  <c r="O1690" i="1" s="1"/>
  <c r="U1690" i="1" s="1"/>
  <c r="M1670" i="1"/>
  <c r="O1670" i="1" s="1"/>
  <c r="U1670" i="1" s="1"/>
  <c r="K1670" i="1"/>
  <c r="K1650" i="1"/>
  <c r="M1650" i="1"/>
  <c r="O1650" i="1" s="1"/>
  <c r="U1650" i="1" s="1"/>
  <c r="K1630" i="1"/>
  <c r="M1630" i="1"/>
  <c r="O1630" i="1" s="1"/>
  <c r="U1630" i="1" s="1"/>
  <c r="K1610" i="1"/>
  <c r="M1610" i="1"/>
  <c r="O1610" i="1" s="1"/>
  <c r="U1610" i="1" s="1"/>
  <c r="K1590" i="1"/>
  <c r="M1590" i="1"/>
  <c r="O1590" i="1" s="1"/>
  <c r="U1590" i="1" s="1"/>
  <c r="K1570" i="1"/>
  <c r="M1570" i="1"/>
  <c r="O1570" i="1" s="1"/>
  <c r="U1570" i="1" s="1"/>
  <c r="K1550" i="1"/>
  <c r="M1550" i="1"/>
  <c r="O1550" i="1" s="1"/>
  <c r="U1550" i="1" s="1"/>
  <c r="K1530" i="1"/>
  <c r="M1530" i="1"/>
  <c r="O1530" i="1" s="1"/>
  <c r="U1530" i="1" s="1"/>
  <c r="M1510" i="1"/>
  <c r="O1510" i="1" s="1"/>
  <c r="U1510" i="1" s="1"/>
  <c r="K1510" i="1"/>
  <c r="K1490" i="1"/>
  <c r="M1490" i="1"/>
  <c r="O1490" i="1" s="1"/>
  <c r="U1490" i="1" s="1"/>
  <c r="K1470" i="1"/>
  <c r="M1470" i="1"/>
  <c r="O1470" i="1" s="1"/>
  <c r="U1470" i="1" s="1"/>
  <c r="K1450" i="1"/>
  <c r="M1450" i="1"/>
  <c r="O1450" i="1" s="1"/>
  <c r="U1450" i="1" s="1"/>
  <c r="K1430" i="1"/>
  <c r="M1430" i="1"/>
  <c r="O1430" i="1" s="1"/>
  <c r="U1430" i="1" s="1"/>
  <c r="K1410" i="1"/>
  <c r="M1410" i="1"/>
  <c r="O1410" i="1" s="1"/>
  <c r="U1410" i="1" s="1"/>
  <c r="M1390" i="1"/>
  <c r="O1390" i="1" s="1"/>
  <c r="U1390" i="1" s="1"/>
  <c r="K1390" i="1"/>
  <c r="K1370" i="1"/>
  <c r="M1370" i="1"/>
  <c r="O1370" i="1" s="1"/>
  <c r="U1370" i="1" s="1"/>
  <c r="K1350" i="1"/>
  <c r="M1350" i="1"/>
  <c r="O1350" i="1" s="1"/>
  <c r="U1350" i="1" s="1"/>
  <c r="K1330" i="1"/>
  <c r="M1330" i="1"/>
  <c r="O1330" i="1" s="1"/>
  <c r="U1330" i="1" s="1"/>
  <c r="K1310" i="1"/>
  <c r="M1310" i="1"/>
  <c r="O1310" i="1" s="1"/>
  <c r="U1310" i="1" s="1"/>
  <c r="K1290" i="1"/>
  <c r="M1290" i="1"/>
  <c r="O1290" i="1" s="1"/>
  <c r="U1290" i="1" s="1"/>
  <c r="K1270" i="1"/>
  <c r="M1270" i="1"/>
  <c r="O1270" i="1" s="1"/>
  <c r="U1270" i="1" s="1"/>
  <c r="K1250" i="1"/>
  <c r="M1250" i="1"/>
  <c r="O1250" i="1" s="1"/>
  <c r="U1250" i="1" s="1"/>
  <c r="K1230" i="1"/>
  <c r="M1230" i="1"/>
  <c r="O1230" i="1" s="1"/>
  <c r="U1230" i="1" s="1"/>
  <c r="K1210" i="1"/>
  <c r="M1210" i="1"/>
  <c r="O1210" i="1" s="1"/>
  <c r="U1210" i="1" s="1"/>
  <c r="M1190" i="1"/>
  <c r="O1190" i="1" s="1"/>
  <c r="U1190" i="1" s="1"/>
  <c r="K1190" i="1"/>
  <c r="K1170" i="1"/>
  <c r="M1170" i="1"/>
  <c r="O1170" i="1" s="1"/>
  <c r="U1170" i="1" s="1"/>
  <c r="K1150" i="1"/>
  <c r="M1150" i="1"/>
  <c r="O1150" i="1" s="1"/>
  <c r="U1150" i="1" s="1"/>
  <c r="K1130" i="1"/>
  <c r="M1130" i="1"/>
  <c r="O1130" i="1" s="1"/>
  <c r="U1130" i="1" s="1"/>
  <c r="M1110" i="1"/>
  <c r="O1110" i="1" s="1"/>
  <c r="U1110" i="1" s="1"/>
  <c r="K1110" i="1"/>
  <c r="K1090" i="1"/>
  <c r="M1090" i="1"/>
  <c r="O1090" i="1" s="1"/>
  <c r="U1090" i="1" s="1"/>
  <c r="K1070" i="1"/>
  <c r="M1070" i="1"/>
  <c r="O1070" i="1" s="1"/>
  <c r="U1070" i="1" s="1"/>
  <c r="M1050" i="1"/>
  <c r="O1050" i="1" s="1"/>
  <c r="U1050" i="1" s="1"/>
  <c r="K1050" i="1"/>
  <c r="K1030" i="1"/>
  <c r="M1030" i="1"/>
  <c r="O1030" i="1" s="1"/>
  <c r="U1030" i="1" s="1"/>
  <c r="K1010" i="1"/>
  <c r="M1010" i="1"/>
  <c r="O1010" i="1" s="1"/>
  <c r="U1010" i="1" s="1"/>
  <c r="K990" i="1"/>
  <c r="M990" i="1"/>
  <c r="O990" i="1" s="1"/>
  <c r="U990" i="1" s="1"/>
  <c r="K970" i="1"/>
  <c r="M970" i="1"/>
  <c r="O970" i="1" s="1"/>
  <c r="U970" i="1" s="1"/>
  <c r="K950" i="1"/>
  <c r="M950" i="1"/>
  <c r="O950" i="1" s="1"/>
  <c r="U950" i="1" s="1"/>
  <c r="K930" i="1"/>
  <c r="M930" i="1"/>
  <c r="O930" i="1" s="1"/>
  <c r="U930" i="1" s="1"/>
  <c r="K910" i="1"/>
  <c r="M910" i="1"/>
  <c r="O910" i="1" s="1"/>
  <c r="U910" i="1" s="1"/>
  <c r="M890" i="1"/>
  <c r="O890" i="1" s="1"/>
  <c r="U890" i="1" s="1"/>
  <c r="K890" i="1"/>
  <c r="M870" i="1"/>
  <c r="O870" i="1" s="1"/>
  <c r="U870" i="1" s="1"/>
  <c r="K870" i="1"/>
  <c r="M850" i="1"/>
  <c r="O850" i="1" s="1"/>
  <c r="U850" i="1" s="1"/>
  <c r="K850" i="1"/>
  <c r="K830" i="1"/>
  <c r="M830" i="1"/>
  <c r="O830" i="1" s="1"/>
  <c r="U830" i="1" s="1"/>
  <c r="M810" i="1"/>
  <c r="O810" i="1" s="1"/>
  <c r="U810" i="1" s="1"/>
  <c r="K810" i="1"/>
  <c r="M790" i="1"/>
  <c r="O790" i="1" s="1"/>
  <c r="U790" i="1" s="1"/>
  <c r="K790" i="1"/>
  <c r="M770" i="1"/>
  <c r="O770" i="1" s="1"/>
  <c r="U770" i="1" s="1"/>
  <c r="K770" i="1"/>
  <c r="M750" i="1"/>
  <c r="O750" i="1" s="1"/>
  <c r="U750" i="1" s="1"/>
  <c r="K750" i="1"/>
  <c r="K730" i="1"/>
  <c r="M730" i="1"/>
  <c r="O730" i="1" s="1"/>
  <c r="U730" i="1" s="1"/>
  <c r="M710" i="1"/>
  <c r="O710" i="1" s="1"/>
  <c r="U710" i="1" s="1"/>
  <c r="K710" i="1"/>
  <c r="K690" i="1"/>
  <c r="M690" i="1"/>
  <c r="O690" i="1" s="1"/>
  <c r="U690" i="1" s="1"/>
  <c r="M670" i="1"/>
  <c r="O670" i="1" s="1"/>
  <c r="U670" i="1" s="1"/>
  <c r="K670" i="1"/>
  <c r="K650" i="1"/>
  <c r="M650" i="1"/>
  <c r="O650" i="1" s="1"/>
  <c r="U650" i="1" s="1"/>
  <c r="M630" i="1"/>
  <c r="O630" i="1" s="1"/>
  <c r="U630" i="1" s="1"/>
  <c r="K630" i="1"/>
  <c r="K610" i="1"/>
  <c r="M610" i="1"/>
  <c r="O610" i="1" s="1"/>
  <c r="U610" i="1" s="1"/>
  <c r="M590" i="1"/>
  <c r="O590" i="1" s="1"/>
  <c r="U590" i="1" s="1"/>
  <c r="K590" i="1"/>
  <c r="M570" i="1"/>
  <c r="O570" i="1" s="1"/>
  <c r="U570" i="1" s="1"/>
  <c r="K570" i="1"/>
  <c r="K550" i="1"/>
  <c r="M550" i="1"/>
  <c r="O550" i="1" s="1"/>
  <c r="U550" i="1" s="1"/>
  <c r="K530" i="1"/>
  <c r="M530" i="1"/>
  <c r="O530" i="1" s="1"/>
  <c r="U530" i="1" s="1"/>
  <c r="K510" i="1"/>
  <c r="M510" i="1"/>
  <c r="O510" i="1" s="1"/>
  <c r="U510" i="1" s="1"/>
  <c r="K490" i="1"/>
  <c r="M490" i="1"/>
  <c r="O490" i="1" s="1"/>
  <c r="U490" i="1" s="1"/>
  <c r="M470" i="1"/>
  <c r="O470" i="1" s="1"/>
  <c r="U470" i="1" s="1"/>
  <c r="K470" i="1"/>
  <c r="K450" i="1"/>
  <c r="M450" i="1"/>
  <c r="O450" i="1" s="1"/>
  <c r="U450" i="1" s="1"/>
  <c r="M430" i="1"/>
  <c r="O430" i="1" s="1"/>
  <c r="U430" i="1" s="1"/>
  <c r="K430" i="1"/>
  <c r="M410" i="1"/>
  <c r="O410" i="1" s="1"/>
  <c r="U410" i="1" s="1"/>
  <c r="K410" i="1"/>
  <c r="K390" i="1"/>
  <c r="M390" i="1"/>
  <c r="O390" i="1" s="1"/>
  <c r="U390" i="1" s="1"/>
  <c r="M370" i="1"/>
  <c r="O370" i="1" s="1"/>
  <c r="U370" i="1" s="1"/>
  <c r="K370" i="1"/>
  <c r="M350" i="1"/>
  <c r="O350" i="1" s="1"/>
  <c r="U350" i="1" s="1"/>
  <c r="K350" i="1"/>
  <c r="M330" i="1"/>
  <c r="O330" i="1" s="1"/>
  <c r="U330" i="1" s="1"/>
  <c r="K330" i="1"/>
  <c r="M310" i="1"/>
  <c r="O310" i="1" s="1"/>
  <c r="U310" i="1" s="1"/>
  <c r="K310" i="1"/>
  <c r="M290" i="1"/>
  <c r="O290" i="1" s="1"/>
  <c r="U290" i="1" s="1"/>
  <c r="K290" i="1"/>
  <c r="M270" i="1"/>
  <c r="O270" i="1" s="1"/>
  <c r="U270" i="1" s="1"/>
  <c r="K270" i="1"/>
  <c r="M219" i="1"/>
  <c r="O219" i="1" s="1"/>
  <c r="U219" i="1" s="1"/>
  <c r="K219" i="1"/>
  <c r="K179" i="1"/>
  <c r="M179" i="1"/>
  <c r="O179" i="1" s="1"/>
  <c r="U179" i="1" s="1"/>
  <c r="M139" i="1"/>
  <c r="O139" i="1" s="1"/>
  <c r="U139" i="1" s="1"/>
  <c r="K139" i="1"/>
  <c r="M99" i="1"/>
  <c r="O99" i="1" s="1"/>
  <c r="U99" i="1" s="1"/>
  <c r="K99" i="1"/>
  <c r="M39" i="1"/>
  <c r="O39" i="1" s="1"/>
  <c r="U39" i="1" s="1"/>
  <c r="K39" i="1"/>
  <c r="M58" i="1"/>
  <c r="O58" i="1" s="1"/>
  <c r="U58" i="1" s="1"/>
  <c r="K58" i="1"/>
  <c r="M1807" i="1"/>
  <c r="O1807" i="1" s="1"/>
  <c r="U1807" i="1" s="1"/>
  <c r="K1807" i="1"/>
  <c r="M1787" i="1"/>
  <c r="O1787" i="1" s="1"/>
  <c r="U1787" i="1" s="1"/>
  <c r="K1787" i="1"/>
  <c r="M1767" i="1"/>
  <c r="O1767" i="1" s="1"/>
  <c r="U1767" i="1" s="1"/>
  <c r="K1767" i="1"/>
  <c r="K1747" i="1"/>
  <c r="M1747" i="1"/>
  <c r="O1747" i="1" s="1"/>
  <c r="U1747" i="1" s="1"/>
  <c r="M1727" i="1"/>
  <c r="O1727" i="1" s="1"/>
  <c r="U1727" i="1" s="1"/>
  <c r="K1727" i="1"/>
  <c r="M1707" i="1"/>
  <c r="O1707" i="1" s="1"/>
  <c r="U1707" i="1" s="1"/>
  <c r="K1707" i="1"/>
  <c r="M1687" i="1"/>
  <c r="O1687" i="1" s="1"/>
  <c r="U1687" i="1" s="1"/>
  <c r="K1687" i="1"/>
  <c r="M1667" i="1"/>
  <c r="O1667" i="1" s="1"/>
  <c r="U1667" i="1" s="1"/>
  <c r="K1667" i="1"/>
  <c r="M1647" i="1"/>
  <c r="O1647" i="1" s="1"/>
  <c r="U1647" i="1" s="1"/>
  <c r="K1647" i="1"/>
  <c r="K1627" i="1"/>
  <c r="M1627" i="1"/>
  <c r="O1627" i="1" s="1"/>
  <c r="U1627" i="1" s="1"/>
  <c r="K1607" i="1"/>
  <c r="M1607" i="1"/>
  <c r="O1607" i="1" s="1"/>
  <c r="U1607" i="1" s="1"/>
  <c r="K1587" i="1"/>
  <c r="M1587" i="1"/>
  <c r="O1587" i="1" s="1"/>
  <c r="U1587" i="1" s="1"/>
  <c r="M1567" i="1"/>
  <c r="O1567" i="1" s="1"/>
  <c r="U1567" i="1" s="1"/>
  <c r="K1567" i="1"/>
  <c r="M1547" i="1"/>
  <c r="O1547" i="1" s="1"/>
  <c r="U1547" i="1" s="1"/>
  <c r="K1547" i="1"/>
  <c r="M1527" i="1"/>
  <c r="O1527" i="1" s="1"/>
  <c r="U1527" i="1" s="1"/>
  <c r="K1527" i="1"/>
  <c r="M1507" i="1"/>
  <c r="O1507" i="1" s="1"/>
  <c r="U1507" i="1" s="1"/>
  <c r="K1507" i="1"/>
  <c r="K1487" i="1"/>
  <c r="M1487" i="1"/>
  <c r="O1487" i="1" s="1"/>
  <c r="U1487" i="1" s="1"/>
  <c r="K1467" i="1"/>
  <c r="M1467" i="1"/>
  <c r="O1467" i="1" s="1"/>
  <c r="U1467" i="1" s="1"/>
  <c r="M1447" i="1"/>
  <c r="O1447" i="1" s="1"/>
  <c r="U1447" i="1" s="1"/>
  <c r="K1447" i="1"/>
  <c r="M1427" i="1"/>
  <c r="O1427" i="1" s="1"/>
  <c r="U1427" i="1" s="1"/>
  <c r="K1427" i="1"/>
  <c r="M1407" i="1"/>
  <c r="O1407" i="1" s="1"/>
  <c r="U1407" i="1" s="1"/>
  <c r="K1407" i="1"/>
  <c r="M1387" i="1"/>
  <c r="O1387" i="1" s="1"/>
  <c r="U1387" i="1" s="1"/>
  <c r="K1387" i="1"/>
  <c r="M1367" i="1"/>
  <c r="O1367" i="1" s="1"/>
  <c r="U1367" i="1" s="1"/>
  <c r="K1367" i="1"/>
  <c r="M1347" i="1"/>
  <c r="O1347" i="1" s="1"/>
  <c r="U1347" i="1" s="1"/>
  <c r="K1347" i="1"/>
  <c r="K1327" i="1"/>
  <c r="M1327" i="1"/>
  <c r="O1327" i="1" s="1"/>
  <c r="U1327" i="1" s="1"/>
  <c r="M1307" i="1"/>
  <c r="O1307" i="1" s="1"/>
  <c r="U1307" i="1" s="1"/>
  <c r="K1307" i="1"/>
  <c r="M1287" i="1"/>
  <c r="O1287" i="1" s="1"/>
  <c r="U1287" i="1" s="1"/>
  <c r="K1287" i="1"/>
  <c r="M1267" i="1"/>
  <c r="O1267" i="1" s="1"/>
  <c r="U1267" i="1" s="1"/>
  <c r="K1267" i="1"/>
  <c r="K1247" i="1"/>
  <c r="M1247" i="1"/>
  <c r="O1247" i="1" s="1"/>
  <c r="U1247" i="1" s="1"/>
  <c r="M1227" i="1"/>
  <c r="O1227" i="1" s="1"/>
  <c r="U1227" i="1" s="1"/>
  <c r="K1227" i="1"/>
  <c r="M1207" i="1"/>
  <c r="O1207" i="1" s="1"/>
  <c r="U1207" i="1" s="1"/>
  <c r="K1207" i="1"/>
  <c r="K1187" i="1"/>
  <c r="M1187" i="1"/>
  <c r="O1187" i="1" s="1"/>
  <c r="U1187" i="1" s="1"/>
  <c r="M1167" i="1"/>
  <c r="O1167" i="1" s="1"/>
  <c r="U1167" i="1" s="1"/>
  <c r="K1167" i="1"/>
  <c r="M1147" i="1"/>
  <c r="O1147" i="1" s="1"/>
  <c r="U1147" i="1" s="1"/>
  <c r="K1147" i="1"/>
  <c r="K1127" i="1"/>
  <c r="M1127" i="1"/>
  <c r="O1127" i="1" s="1"/>
  <c r="U1127" i="1" s="1"/>
  <c r="M1107" i="1"/>
  <c r="O1107" i="1" s="1"/>
  <c r="U1107" i="1" s="1"/>
  <c r="K1107" i="1"/>
  <c r="M1087" i="1"/>
  <c r="O1087" i="1" s="1"/>
  <c r="U1087" i="1" s="1"/>
  <c r="K1087" i="1"/>
  <c r="K1067" i="1"/>
  <c r="M1067" i="1"/>
  <c r="O1067" i="1" s="1"/>
  <c r="U1067" i="1" s="1"/>
  <c r="M1047" i="1"/>
  <c r="O1047" i="1" s="1"/>
  <c r="U1047" i="1" s="1"/>
  <c r="K1047" i="1"/>
  <c r="M1027" i="1"/>
  <c r="O1027" i="1" s="1"/>
  <c r="U1027" i="1" s="1"/>
  <c r="K1027" i="1"/>
  <c r="K1007" i="1"/>
  <c r="M1007" i="1"/>
  <c r="O1007" i="1" s="1"/>
  <c r="U1007" i="1" s="1"/>
  <c r="M987" i="1"/>
  <c r="O987" i="1" s="1"/>
  <c r="U987" i="1" s="1"/>
  <c r="K987" i="1"/>
  <c r="M967" i="1"/>
  <c r="O967" i="1" s="1"/>
  <c r="U967" i="1" s="1"/>
  <c r="K967" i="1"/>
  <c r="M947" i="1"/>
  <c r="O947" i="1" s="1"/>
  <c r="U947" i="1" s="1"/>
  <c r="K947" i="1"/>
  <c r="M927" i="1"/>
  <c r="O927" i="1" s="1"/>
  <c r="U927" i="1" s="1"/>
  <c r="K927" i="1"/>
  <c r="M907" i="1"/>
  <c r="O907" i="1" s="1"/>
  <c r="U907" i="1" s="1"/>
  <c r="K907" i="1"/>
  <c r="K887" i="1"/>
  <c r="M887" i="1"/>
  <c r="O887" i="1" s="1"/>
  <c r="U887" i="1" s="1"/>
  <c r="K867" i="1"/>
  <c r="M867" i="1"/>
  <c r="O867" i="1" s="1"/>
  <c r="U867" i="1" s="1"/>
  <c r="K847" i="1"/>
  <c r="M847" i="1"/>
  <c r="O847" i="1" s="1"/>
  <c r="U847" i="1" s="1"/>
  <c r="M827" i="1"/>
  <c r="O827" i="1" s="1"/>
  <c r="U827" i="1" s="1"/>
  <c r="K827" i="1"/>
  <c r="K807" i="1"/>
  <c r="M807" i="1"/>
  <c r="O807" i="1" s="1"/>
  <c r="U807" i="1" s="1"/>
  <c r="K787" i="1"/>
  <c r="M787" i="1"/>
  <c r="O787" i="1" s="1"/>
  <c r="U787" i="1" s="1"/>
  <c r="M767" i="1"/>
  <c r="O767" i="1" s="1"/>
  <c r="U767" i="1" s="1"/>
  <c r="K767" i="1"/>
  <c r="M747" i="1"/>
  <c r="O747" i="1" s="1"/>
  <c r="U747" i="1" s="1"/>
  <c r="K747" i="1"/>
  <c r="K727" i="1"/>
  <c r="M727" i="1"/>
  <c r="O727" i="1" s="1"/>
  <c r="U727" i="1" s="1"/>
  <c r="K707" i="1"/>
  <c r="M707" i="1"/>
  <c r="O707" i="1" s="1"/>
  <c r="U707" i="1" s="1"/>
  <c r="M687" i="1"/>
  <c r="O687" i="1" s="1"/>
  <c r="U687" i="1" s="1"/>
  <c r="K687" i="1"/>
  <c r="K667" i="1"/>
  <c r="M667" i="1"/>
  <c r="O667" i="1" s="1"/>
  <c r="U667" i="1" s="1"/>
  <c r="M647" i="1"/>
  <c r="O647" i="1" s="1"/>
  <c r="U647" i="1" s="1"/>
  <c r="K647" i="1"/>
  <c r="M627" i="1"/>
  <c r="O627" i="1" s="1"/>
  <c r="U627" i="1" s="1"/>
  <c r="K627" i="1"/>
  <c r="M607" i="1"/>
  <c r="O607" i="1" s="1"/>
  <c r="U607" i="1" s="1"/>
  <c r="K607" i="1"/>
  <c r="K587" i="1"/>
  <c r="M587" i="1"/>
  <c r="O587" i="1" s="1"/>
  <c r="U587" i="1" s="1"/>
  <c r="M567" i="1"/>
  <c r="O567" i="1" s="1"/>
  <c r="U567" i="1" s="1"/>
  <c r="K567" i="1"/>
  <c r="K547" i="1"/>
  <c r="M547" i="1"/>
  <c r="O547" i="1" s="1"/>
  <c r="U547" i="1" s="1"/>
  <c r="M527" i="1"/>
  <c r="O527" i="1" s="1"/>
  <c r="U527" i="1" s="1"/>
  <c r="K527" i="1"/>
  <c r="M507" i="1"/>
  <c r="O507" i="1" s="1"/>
  <c r="U507" i="1" s="1"/>
  <c r="K507" i="1"/>
  <c r="K487" i="1"/>
  <c r="M487" i="1"/>
  <c r="O487" i="1" s="1"/>
  <c r="U487" i="1" s="1"/>
  <c r="K467" i="1"/>
  <c r="M467" i="1"/>
  <c r="O467" i="1" s="1"/>
  <c r="U467" i="1" s="1"/>
  <c r="M447" i="1"/>
  <c r="O447" i="1" s="1"/>
  <c r="U447" i="1" s="1"/>
  <c r="K447" i="1"/>
  <c r="K427" i="1"/>
  <c r="M427" i="1"/>
  <c r="O427" i="1" s="1"/>
  <c r="U427" i="1" s="1"/>
  <c r="M407" i="1"/>
  <c r="O407" i="1" s="1"/>
  <c r="U407" i="1" s="1"/>
  <c r="K407" i="1"/>
  <c r="K387" i="1"/>
  <c r="M387" i="1"/>
  <c r="O387" i="1" s="1"/>
  <c r="U387" i="1" s="1"/>
  <c r="K367" i="1"/>
  <c r="M367" i="1"/>
  <c r="O367" i="1" s="1"/>
  <c r="U367" i="1" s="1"/>
  <c r="M347" i="1"/>
  <c r="O347" i="1" s="1"/>
  <c r="U347" i="1" s="1"/>
  <c r="K347" i="1"/>
  <c r="M327" i="1"/>
  <c r="O327" i="1" s="1"/>
  <c r="U327" i="1" s="1"/>
  <c r="K327" i="1"/>
  <c r="M307" i="1"/>
  <c r="O307" i="1" s="1"/>
  <c r="U307" i="1" s="1"/>
  <c r="K307" i="1"/>
  <c r="M287" i="1"/>
  <c r="O287" i="1" s="1"/>
  <c r="U287" i="1" s="1"/>
  <c r="K287" i="1"/>
  <c r="M267" i="1"/>
  <c r="O267" i="1" s="1"/>
  <c r="U267" i="1" s="1"/>
  <c r="K267" i="1"/>
  <c r="M233" i="1"/>
  <c r="O233" i="1" s="1"/>
  <c r="U233" i="1" s="1"/>
  <c r="K233" i="1"/>
  <c r="M193" i="1"/>
  <c r="O193" i="1" s="1"/>
  <c r="U193" i="1" s="1"/>
  <c r="K193" i="1"/>
  <c r="M153" i="1"/>
  <c r="O153" i="1" s="1"/>
  <c r="U153" i="1" s="1"/>
  <c r="K153" i="1"/>
  <c r="K93" i="1"/>
  <c r="M93" i="1"/>
  <c r="O93" i="1" s="1"/>
  <c r="U93" i="1" s="1"/>
  <c r="K53" i="1"/>
  <c r="M53" i="1"/>
  <c r="O53" i="1" s="1"/>
  <c r="U53" i="1" s="1"/>
  <c r="M13" i="1"/>
  <c r="O13" i="1" s="1"/>
  <c r="U13" i="1" s="1"/>
  <c r="K13" i="1"/>
  <c r="M252" i="1"/>
  <c r="O252" i="1" s="1"/>
  <c r="U252" i="1" s="1"/>
  <c r="K252" i="1"/>
  <c r="M212" i="1"/>
  <c r="O212" i="1" s="1"/>
  <c r="U212" i="1" s="1"/>
  <c r="K212" i="1"/>
  <c r="K172" i="1"/>
  <c r="M172" i="1"/>
  <c r="O172" i="1" s="1"/>
  <c r="U172" i="1" s="1"/>
  <c r="K132" i="1"/>
  <c r="M132" i="1"/>
  <c r="O132" i="1" s="1"/>
  <c r="U132" i="1" s="1"/>
  <c r="K92" i="1"/>
  <c r="M92" i="1"/>
  <c r="O92" i="1" s="1"/>
  <c r="U92" i="1" s="1"/>
  <c r="M52" i="1"/>
  <c r="O52" i="1" s="1"/>
  <c r="U52" i="1" s="1"/>
  <c r="K52" i="1"/>
  <c r="M32" i="1"/>
  <c r="O32" i="1" s="1"/>
  <c r="U32" i="1" s="1"/>
  <c r="K32" i="1"/>
  <c r="M1796" i="1"/>
  <c r="O1796" i="1" s="1"/>
  <c r="U1796" i="1" s="1"/>
  <c r="K1796" i="1"/>
  <c r="M1776" i="1"/>
  <c r="O1776" i="1" s="1"/>
  <c r="U1776" i="1" s="1"/>
  <c r="K1776" i="1"/>
  <c r="M1756" i="1"/>
  <c r="O1756" i="1" s="1"/>
  <c r="U1756" i="1" s="1"/>
  <c r="K1756" i="1"/>
  <c r="K1736" i="1"/>
  <c r="M1736" i="1"/>
  <c r="O1736" i="1" s="1"/>
  <c r="U1736" i="1" s="1"/>
  <c r="M1716" i="1"/>
  <c r="O1716" i="1" s="1"/>
  <c r="U1716" i="1" s="1"/>
  <c r="K1716" i="1"/>
  <c r="K1696" i="1"/>
  <c r="M1696" i="1"/>
  <c r="O1696" i="1" s="1"/>
  <c r="U1696" i="1" s="1"/>
  <c r="M1676" i="1"/>
  <c r="O1676" i="1" s="1"/>
  <c r="U1676" i="1" s="1"/>
  <c r="K1676" i="1"/>
  <c r="M1656" i="1"/>
  <c r="O1656" i="1" s="1"/>
  <c r="U1656" i="1" s="1"/>
  <c r="K1656" i="1"/>
  <c r="K1636" i="1"/>
  <c r="M1636" i="1"/>
  <c r="O1636" i="1" s="1"/>
  <c r="U1636" i="1" s="1"/>
  <c r="M1616" i="1"/>
  <c r="O1616" i="1" s="1"/>
  <c r="U1616" i="1" s="1"/>
  <c r="K1616" i="1"/>
  <c r="K1596" i="1"/>
  <c r="M1596" i="1"/>
  <c r="O1596" i="1" s="1"/>
  <c r="U1596" i="1" s="1"/>
  <c r="K1576" i="1"/>
  <c r="M1576" i="1"/>
  <c r="O1576" i="1" s="1"/>
  <c r="U1576" i="1" s="1"/>
  <c r="M1556" i="1"/>
  <c r="O1556" i="1" s="1"/>
  <c r="U1556" i="1" s="1"/>
  <c r="K1556" i="1"/>
  <c r="K1536" i="1"/>
  <c r="M1536" i="1"/>
  <c r="O1536" i="1" s="1"/>
  <c r="U1536" i="1" s="1"/>
  <c r="M1516" i="1"/>
  <c r="O1516" i="1" s="1"/>
  <c r="U1516" i="1" s="1"/>
  <c r="K1516" i="1"/>
  <c r="M1496" i="1"/>
  <c r="O1496" i="1" s="1"/>
  <c r="U1496" i="1" s="1"/>
  <c r="K1496" i="1"/>
  <c r="M1476" i="1"/>
  <c r="O1476" i="1" s="1"/>
  <c r="U1476" i="1" s="1"/>
  <c r="K1476" i="1"/>
  <c r="M1456" i="1"/>
  <c r="O1456" i="1" s="1"/>
  <c r="U1456" i="1" s="1"/>
  <c r="K1456" i="1"/>
  <c r="K1436" i="1"/>
  <c r="M1436" i="1"/>
  <c r="O1436" i="1" s="1"/>
  <c r="U1436" i="1" s="1"/>
  <c r="M1416" i="1"/>
  <c r="O1416" i="1" s="1"/>
  <c r="U1416" i="1" s="1"/>
  <c r="K1416" i="1"/>
  <c r="M1396" i="1"/>
  <c r="O1396" i="1" s="1"/>
  <c r="U1396" i="1" s="1"/>
  <c r="K1396" i="1"/>
  <c r="M1376" i="1"/>
  <c r="O1376" i="1" s="1"/>
  <c r="U1376" i="1" s="1"/>
  <c r="K1376" i="1"/>
  <c r="M1356" i="1"/>
  <c r="O1356" i="1" s="1"/>
  <c r="U1356" i="1" s="1"/>
  <c r="K1356" i="1"/>
  <c r="K1336" i="1"/>
  <c r="M1336" i="1"/>
  <c r="O1336" i="1" s="1"/>
  <c r="U1336" i="1" s="1"/>
  <c r="M1316" i="1"/>
  <c r="O1316" i="1" s="1"/>
  <c r="U1316" i="1" s="1"/>
  <c r="K1316" i="1"/>
  <c r="M1296" i="1"/>
  <c r="O1296" i="1" s="1"/>
  <c r="U1296" i="1" s="1"/>
  <c r="K1296" i="1"/>
  <c r="M1276" i="1"/>
  <c r="O1276" i="1" s="1"/>
  <c r="U1276" i="1" s="1"/>
  <c r="K1276" i="1"/>
  <c r="M1266" i="1"/>
  <c r="O1266" i="1" s="1"/>
  <c r="U1266" i="1" s="1"/>
  <c r="K1266" i="1"/>
  <c r="K1246" i="1"/>
  <c r="M1246" i="1"/>
  <c r="O1246" i="1" s="1"/>
  <c r="U1246" i="1" s="1"/>
  <c r="K1226" i="1"/>
  <c r="M1226" i="1"/>
  <c r="O1226" i="1" s="1"/>
  <c r="U1226" i="1" s="1"/>
  <c r="M1206" i="1"/>
  <c r="O1206" i="1" s="1"/>
  <c r="U1206" i="1" s="1"/>
  <c r="K1206" i="1"/>
  <c r="K1186" i="1"/>
  <c r="M1186" i="1"/>
  <c r="O1186" i="1" s="1"/>
  <c r="U1186" i="1" s="1"/>
  <c r="M1166" i="1"/>
  <c r="O1166" i="1" s="1"/>
  <c r="U1166" i="1" s="1"/>
  <c r="K1166" i="1"/>
  <c r="M1146" i="1"/>
  <c r="O1146" i="1" s="1"/>
  <c r="U1146" i="1" s="1"/>
  <c r="K1146" i="1"/>
  <c r="M1126" i="1"/>
  <c r="O1126" i="1" s="1"/>
  <c r="U1126" i="1" s="1"/>
  <c r="K1126" i="1"/>
  <c r="K1106" i="1"/>
  <c r="M1106" i="1"/>
  <c r="O1106" i="1" s="1"/>
  <c r="U1106" i="1" s="1"/>
  <c r="M1086" i="1"/>
  <c r="O1086" i="1" s="1"/>
  <c r="U1086" i="1" s="1"/>
  <c r="K1086" i="1"/>
  <c r="M1066" i="1"/>
  <c r="O1066" i="1" s="1"/>
  <c r="U1066" i="1" s="1"/>
  <c r="K1066" i="1"/>
  <c r="K1046" i="1"/>
  <c r="M1046" i="1"/>
  <c r="O1046" i="1" s="1"/>
  <c r="U1046" i="1" s="1"/>
  <c r="M1026" i="1"/>
  <c r="O1026" i="1" s="1"/>
  <c r="U1026" i="1" s="1"/>
  <c r="K1026" i="1"/>
  <c r="M1006" i="1"/>
  <c r="O1006" i="1" s="1"/>
  <c r="U1006" i="1" s="1"/>
  <c r="K1006" i="1"/>
  <c r="M986" i="1"/>
  <c r="O986" i="1" s="1"/>
  <c r="U986" i="1" s="1"/>
  <c r="K986" i="1"/>
  <c r="M966" i="1"/>
  <c r="O966" i="1" s="1"/>
  <c r="U966" i="1" s="1"/>
  <c r="K966" i="1"/>
  <c r="K946" i="1"/>
  <c r="M946" i="1"/>
  <c r="O946" i="1" s="1"/>
  <c r="U946" i="1" s="1"/>
  <c r="M926" i="1"/>
  <c r="O926" i="1" s="1"/>
  <c r="U926" i="1" s="1"/>
  <c r="K926" i="1"/>
  <c r="M906" i="1"/>
  <c r="O906" i="1" s="1"/>
  <c r="U906" i="1" s="1"/>
  <c r="K906" i="1"/>
  <c r="K886" i="1"/>
  <c r="M886" i="1"/>
  <c r="O886" i="1" s="1"/>
  <c r="U886" i="1" s="1"/>
  <c r="M866" i="1"/>
  <c r="O866" i="1" s="1"/>
  <c r="U866" i="1" s="1"/>
  <c r="K866" i="1"/>
  <c r="K846" i="1"/>
  <c r="M846" i="1"/>
  <c r="O846" i="1" s="1"/>
  <c r="U846" i="1" s="1"/>
  <c r="M826" i="1"/>
  <c r="O826" i="1" s="1"/>
  <c r="U826" i="1" s="1"/>
  <c r="K826" i="1"/>
  <c r="M806" i="1"/>
  <c r="O806" i="1" s="1"/>
  <c r="U806" i="1" s="1"/>
  <c r="K806" i="1"/>
  <c r="M786" i="1"/>
  <c r="O786" i="1" s="1"/>
  <c r="U786" i="1" s="1"/>
  <c r="K786" i="1"/>
  <c r="K766" i="1"/>
  <c r="M766" i="1"/>
  <c r="O766" i="1" s="1"/>
  <c r="U766" i="1" s="1"/>
  <c r="M746" i="1"/>
  <c r="O746" i="1" s="1"/>
  <c r="U746" i="1" s="1"/>
  <c r="K746" i="1"/>
  <c r="M726" i="1"/>
  <c r="O726" i="1" s="1"/>
  <c r="U726" i="1" s="1"/>
  <c r="K726" i="1"/>
  <c r="K706" i="1"/>
  <c r="M706" i="1"/>
  <c r="O706" i="1" s="1"/>
  <c r="U706" i="1" s="1"/>
  <c r="M686" i="1"/>
  <c r="O686" i="1" s="1"/>
  <c r="U686" i="1" s="1"/>
  <c r="K686" i="1"/>
  <c r="K666" i="1"/>
  <c r="M666" i="1"/>
  <c r="O666" i="1" s="1"/>
  <c r="U666" i="1" s="1"/>
  <c r="M646" i="1"/>
  <c r="O646" i="1" s="1"/>
  <c r="U646" i="1" s="1"/>
  <c r="K646" i="1"/>
  <c r="M626" i="1"/>
  <c r="O626" i="1" s="1"/>
  <c r="U626" i="1" s="1"/>
  <c r="K626" i="1"/>
  <c r="K606" i="1"/>
  <c r="M606" i="1"/>
  <c r="O606" i="1" s="1"/>
  <c r="U606" i="1" s="1"/>
  <c r="K586" i="1"/>
  <c r="M586" i="1"/>
  <c r="O586" i="1" s="1"/>
  <c r="U586" i="1" s="1"/>
  <c r="M566" i="1"/>
  <c r="O566" i="1" s="1"/>
  <c r="U566" i="1" s="1"/>
  <c r="K566" i="1"/>
  <c r="M546" i="1"/>
  <c r="O546" i="1" s="1"/>
  <c r="U546" i="1" s="1"/>
  <c r="K546" i="1"/>
  <c r="M526" i="1"/>
  <c r="O526" i="1" s="1"/>
  <c r="U526" i="1" s="1"/>
  <c r="K526" i="1"/>
  <c r="M506" i="1"/>
  <c r="O506" i="1" s="1"/>
  <c r="U506" i="1" s="1"/>
  <c r="K506" i="1"/>
  <c r="K486" i="1"/>
  <c r="M486" i="1"/>
  <c r="O486" i="1" s="1"/>
  <c r="U486" i="1" s="1"/>
  <c r="M476" i="1"/>
  <c r="O476" i="1" s="1"/>
  <c r="U476" i="1" s="1"/>
  <c r="K476" i="1"/>
  <c r="M466" i="1"/>
  <c r="O466" i="1" s="1"/>
  <c r="U466" i="1" s="1"/>
  <c r="K466" i="1"/>
  <c r="M456" i="1"/>
  <c r="O456" i="1" s="1"/>
  <c r="U456" i="1" s="1"/>
  <c r="K456" i="1"/>
  <c r="K446" i="1"/>
  <c r="M446" i="1"/>
  <c r="O446" i="1" s="1"/>
  <c r="U446" i="1" s="1"/>
  <c r="M426" i="1"/>
  <c r="O426" i="1" s="1"/>
  <c r="U426" i="1" s="1"/>
  <c r="K426" i="1"/>
  <c r="M416" i="1"/>
  <c r="O416" i="1" s="1"/>
  <c r="U416" i="1" s="1"/>
  <c r="K416" i="1"/>
  <c r="M406" i="1"/>
  <c r="O406" i="1" s="1"/>
  <c r="U406" i="1" s="1"/>
  <c r="K406" i="1"/>
  <c r="M396" i="1"/>
  <c r="O396" i="1" s="1"/>
  <c r="U396" i="1" s="1"/>
  <c r="K396" i="1"/>
  <c r="K386" i="1"/>
  <c r="M386" i="1"/>
  <c r="O386" i="1" s="1"/>
  <c r="U386" i="1" s="1"/>
  <c r="M376" i="1"/>
  <c r="O376" i="1" s="1"/>
  <c r="U376" i="1" s="1"/>
  <c r="K376" i="1"/>
  <c r="M366" i="1"/>
  <c r="O366" i="1" s="1"/>
  <c r="U366" i="1" s="1"/>
  <c r="K366" i="1"/>
  <c r="K356" i="1"/>
  <c r="M356" i="1"/>
  <c r="O356" i="1" s="1"/>
  <c r="U356" i="1" s="1"/>
  <c r="M346" i="1"/>
  <c r="O346" i="1" s="1"/>
  <c r="U346" i="1" s="1"/>
  <c r="K346" i="1"/>
  <c r="K336" i="1"/>
  <c r="M336" i="1"/>
  <c r="O336" i="1" s="1"/>
  <c r="U336" i="1" s="1"/>
  <c r="M326" i="1"/>
  <c r="O326" i="1" s="1"/>
  <c r="U326" i="1" s="1"/>
  <c r="K326" i="1"/>
  <c r="K316" i="1"/>
  <c r="M316" i="1"/>
  <c r="O316" i="1" s="1"/>
  <c r="U316" i="1" s="1"/>
  <c r="M306" i="1"/>
  <c r="O306" i="1" s="1"/>
  <c r="U306" i="1" s="1"/>
  <c r="K306" i="1"/>
  <c r="M296" i="1"/>
  <c r="O296" i="1" s="1"/>
  <c r="U296" i="1" s="1"/>
  <c r="K296" i="1"/>
  <c r="M286" i="1"/>
  <c r="O286" i="1" s="1"/>
  <c r="U286" i="1" s="1"/>
  <c r="K286" i="1"/>
  <c r="M276" i="1"/>
  <c r="O276" i="1" s="1"/>
  <c r="U276" i="1" s="1"/>
  <c r="K276" i="1"/>
  <c r="M266" i="1"/>
  <c r="O266" i="1" s="1"/>
  <c r="U266" i="1" s="1"/>
  <c r="K266" i="1"/>
  <c r="K251" i="1"/>
  <c r="M251" i="1"/>
  <c r="O251" i="1" s="1"/>
  <c r="U251" i="1" s="1"/>
  <c r="K211" i="1"/>
  <c r="M211" i="1"/>
  <c r="O211" i="1" s="1"/>
  <c r="U211" i="1" s="1"/>
  <c r="M171" i="1"/>
  <c r="O171" i="1" s="1"/>
  <c r="U171" i="1" s="1"/>
  <c r="K171" i="1"/>
  <c r="K131" i="1"/>
  <c r="M131" i="1"/>
  <c r="O131" i="1" s="1"/>
  <c r="U131" i="1" s="1"/>
  <c r="M91" i="1"/>
  <c r="O91" i="1" s="1"/>
  <c r="U91" i="1" s="1"/>
  <c r="K91" i="1"/>
  <c r="M51" i="1"/>
  <c r="O51" i="1" s="1"/>
  <c r="U51" i="1" s="1"/>
  <c r="K51" i="1"/>
  <c r="M31" i="1"/>
  <c r="O31" i="1" s="1"/>
  <c r="U31" i="1" s="1"/>
  <c r="K31" i="1"/>
  <c r="M250" i="1"/>
  <c r="O250" i="1" s="1"/>
  <c r="U250" i="1" s="1"/>
  <c r="K250" i="1"/>
  <c r="K210" i="1"/>
  <c r="M210" i="1"/>
  <c r="O210" i="1" s="1"/>
  <c r="U210" i="1" s="1"/>
  <c r="M170" i="1"/>
  <c r="O170" i="1" s="1"/>
  <c r="U170" i="1" s="1"/>
  <c r="K170" i="1"/>
  <c r="K130" i="1"/>
  <c r="M130" i="1"/>
  <c r="O130" i="1" s="1"/>
  <c r="U130" i="1" s="1"/>
  <c r="K90" i="1"/>
  <c r="M90" i="1"/>
  <c r="O90" i="1" s="1"/>
  <c r="U90" i="1" s="1"/>
  <c r="M50" i="1"/>
  <c r="O50" i="1" s="1"/>
  <c r="U50" i="1" s="1"/>
  <c r="K50" i="1"/>
  <c r="M30" i="1"/>
  <c r="O30" i="1" s="1"/>
  <c r="U30" i="1" s="1"/>
  <c r="K30" i="1"/>
  <c r="M1805" i="1"/>
  <c r="O1805" i="1" s="1"/>
  <c r="U1805" i="1" s="1"/>
  <c r="K1805" i="1"/>
  <c r="M1785" i="1"/>
  <c r="O1785" i="1" s="1"/>
  <c r="U1785" i="1" s="1"/>
  <c r="K1785" i="1"/>
  <c r="M1765" i="1"/>
  <c r="O1765" i="1" s="1"/>
  <c r="U1765" i="1" s="1"/>
  <c r="K1765" i="1"/>
  <c r="M1745" i="1"/>
  <c r="O1745" i="1" s="1"/>
  <c r="U1745" i="1" s="1"/>
  <c r="K1745" i="1"/>
  <c r="K1725" i="1"/>
  <c r="M1725" i="1"/>
  <c r="O1725" i="1" s="1"/>
  <c r="U1725" i="1" s="1"/>
  <c r="M1705" i="1"/>
  <c r="O1705" i="1" s="1"/>
  <c r="U1705" i="1" s="1"/>
  <c r="K1705" i="1"/>
  <c r="K1685" i="1"/>
  <c r="M1685" i="1"/>
  <c r="O1685" i="1" s="1"/>
  <c r="U1685" i="1" s="1"/>
  <c r="K1665" i="1"/>
  <c r="M1665" i="1"/>
  <c r="O1665" i="1" s="1"/>
  <c r="U1665" i="1" s="1"/>
  <c r="K1645" i="1"/>
  <c r="M1645" i="1"/>
  <c r="O1645" i="1" s="1"/>
  <c r="U1645" i="1" s="1"/>
  <c r="K1625" i="1"/>
  <c r="M1625" i="1"/>
  <c r="O1625" i="1" s="1"/>
  <c r="U1625" i="1" s="1"/>
  <c r="M1605" i="1"/>
  <c r="O1605" i="1" s="1"/>
  <c r="U1605" i="1" s="1"/>
  <c r="K1605" i="1"/>
  <c r="K1585" i="1"/>
  <c r="M1585" i="1"/>
  <c r="O1585" i="1" s="1"/>
  <c r="U1585" i="1" s="1"/>
  <c r="M1565" i="1"/>
  <c r="O1565" i="1" s="1"/>
  <c r="U1565" i="1" s="1"/>
  <c r="K1565" i="1"/>
  <c r="M1545" i="1"/>
  <c r="O1545" i="1" s="1"/>
  <c r="U1545" i="1" s="1"/>
  <c r="K1545" i="1"/>
  <c r="M1525" i="1"/>
  <c r="O1525" i="1" s="1"/>
  <c r="U1525" i="1" s="1"/>
  <c r="K1525" i="1"/>
  <c r="M1505" i="1"/>
  <c r="O1505" i="1" s="1"/>
  <c r="U1505" i="1" s="1"/>
  <c r="K1505" i="1"/>
  <c r="M1485" i="1"/>
  <c r="O1485" i="1" s="1"/>
  <c r="U1485" i="1" s="1"/>
  <c r="K1485" i="1"/>
  <c r="M1465" i="1"/>
  <c r="O1465" i="1" s="1"/>
  <c r="U1465" i="1" s="1"/>
  <c r="K1465" i="1"/>
  <c r="M1445" i="1"/>
  <c r="O1445" i="1" s="1"/>
  <c r="U1445" i="1" s="1"/>
  <c r="K1445" i="1"/>
  <c r="K1425" i="1"/>
  <c r="M1425" i="1"/>
  <c r="O1425" i="1" s="1"/>
  <c r="U1425" i="1" s="1"/>
  <c r="M1405" i="1"/>
  <c r="O1405" i="1" s="1"/>
  <c r="U1405" i="1" s="1"/>
  <c r="K1405" i="1"/>
  <c r="K1385" i="1"/>
  <c r="M1385" i="1"/>
  <c r="O1385" i="1" s="1"/>
  <c r="U1385" i="1" s="1"/>
  <c r="M1365" i="1"/>
  <c r="O1365" i="1" s="1"/>
  <c r="U1365" i="1" s="1"/>
  <c r="K1365" i="1"/>
  <c r="M1345" i="1"/>
  <c r="O1345" i="1" s="1"/>
  <c r="U1345" i="1" s="1"/>
  <c r="K1345" i="1"/>
  <c r="M1325" i="1"/>
  <c r="O1325" i="1" s="1"/>
  <c r="U1325" i="1" s="1"/>
  <c r="K1325" i="1"/>
  <c r="M1305" i="1"/>
  <c r="O1305" i="1" s="1"/>
  <c r="U1305" i="1" s="1"/>
  <c r="K1305" i="1"/>
  <c r="M1285" i="1"/>
  <c r="O1285" i="1" s="1"/>
  <c r="U1285" i="1" s="1"/>
  <c r="K1285" i="1"/>
  <c r="K1265" i="1"/>
  <c r="M1265" i="1"/>
  <c r="O1265" i="1" s="1"/>
  <c r="U1265" i="1" s="1"/>
  <c r="M1245" i="1"/>
  <c r="O1245" i="1" s="1"/>
  <c r="U1245" i="1" s="1"/>
  <c r="K1245" i="1"/>
  <c r="K1225" i="1"/>
  <c r="M1225" i="1"/>
  <c r="O1225" i="1" s="1"/>
  <c r="U1225" i="1" s="1"/>
  <c r="M1205" i="1"/>
  <c r="O1205" i="1" s="1"/>
  <c r="U1205" i="1" s="1"/>
  <c r="K1205" i="1"/>
  <c r="K1185" i="1"/>
  <c r="M1185" i="1"/>
  <c r="O1185" i="1" s="1"/>
  <c r="U1185" i="1" s="1"/>
  <c r="M1165" i="1"/>
  <c r="O1165" i="1" s="1"/>
  <c r="U1165" i="1" s="1"/>
  <c r="K1165" i="1"/>
  <c r="M1145" i="1"/>
  <c r="O1145" i="1" s="1"/>
  <c r="U1145" i="1" s="1"/>
  <c r="K1145" i="1"/>
  <c r="M1125" i="1"/>
  <c r="O1125" i="1" s="1"/>
  <c r="U1125" i="1" s="1"/>
  <c r="K1125" i="1"/>
  <c r="M1105" i="1"/>
  <c r="O1105" i="1" s="1"/>
  <c r="U1105" i="1" s="1"/>
  <c r="K1105" i="1"/>
  <c r="M1085" i="1"/>
  <c r="O1085" i="1" s="1"/>
  <c r="U1085" i="1" s="1"/>
  <c r="K1085" i="1"/>
  <c r="M1065" i="1"/>
  <c r="O1065" i="1" s="1"/>
  <c r="U1065" i="1" s="1"/>
  <c r="K1065" i="1"/>
  <c r="K1045" i="1"/>
  <c r="M1045" i="1"/>
  <c r="O1045" i="1" s="1"/>
  <c r="U1045" i="1" s="1"/>
  <c r="M1025" i="1"/>
  <c r="O1025" i="1" s="1"/>
  <c r="U1025" i="1" s="1"/>
  <c r="K1025" i="1"/>
  <c r="M1005" i="1"/>
  <c r="O1005" i="1" s="1"/>
  <c r="U1005" i="1" s="1"/>
  <c r="K1005" i="1"/>
  <c r="M985" i="1"/>
  <c r="O985" i="1" s="1"/>
  <c r="U985" i="1" s="1"/>
  <c r="K985" i="1"/>
  <c r="M965" i="1"/>
  <c r="O965" i="1" s="1"/>
  <c r="U965" i="1" s="1"/>
  <c r="K965" i="1"/>
  <c r="K945" i="1"/>
  <c r="M945" i="1"/>
  <c r="O945" i="1" s="1"/>
  <c r="U945" i="1" s="1"/>
  <c r="M925" i="1"/>
  <c r="O925" i="1" s="1"/>
  <c r="U925" i="1" s="1"/>
  <c r="K925" i="1"/>
  <c r="M905" i="1"/>
  <c r="O905" i="1" s="1"/>
  <c r="U905" i="1" s="1"/>
  <c r="K905" i="1"/>
  <c r="K885" i="1"/>
  <c r="M885" i="1"/>
  <c r="O885" i="1" s="1"/>
  <c r="U885" i="1" s="1"/>
  <c r="M865" i="1"/>
  <c r="O865" i="1" s="1"/>
  <c r="U865" i="1" s="1"/>
  <c r="K865" i="1"/>
  <c r="M845" i="1"/>
  <c r="O845" i="1" s="1"/>
  <c r="U845" i="1" s="1"/>
  <c r="K845" i="1"/>
  <c r="K825" i="1"/>
  <c r="M825" i="1"/>
  <c r="O825" i="1" s="1"/>
  <c r="U825" i="1" s="1"/>
  <c r="M805" i="1"/>
  <c r="O805" i="1" s="1"/>
  <c r="U805" i="1" s="1"/>
  <c r="K805" i="1"/>
  <c r="M785" i="1"/>
  <c r="O785" i="1" s="1"/>
  <c r="U785" i="1" s="1"/>
  <c r="K785" i="1"/>
  <c r="M765" i="1"/>
  <c r="O765" i="1" s="1"/>
  <c r="U765" i="1" s="1"/>
  <c r="K765" i="1"/>
  <c r="M745" i="1"/>
  <c r="O745" i="1" s="1"/>
  <c r="U745" i="1" s="1"/>
  <c r="K745" i="1"/>
  <c r="M725" i="1"/>
  <c r="O725" i="1" s="1"/>
  <c r="U725" i="1" s="1"/>
  <c r="K725" i="1"/>
  <c r="M705" i="1"/>
  <c r="O705" i="1" s="1"/>
  <c r="U705" i="1" s="1"/>
  <c r="K705" i="1"/>
  <c r="M685" i="1"/>
  <c r="O685" i="1" s="1"/>
  <c r="U685" i="1" s="1"/>
  <c r="K685" i="1"/>
  <c r="K665" i="1"/>
  <c r="M665" i="1"/>
  <c r="O665" i="1" s="1"/>
  <c r="U665" i="1" s="1"/>
  <c r="M645" i="1"/>
  <c r="O645" i="1" s="1"/>
  <c r="U645" i="1" s="1"/>
  <c r="K645" i="1"/>
  <c r="M615" i="1"/>
  <c r="O615" i="1" s="1"/>
  <c r="U615" i="1" s="1"/>
  <c r="K615" i="1"/>
  <c r="M595" i="1"/>
  <c r="O595" i="1" s="1"/>
  <c r="U595" i="1" s="1"/>
  <c r="K595" i="1"/>
  <c r="M575" i="1"/>
  <c r="O575" i="1" s="1"/>
  <c r="U575" i="1" s="1"/>
  <c r="K575" i="1"/>
  <c r="M555" i="1"/>
  <c r="O555" i="1" s="1"/>
  <c r="U555" i="1" s="1"/>
  <c r="K555" i="1"/>
  <c r="M535" i="1"/>
  <c r="O535" i="1" s="1"/>
  <c r="U535" i="1" s="1"/>
  <c r="K535" i="1"/>
  <c r="M515" i="1"/>
  <c r="O515" i="1" s="1"/>
  <c r="U515" i="1" s="1"/>
  <c r="K515" i="1"/>
  <c r="M495" i="1"/>
  <c r="O495" i="1" s="1"/>
  <c r="U495" i="1" s="1"/>
  <c r="K495" i="1"/>
  <c r="M475" i="1"/>
  <c r="O475" i="1" s="1"/>
  <c r="U475" i="1" s="1"/>
  <c r="K475" i="1"/>
  <c r="M455" i="1"/>
  <c r="O455" i="1" s="1"/>
  <c r="U455" i="1" s="1"/>
  <c r="K455" i="1"/>
  <c r="M435" i="1"/>
  <c r="O435" i="1" s="1"/>
  <c r="U435" i="1" s="1"/>
  <c r="K435" i="1"/>
  <c r="M415" i="1"/>
  <c r="O415" i="1" s="1"/>
  <c r="U415" i="1" s="1"/>
  <c r="K415" i="1"/>
  <c r="M395" i="1"/>
  <c r="O395" i="1" s="1"/>
  <c r="U395" i="1" s="1"/>
  <c r="K395" i="1"/>
  <c r="M375" i="1"/>
  <c r="O375" i="1" s="1"/>
  <c r="U375" i="1" s="1"/>
  <c r="K375" i="1"/>
  <c r="M355" i="1"/>
  <c r="O355" i="1" s="1"/>
  <c r="U355" i="1" s="1"/>
  <c r="K355" i="1"/>
  <c r="M345" i="1"/>
  <c r="O345" i="1" s="1"/>
  <c r="U345" i="1" s="1"/>
  <c r="K345" i="1"/>
  <c r="K325" i="1"/>
  <c r="M325" i="1"/>
  <c r="O325" i="1" s="1"/>
  <c r="U325" i="1" s="1"/>
  <c r="M305" i="1"/>
  <c r="O305" i="1" s="1"/>
  <c r="U305" i="1" s="1"/>
  <c r="K305" i="1"/>
  <c r="M285" i="1"/>
  <c r="O285" i="1" s="1"/>
  <c r="U285" i="1" s="1"/>
  <c r="K285" i="1"/>
  <c r="M275" i="1"/>
  <c r="O275" i="1" s="1"/>
  <c r="U275" i="1" s="1"/>
  <c r="K275" i="1"/>
  <c r="M229" i="1"/>
  <c r="O229" i="1" s="1"/>
  <c r="U229" i="1" s="1"/>
  <c r="K229" i="1"/>
  <c r="K189" i="1"/>
  <c r="M189" i="1"/>
  <c r="O189" i="1" s="1"/>
  <c r="U189" i="1" s="1"/>
  <c r="M149" i="1"/>
  <c r="O149" i="1" s="1"/>
  <c r="U149" i="1" s="1"/>
  <c r="K149" i="1"/>
  <c r="K129" i="1"/>
  <c r="M129" i="1"/>
  <c r="O129" i="1" s="1"/>
  <c r="U129" i="1" s="1"/>
  <c r="K89" i="1"/>
  <c r="M89" i="1"/>
  <c r="O89" i="1" s="1"/>
  <c r="U89" i="1" s="1"/>
  <c r="M49" i="1"/>
  <c r="O49" i="1" s="1"/>
  <c r="U49" i="1" s="1"/>
  <c r="K49" i="1"/>
  <c r="M29" i="1"/>
  <c r="O29" i="1" s="1"/>
  <c r="U29" i="1" s="1"/>
  <c r="K29" i="1"/>
  <c r="M1804" i="1"/>
  <c r="O1804" i="1" s="1"/>
  <c r="U1804" i="1" s="1"/>
  <c r="K1804" i="1"/>
  <c r="K1794" i="1"/>
  <c r="M1794" i="1"/>
  <c r="O1794" i="1" s="1"/>
  <c r="U1794" i="1" s="1"/>
  <c r="M1784" i="1"/>
  <c r="O1784" i="1" s="1"/>
  <c r="U1784" i="1" s="1"/>
  <c r="K1784" i="1"/>
  <c r="M1774" i="1"/>
  <c r="O1774" i="1" s="1"/>
  <c r="U1774" i="1" s="1"/>
  <c r="K1774" i="1"/>
  <c r="M1764" i="1"/>
  <c r="O1764" i="1" s="1"/>
  <c r="U1764" i="1" s="1"/>
  <c r="K1764" i="1"/>
  <c r="M1754" i="1"/>
  <c r="O1754" i="1" s="1"/>
  <c r="U1754" i="1" s="1"/>
  <c r="K1754" i="1"/>
  <c r="K1744" i="1"/>
  <c r="M1744" i="1"/>
  <c r="O1744" i="1" s="1"/>
  <c r="U1744" i="1" s="1"/>
  <c r="M1734" i="1"/>
  <c r="O1734" i="1" s="1"/>
  <c r="U1734" i="1" s="1"/>
  <c r="K1734" i="1"/>
  <c r="K1724" i="1"/>
  <c r="M1724" i="1"/>
  <c r="O1724" i="1" s="1"/>
  <c r="U1724" i="1" s="1"/>
  <c r="M1714" i="1"/>
  <c r="O1714" i="1" s="1"/>
  <c r="U1714" i="1" s="1"/>
  <c r="K1714" i="1"/>
  <c r="M1704" i="1"/>
  <c r="O1704" i="1" s="1"/>
  <c r="U1704" i="1" s="1"/>
  <c r="K1704" i="1"/>
  <c r="M1694" i="1"/>
  <c r="O1694" i="1" s="1"/>
  <c r="U1694" i="1" s="1"/>
  <c r="K1694" i="1"/>
  <c r="M1684" i="1"/>
  <c r="O1684" i="1" s="1"/>
  <c r="U1684" i="1" s="1"/>
  <c r="K1684" i="1"/>
  <c r="M1674" i="1"/>
  <c r="O1674" i="1" s="1"/>
  <c r="U1674" i="1" s="1"/>
  <c r="K1674" i="1"/>
  <c r="M1664" i="1"/>
  <c r="O1664" i="1" s="1"/>
  <c r="U1664" i="1" s="1"/>
  <c r="K1664" i="1"/>
  <c r="K1654" i="1"/>
  <c r="M1654" i="1"/>
  <c r="O1654" i="1" s="1"/>
  <c r="U1654" i="1" s="1"/>
  <c r="M1644" i="1"/>
  <c r="O1644" i="1" s="1"/>
  <c r="U1644" i="1" s="1"/>
  <c r="K1644" i="1"/>
  <c r="K1634" i="1"/>
  <c r="M1634" i="1"/>
  <c r="O1634" i="1" s="1"/>
  <c r="U1634" i="1" s="1"/>
  <c r="M1624" i="1"/>
  <c r="O1624" i="1" s="1"/>
  <c r="U1624" i="1" s="1"/>
  <c r="K1624" i="1"/>
  <c r="M1614" i="1"/>
  <c r="O1614" i="1" s="1"/>
  <c r="U1614" i="1" s="1"/>
  <c r="K1614" i="1"/>
  <c r="M1604" i="1"/>
  <c r="O1604" i="1" s="1"/>
  <c r="U1604" i="1" s="1"/>
  <c r="K1604" i="1"/>
  <c r="M1594" i="1"/>
  <c r="O1594" i="1" s="1"/>
  <c r="U1594" i="1" s="1"/>
  <c r="K1594" i="1"/>
  <c r="M1584" i="1"/>
  <c r="O1584" i="1" s="1"/>
  <c r="U1584" i="1" s="1"/>
  <c r="K1584" i="1"/>
  <c r="K1574" i="1"/>
  <c r="M1574" i="1"/>
  <c r="O1574" i="1" s="1"/>
  <c r="U1574" i="1" s="1"/>
  <c r="M1564" i="1"/>
  <c r="O1564" i="1" s="1"/>
  <c r="U1564" i="1" s="1"/>
  <c r="K1564" i="1"/>
  <c r="M1554" i="1"/>
  <c r="O1554" i="1" s="1"/>
  <c r="U1554" i="1" s="1"/>
  <c r="K1554" i="1"/>
  <c r="M1544" i="1"/>
  <c r="O1544" i="1" s="1"/>
  <c r="U1544" i="1" s="1"/>
  <c r="K1544" i="1"/>
  <c r="M1534" i="1"/>
  <c r="O1534" i="1" s="1"/>
  <c r="U1534" i="1" s="1"/>
  <c r="K1534" i="1"/>
  <c r="M1524" i="1"/>
  <c r="O1524" i="1" s="1"/>
  <c r="U1524" i="1" s="1"/>
  <c r="K1524" i="1"/>
  <c r="K1514" i="1"/>
  <c r="M1514" i="1"/>
  <c r="O1514" i="1" s="1"/>
  <c r="U1514" i="1" s="1"/>
  <c r="M1504" i="1"/>
  <c r="O1504" i="1" s="1"/>
  <c r="U1504" i="1" s="1"/>
  <c r="K1504" i="1"/>
  <c r="M1494" i="1"/>
  <c r="O1494" i="1" s="1"/>
  <c r="U1494" i="1" s="1"/>
  <c r="K1494" i="1"/>
  <c r="M1484" i="1"/>
  <c r="O1484" i="1" s="1"/>
  <c r="U1484" i="1" s="1"/>
  <c r="K1484" i="1"/>
  <c r="M1474" i="1"/>
  <c r="O1474" i="1" s="1"/>
  <c r="U1474" i="1" s="1"/>
  <c r="K1474" i="1"/>
  <c r="K1464" i="1"/>
  <c r="M1464" i="1"/>
  <c r="O1464" i="1" s="1"/>
  <c r="U1464" i="1" s="1"/>
  <c r="M1454" i="1"/>
  <c r="O1454" i="1" s="1"/>
  <c r="U1454" i="1" s="1"/>
  <c r="K1454" i="1"/>
  <c r="M1444" i="1"/>
  <c r="O1444" i="1" s="1"/>
  <c r="U1444" i="1" s="1"/>
  <c r="K1444" i="1"/>
  <c r="M1434" i="1"/>
  <c r="O1434" i="1" s="1"/>
  <c r="U1434" i="1" s="1"/>
  <c r="K1434" i="1"/>
  <c r="K1424" i="1"/>
  <c r="M1424" i="1"/>
  <c r="O1424" i="1" s="1"/>
  <c r="U1424" i="1" s="1"/>
  <c r="M1414" i="1"/>
  <c r="O1414" i="1" s="1"/>
  <c r="U1414" i="1" s="1"/>
  <c r="K1414" i="1"/>
  <c r="M1404" i="1"/>
  <c r="O1404" i="1" s="1"/>
  <c r="U1404" i="1" s="1"/>
  <c r="K1404" i="1"/>
  <c r="K1394" i="1"/>
  <c r="M1394" i="1"/>
  <c r="O1394" i="1" s="1"/>
  <c r="U1394" i="1" s="1"/>
  <c r="M1384" i="1"/>
  <c r="O1384" i="1" s="1"/>
  <c r="U1384" i="1" s="1"/>
  <c r="K1384" i="1"/>
  <c r="K1374" i="1"/>
  <c r="M1374" i="1"/>
  <c r="O1374" i="1" s="1"/>
  <c r="U1374" i="1" s="1"/>
  <c r="M1364" i="1"/>
  <c r="O1364" i="1" s="1"/>
  <c r="U1364" i="1" s="1"/>
  <c r="K1364" i="1"/>
  <c r="M1354" i="1"/>
  <c r="O1354" i="1" s="1"/>
  <c r="U1354" i="1" s="1"/>
  <c r="K1354" i="1"/>
  <c r="K1344" i="1"/>
  <c r="M1344" i="1"/>
  <c r="O1344" i="1" s="1"/>
  <c r="U1344" i="1" s="1"/>
  <c r="K1334" i="1"/>
  <c r="M1334" i="1"/>
  <c r="O1334" i="1" s="1"/>
  <c r="U1334" i="1" s="1"/>
  <c r="M1324" i="1"/>
  <c r="O1324" i="1" s="1"/>
  <c r="U1324" i="1" s="1"/>
  <c r="K1324" i="1"/>
  <c r="M1314" i="1"/>
  <c r="O1314" i="1" s="1"/>
  <c r="U1314" i="1" s="1"/>
  <c r="K1314" i="1"/>
  <c r="M1304" i="1"/>
  <c r="O1304" i="1" s="1"/>
  <c r="U1304" i="1" s="1"/>
  <c r="K1304" i="1"/>
  <c r="M1294" i="1"/>
  <c r="O1294" i="1" s="1"/>
  <c r="U1294" i="1" s="1"/>
  <c r="K1294" i="1"/>
  <c r="K1284" i="1"/>
  <c r="M1284" i="1"/>
  <c r="O1284" i="1" s="1"/>
  <c r="U1284" i="1" s="1"/>
  <c r="M1274" i="1"/>
  <c r="O1274" i="1" s="1"/>
  <c r="U1274" i="1" s="1"/>
  <c r="K1274" i="1"/>
  <c r="K1264" i="1"/>
  <c r="M1264" i="1"/>
  <c r="O1264" i="1" s="1"/>
  <c r="U1264" i="1" s="1"/>
  <c r="K1254" i="1"/>
  <c r="M1254" i="1"/>
  <c r="O1254" i="1" s="1"/>
  <c r="U1254" i="1" s="1"/>
  <c r="M1244" i="1"/>
  <c r="O1244" i="1" s="1"/>
  <c r="U1244" i="1" s="1"/>
  <c r="K1244" i="1"/>
  <c r="M1234" i="1"/>
  <c r="O1234" i="1" s="1"/>
  <c r="U1234" i="1" s="1"/>
  <c r="K1234" i="1"/>
  <c r="M1224" i="1"/>
  <c r="O1224" i="1" s="1"/>
  <c r="U1224" i="1" s="1"/>
  <c r="K1224" i="1"/>
  <c r="M1214" i="1"/>
  <c r="O1214" i="1" s="1"/>
  <c r="U1214" i="1" s="1"/>
  <c r="K1214" i="1"/>
  <c r="K1204" i="1"/>
  <c r="M1204" i="1"/>
  <c r="O1204" i="1" s="1"/>
  <c r="U1204" i="1" s="1"/>
  <c r="M1194" i="1"/>
  <c r="O1194" i="1" s="1"/>
  <c r="U1194" i="1" s="1"/>
  <c r="K1194" i="1"/>
  <c r="M1184" i="1"/>
  <c r="O1184" i="1" s="1"/>
  <c r="U1184" i="1" s="1"/>
  <c r="K1184" i="1"/>
  <c r="M1174" i="1"/>
  <c r="O1174" i="1" s="1"/>
  <c r="U1174" i="1" s="1"/>
  <c r="K1174" i="1"/>
  <c r="K1164" i="1"/>
  <c r="M1164" i="1"/>
  <c r="O1164" i="1" s="1"/>
  <c r="U1164" i="1" s="1"/>
  <c r="M1154" i="1"/>
  <c r="O1154" i="1" s="1"/>
  <c r="U1154" i="1" s="1"/>
  <c r="K1154" i="1"/>
  <c r="M1144" i="1"/>
  <c r="O1144" i="1" s="1"/>
  <c r="U1144" i="1" s="1"/>
  <c r="K1144" i="1"/>
  <c r="K1134" i="1"/>
  <c r="M1134" i="1"/>
  <c r="O1134" i="1" s="1"/>
  <c r="U1134" i="1" s="1"/>
  <c r="M1124" i="1"/>
  <c r="O1124" i="1" s="1"/>
  <c r="U1124" i="1" s="1"/>
  <c r="K1124" i="1"/>
  <c r="M1114" i="1"/>
  <c r="O1114" i="1" s="1"/>
  <c r="U1114" i="1" s="1"/>
  <c r="K1114" i="1"/>
  <c r="K1104" i="1"/>
  <c r="M1104" i="1"/>
  <c r="O1104" i="1" s="1"/>
  <c r="U1104" i="1" s="1"/>
  <c r="M1094" i="1"/>
  <c r="O1094" i="1" s="1"/>
  <c r="U1094" i="1" s="1"/>
  <c r="K1094" i="1"/>
  <c r="M1084" i="1"/>
  <c r="O1084" i="1" s="1"/>
  <c r="U1084" i="1" s="1"/>
  <c r="K1084" i="1"/>
  <c r="M1074" i="1"/>
  <c r="O1074" i="1" s="1"/>
  <c r="U1074" i="1" s="1"/>
  <c r="K1074" i="1"/>
  <c r="K1064" i="1"/>
  <c r="M1064" i="1"/>
  <c r="O1064" i="1" s="1"/>
  <c r="U1064" i="1" s="1"/>
  <c r="M1054" i="1"/>
  <c r="O1054" i="1" s="1"/>
  <c r="U1054" i="1" s="1"/>
  <c r="K1054" i="1"/>
  <c r="K1044" i="1"/>
  <c r="M1044" i="1"/>
  <c r="O1044" i="1" s="1"/>
  <c r="U1044" i="1" s="1"/>
  <c r="M1034" i="1"/>
  <c r="O1034" i="1" s="1"/>
  <c r="U1034" i="1" s="1"/>
  <c r="K1034" i="1"/>
  <c r="M1024" i="1"/>
  <c r="O1024" i="1" s="1"/>
  <c r="U1024" i="1" s="1"/>
  <c r="K1024" i="1"/>
  <c r="M1014" i="1"/>
  <c r="O1014" i="1" s="1"/>
  <c r="U1014" i="1" s="1"/>
  <c r="K1014" i="1"/>
  <c r="K1004" i="1"/>
  <c r="M1004" i="1"/>
  <c r="O1004" i="1" s="1"/>
  <c r="U1004" i="1" s="1"/>
  <c r="M994" i="1"/>
  <c r="O994" i="1" s="1"/>
  <c r="U994" i="1" s="1"/>
  <c r="K994" i="1"/>
  <c r="M984" i="1"/>
  <c r="O984" i="1" s="1"/>
  <c r="U984" i="1" s="1"/>
  <c r="K984" i="1"/>
  <c r="M974" i="1"/>
  <c r="O974" i="1" s="1"/>
  <c r="U974" i="1" s="1"/>
  <c r="K974" i="1"/>
  <c r="M964" i="1"/>
  <c r="O964" i="1" s="1"/>
  <c r="U964" i="1" s="1"/>
  <c r="K964" i="1"/>
  <c r="K954" i="1"/>
  <c r="M954" i="1"/>
  <c r="O954" i="1" s="1"/>
  <c r="U954" i="1" s="1"/>
  <c r="M944" i="1"/>
  <c r="O944" i="1" s="1"/>
  <c r="U944" i="1" s="1"/>
  <c r="K944" i="1"/>
  <c r="M934" i="1"/>
  <c r="O934" i="1" s="1"/>
  <c r="U934" i="1" s="1"/>
  <c r="K934" i="1"/>
  <c r="M924" i="1"/>
  <c r="O924" i="1" s="1"/>
  <c r="U924" i="1" s="1"/>
  <c r="K924" i="1"/>
  <c r="M914" i="1"/>
  <c r="O914" i="1" s="1"/>
  <c r="U914" i="1" s="1"/>
  <c r="K914" i="1"/>
  <c r="M904" i="1"/>
  <c r="O904" i="1" s="1"/>
  <c r="U904" i="1" s="1"/>
  <c r="K904" i="1"/>
  <c r="M894" i="1"/>
  <c r="O894" i="1" s="1"/>
  <c r="U894" i="1" s="1"/>
  <c r="K894" i="1"/>
  <c r="M884" i="1"/>
  <c r="O884" i="1" s="1"/>
  <c r="U884" i="1" s="1"/>
  <c r="K884" i="1"/>
  <c r="M874" i="1"/>
  <c r="O874" i="1" s="1"/>
  <c r="U874" i="1" s="1"/>
  <c r="K874" i="1"/>
  <c r="K864" i="1"/>
  <c r="M864" i="1"/>
  <c r="O864" i="1" s="1"/>
  <c r="U864" i="1" s="1"/>
  <c r="K854" i="1"/>
  <c r="M854" i="1"/>
  <c r="O854" i="1" s="1"/>
  <c r="U854" i="1" s="1"/>
  <c r="M844" i="1"/>
  <c r="O844" i="1" s="1"/>
  <c r="U844" i="1" s="1"/>
  <c r="K844" i="1"/>
  <c r="K834" i="1"/>
  <c r="M834" i="1"/>
  <c r="O834" i="1" s="1"/>
  <c r="U834" i="1" s="1"/>
  <c r="M824" i="1"/>
  <c r="O824" i="1" s="1"/>
  <c r="U824" i="1" s="1"/>
  <c r="K824" i="1"/>
  <c r="M814" i="1"/>
  <c r="O814" i="1" s="1"/>
  <c r="U814" i="1" s="1"/>
  <c r="K814" i="1"/>
  <c r="K804" i="1"/>
  <c r="M804" i="1"/>
  <c r="O804" i="1" s="1"/>
  <c r="U804" i="1" s="1"/>
  <c r="M794" i="1"/>
  <c r="O794" i="1" s="1"/>
  <c r="U794" i="1" s="1"/>
  <c r="K794" i="1"/>
  <c r="M784" i="1"/>
  <c r="O784" i="1" s="1"/>
  <c r="U784" i="1" s="1"/>
  <c r="K784" i="1"/>
  <c r="M774" i="1"/>
  <c r="O774" i="1" s="1"/>
  <c r="U774" i="1" s="1"/>
  <c r="K774" i="1"/>
  <c r="M764" i="1"/>
  <c r="O764" i="1" s="1"/>
  <c r="U764" i="1" s="1"/>
  <c r="K764" i="1"/>
  <c r="M754" i="1"/>
  <c r="O754" i="1" s="1"/>
  <c r="U754" i="1" s="1"/>
  <c r="K754" i="1"/>
  <c r="M744" i="1"/>
  <c r="O744" i="1" s="1"/>
  <c r="U744" i="1" s="1"/>
  <c r="K744" i="1"/>
  <c r="M734" i="1"/>
  <c r="O734" i="1" s="1"/>
  <c r="U734" i="1" s="1"/>
  <c r="K734" i="1"/>
  <c r="K724" i="1"/>
  <c r="M724" i="1"/>
  <c r="O724" i="1" s="1"/>
  <c r="U724" i="1" s="1"/>
  <c r="K714" i="1"/>
  <c r="M714" i="1"/>
  <c r="O714" i="1" s="1"/>
  <c r="U714" i="1" s="1"/>
  <c r="M704" i="1"/>
  <c r="O704" i="1" s="1"/>
  <c r="U704" i="1" s="1"/>
  <c r="K704" i="1"/>
  <c r="K694" i="1"/>
  <c r="M694" i="1"/>
  <c r="O694" i="1" s="1"/>
  <c r="U694" i="1" s="1"/>
  <c r="K684" i="1"/>
  <c r="M684" i="1"/>
  <c r="O684" i="1" s="1"/>
  <c r="U684" i="1" s="1"/>
  <c r="M674" i="1"/>
  <c r="O674" i="1" s="1"/>
  <c r="U674" i="1" s="1"/>
  <c r="K674" i="1"/>
  <c r="M664" i="1"/>
  <c r="O664" i="1" s="1"/>
  <c r="U664" i="1" s="1"/>
  <c r="K664" i="1"/>
  <c r="M654" i="1"/>
  <c r="O654" i="1" s="1"/>
  <c r="U654" i="1" s="1"/>
  <c r="K654" i="1"/>
  <c r="M644" i="1"/>
  <c r="O644" i="1" s="1"/>
  <c r="U644" i="1" s="1"/>
  <c r="K644" i="1"/>
  <c r="M634" i="1"/>
  <c r="O634" i="1" s="1"/>
  <c r="U634" i="1" s="1"/>
  <c r="K634" i="1"/>
  <c r="M624" i="1"/>
  <c r="O624" i="1" s="1"/>
  <c r="U624" i="1" s="1"/>
  <c r="K624" i="1"/>
  <c r="M614" i="1"/>
  <c r="O614" i="1" s="1"/>
  <c r="U614" i="1" s="1"/>
  <c r="K614" i="1"/>
  <c r="K604" i="1"/>
  <c r="M604" i="1"/>
  <c r="O604" i="1" s="1"/>
  <c r="U604" i="1" s="1"/>
  <c r="M594" i="1"/>
  <c r="O594" i="1" s="1"/>
  <c r="U594" i="1" s="1"/>
  <c r="K594" i="1"/>
  <c r="M584" i="1"/>
  <c r="O584" i="1" s="1"/>
  <c r="U584" i="1" s="1"/>
  <c r="K584" i="1"/>
  <c r="K574" i="1"/>
  <c r="M574" i="1"/>
  <c r="O574" i="1" s="1"/>
  <c r="U574" i="1" s="1"/>
  <c r="M564" i="1"/>
  <c r="O564" i="1" s="1"/>
  <c r="U564" i="1" s="1"/>
  <c r="K564" i="1"/>
  <c r="K554" i="1"/>
  <c r="M554" i="1"/>
  <c r="O554" i="1" s="1"/>
  <c r="U554" i="1" s="1"/>
  <c r="M544" i="1"/>
  <c r="O544" i="1" s="1"/>
  <c r="U544" i="1" s="1"/>
  <c r="K544" i="1"/>
  <c r="M534" i="1"/>
  <c r="O534" i="1" s="1"/>
  <c r="U534" i="1" s="1"/>
  <c r="K534" i="1"/>
  <c r="M524" i="1"/>
  <c r="O524" i="1" s="1"/>
  <c r="U524" i="1" s="1"/>
  <c r="K524" i="1"/>
  <c r="M514" i="1"/>
  <c r="O514" i="1" s="1"/>
  <c r="U514" i="1" s="1"/>
  <c r="K514" i="1"/>
  <c r="M504" i="1"/>
  <c r="O504" i="1" s="1"/>
  <c r="U504" i="1" s="1"/>
  <c r="K504" i="1"/>
  <c r="K494" i="1"/>
  <c r="M494" i="1"/>
  <c r="O494" i="1" s="1"/>
  <c r="U494" i="1" s="1"/>
  <c r="M484" i="1"/>
  <c r="O484" i="1" s="1"/>
  <c r="U484" i="1" s="1"/>
  <c r="K484" i="1"/>
  <c r="M474" i="1"/>
  <c r="O474" i="1" s="1"/>
  <c r="U474" i="1" s="1"/>
  <c r="K474" i="1"/>
  <c r="M464" i="1"/>
  <c r="O464" i="1" s="1"/>
  <c r="U464" i="1" s="1"/>
  <c r="K464" i="1"/>
  <c r="K454" i="1"/>
  <c r="M454" i="1"/>
  <c r="O454" i="1" s="1"/>
  <c r="U454" i="1" s="1"/>
  <c r="M444" i="1"/>
  <c r="O444" i="1" s="1"/>
  <c r="U444" i="1" s="1"/>
  <c r="K444" i="1"/>
  <c r="M434" i="1"/>
  <c r="O434" i="1" s="1"/>
  <c r="U434" i="1" s="1"/>
  <c r="K434" i="1"/>
  <c r="M424" i="1"/>
  <c r="O424" i="1" s="1"/>
  <c r="U424" i="1" s="1"/>
  <c r="K424" i="1"/>
  <c r="M414" i="1"/>
  <c r="O414" i="1" s="1"/>
  <c r="U414" i="1" s="1"/>
  <c r="K414" i="1"/>
  <c r="K404" i="1"/>
  <c r="M404" i="1"/>
  <c r="O404" i="1" s="1"/>
  <c r="U404" i="1" s="1"/>
  <c r="M394" i="1"/>
  <c r="O394" i="1" s="1"/>
  <c r="U394" i="1" s="1"/>
  <c r="K394" i="1"/>
  <c r="M384" i="1"/>
  <c r="O384" i="1" s="1"/>
  <c r="U384" i="1" s="1"/>
  <c r="K384" i="1"/>
  <c r="M374" i="1"/>
  <c r="O374" i="1" s="1"/>
  <c r="U374" i="1" s="1"/>
  <c r="K374" i="1"/>
  <c r="K364" i="1"/>
  <c r="M364" i="1"/>
  <c r="O364" i="1" s="1"/>
  <c r="U364" i="1" s="1"/>
  <c r="K354" i="1"/>
  <c r="M354" i="1"/>
  <c r="O354" i="1" s="1"/>
  <c r="U354" i="1" s="1"/>
  <c r="M344" i="1"/>
  <c r="O344" i="1" s="1"/>
  <c r="U344" i="1" s="1"/>
  <c r="K344" i="1"/>
  <c r="M334" i="1"/>
  <c r="O334" i="1" s="1"/>
  <c r="U334" i="1" s="1"/>
  <c r="K334" i="1"/>
  <c r="K324" i="1"/>
  <c r="M324" i="1"/>
  <c r="O324" i="1" s="1"/>
  <c r="U324" i="1" s="1"/>
  <c r="M314" i="1"/>
  <c r="O314" i="1" s="1"/>
  <c r="U314" i="1" s="1"/>
  <c r="K314" i="1"/>
  <c r="M304" i="1"/>
  <c r="O304" i="1" s="1"/>
  <c r="U304" i="1" s="1"/>
  <c r="K304" i="1"/>
  <c r="M294" i="1"/>
  <c r="O294" i="1" s="1"/>
  <c r="U294" i="1" s="1"/>
  <c r="K294" i="1"/>
  <c r="M284" i="1"/>
  <c r="O284" i="1" s="1"/>
  <c r="U284" i="1" s="1"/>
  <c r="K284" i="1"/>
  <c r="M274" i="1"/>
  <c r="O274" i="1" s="1"/>
  <c r="U274" i="1" s="1"/>
  <c r="K274" i="1"/>
  <c r="K264" i="1"/>
  <c r="M264" i="1"/>
  <c r="O264" i="1" s="1"/>
  <c r="U264" i="1" s="1"/>
  <c r="M247" i="1"/>
  <c r="O247" i="1" s="1"/>
  <c r="U247" i="1" s="1"/>
  <c r="K247" i="1"/>
  <c r="M227" i="1"/>
  <c r="O227" i="1" s="1"/>
  <c r="U227" i="1" s="1"/>
  <c r="K227" i="1"/>
  <c r="M207" i="1"/>
  <c r="O207" i="1" s="1"/>
  <c r="U207" i="1" s="1"/>
  <c r="K207" i="1"/>
  <c r="K187" i="1"/>
  <c r="M187" i="1"/>
  <c r="O187" i="1" s="1"/>
  <c r="U187" i="1" s="1"/>
  <c r="M167" i="1"/>
  <c r="O167" i="1" s="1"/>
  <c r="U167" i="1" s="1"/>
  <c r="K167" i="1"/>
  <c r="K147" i="1"/>
  <c r="M147" i="1"/>
  <c r="O147" i="1" s="1"/>
  <c r="U147" i="1" s="1"/>
  <c r="M127" i="1"/>
  <c r="O127" i="1" s="1"/>
  <c r="U127" i="1" s="1"/>
  <c r="K127" i="1"/>
  <c r="M107" i="1"/>
  <c r="O107" i="1" s="1"/>
  <c r="U107" i="1" s="1"/>
  <c r="K107" i="1"/>
  <c r="M87" i="1"/>
  <c r="O87" i="1" s="1"/>
  <c r="U87" i="1" s="1"/>
  <c r="K87" i="1"/>
  <c r="K67" i="1"/>
  <c r="M67" i="1"/>
  <c r="O67" i="1" s="1"/>
  <c r="U67" i="1" s="1"/>
  <c r="K47" i="1"/>
  <c r="M47" i="1"/>
  <c r="O47" i="1" s="1"/>
  <c r="U47" i="1" s="1"/>
  <c r="M27" i="1"/>
  <c r="O27" i="1" s="1"/>
  <c r="U27" i="1" s="1"/>
  <c r="K27" i="1"/>
  <c r="M7" i="1"/>
  <c r="O7" i="1" s="1"/>
  <c r="U7" i="1" s="1"/>
  <c r="K7" i="1"/>
  <c r="J244" i="1"/>
  <c r="L244" i="1" s="1"/>
  <c r="J224" i="1"/>
  <c r="L224" i="1" s="1"/>
  <c r="J204" i="1"/>
  <c r="L204" i="1" s="1"/>
  <c r="J184" i="1"/>
  <c r="L184" i="1" s="1"/>
  <c r="J164" i="1"/>
  <c r="L164" i="1" s="1"/>
  <c r="J144" i="1"/>
  <c r="L144" i="1" s="1"/>
  <c r="J124" i="1"/>
  <c r="L124" i="1" s="1"/>
  <c r="J104" i="1"/>
  <c r="L104" i="1" s="1"/>
  <c r="J84" i="1"/>
  <c r="L84" i="1" s="1"/>
  <c r="J64" i="1"/>
  <c r="L64" i="1" s="1"/>
  <c r="J44" i="1"/>
  <c r="L44" i="1" s="1"/>
  <c r="J24" i="1"/>
  <c r="L24" i="1" s="1"/>
  <c r="J1802" i="1"/>
  <c r="L1802" i="1" s="1"/>
  <c r="J1792" i="1"/>
  <c r="L1792" i="1" s="1"/>
  <c r="J1782" i="1"/>
  <c r="L1782" i="1" s="1"/>
  <c r="J1772" i="1"/>
  <c r="L1772" i="1" s="1"/>
  <c r="J1762" i="1"/>
  <c r="L1762" i="1" s="1"/>
  <c r="J1752" i="1"/>
  <c r="L1752" i="1" s="1"/>
  <c r="J1742" i="1"/>
  <c r="L1742" i="1" s="1"/>
  <c r="J1732" i="1"/>
  <c r="L1732" i="1" s="1"/>
  <c r="J1722" i="1"/>
  <c r="L1722" i="1" s="1"/>
  <c r="J1712" i="1"/>
  <c r="L1712" i="1" s="1"/>
  <c r="J1702" i="1"/>
  <c r="L1702" i="1" s="1"/>
  <c r="J1692" i="1"/>
  <c r="L1692" i="1" s="1"/>
  <c r="J1682" i="1"/>
  <c r="L1682" i="1" s="1"/>
  <c r="J1672" i="1"/>
  <c r="L1672" i="1" s="1"/>
  <c r="J1662" i="1"/>
  <c r="L1662" i="1" s="1"/>
  <c r="J1652" i="1"/>
  <c r="L1652" i="1" s="1"/>
  <c r="J1642" i="1"/>
  <c r="L1642" i="1" s="1"/>
  <c r="J1632" i="1"/>
  <c r="L1632" i="1" s="1"/>
  <c r="J1622" i="1"/>
  <c r="L1622" i="1" s="1"/>
  <c r="J1612" i="1"/>
  <c r="L1612" i="1" s="1"/>
  <c r="J1602" i="1"/>
  <c r="L1602" i="1" s="1"/>
  <c r="J1592" i="1"/>
  <c r="L1592" i="1" s="1"/>
  <c r="J1582" i="1"/>
  <c r="L1582" i="1" s="1"/>
  <c r="J1572" i="1"/>
  <c r="L1572" i="1" s="1"/>
  <c r="J1562" i="1"/>
  <c r="L1562" i="1" s="1"/>
  <c r="J1552" i="1"/>
  <c r="L1552" i="1" s="1"/>
  <c r="J1542" i="1"/>
  <c r="L1542" i="1" s="1"/>
  <c r="J1532" i="1"/>
  <c r="L1532" i="1" s="1"/>
  <c r="J1522" i="1"/>
  <c r="L1522" i="1" s="1"/>
  <c r="J1512" i="1"/>
  <c r="L1512" i="1" s="1"/>
  <c r="J1502" i="1"/>
  <c r="L1502" i="1" s="1"/>
  <c r="J1492" i="1"/>
  <c r="L1492" i="1" s="1"/>
  <c r="J1482" i="1"/>
  <c r="L1482" i="1" s="1"/>
  <c r="J1472" i="1"/>
  <c r="L1472" i="1" s="1"/>
  <c r="J1462" i="1"/>
  <c r="L1462" i="1" s="1"/>
  <c r="J1452" i="1"/>
  <c r="L1452" i="1" s="1"/>
  <c r="J1442" i="1"/>
  <c r="L1442" i="1" s="1"/>
  <c r="J1432" i="1"/>
  <c r="L1432" i="1" s="1"/>
  <c r="J1422" i="1"/>
  <c r="L1422" i="1" s="1"/>
  <c r="J1412" i="1"/>
  <c r="L1412" i="1" s="1"/>
  <c r="J1402" i="1"/>
  <c r="L1402" i="1" s="1"/>
  <c r="J1392" i="1"/>
  <c r="L1392" i="1" s="1"/>
  <c r="J1382" i="1"/>
  <c r="L1382" i="1" s="1"/>
  <c r="J1372" i="1"/>
  <c r="L1372" i="1" s="1"/>
  <c r="J1362" i="1"/>
  <c r="L1362" i="1" s="1"/>
  <c r="J1352" i="1"/>
  <c r="L1352" i="1" s="1"/>
  <c r="J1342" i="1"/>
  <c r="L1342" i="1" s="1"/>
  <c r="J1332" i="1"/>
  <c r="L1332" i="1" s="1"/>
  <c r="J1322" i="1"/>
  <c r="L1322" i="1" s="1"/>
  <c r="J1312" i="1"/>
  <c r="L1312" i="1" s="1"/>
  <c r="J1302" i="1"/>
  <c r="L1302" i="1" s="1"/>
  <c r="J1292" i="1"/>
  <c r="L1292" i="1" s="1"/>
  <c r="J1282" i="1"/>
  <c r="L1282" i="1" s="1"/>
  <c r="J1272" i="1"/>
  <c r="L1272" i="1" s="1"/>
  <c r="J1262" i="1"/>
  <c r="L1262" i="1" s="1"/>
  <c r="J1252" i="1"/>
  <c r="L1252" i="1" s="1"/>
  <c r="J1242" i="1"/>
  <c r="L1242" i="1" s="1"/>
  <c r="J1232" i="1"/>
  <c r="L1232" i="1" s="1"/>
  <c r="J1222" i="1"/>
  <c r="L1222" i="1" s="1"/>
  <c r="J1212" i="1"/>
  <c r="L1212" i="1" s="1"/>
  <c r="J1202" i="1"/>
  <c r="L1202" i="1" s="1"/>
  <c r="J1192" i="1"/>
  <c r="L1192" i="1" s="1"/>
  <c r="J1182" i="1"/>
  <c r="L1182" i="1" s="1"/>
  <c r="J1172" i="1"/>
  <c r="L1172" i="1" s="1"/>
  <c r="J1162" i="1"/>
  <c r="L1162" i="1" s="1"/>
  <c r="J1152" i="1"/>
  <c r="L1152" i="1" s="1"/>
  <c r="J1142" i="1"/>
  <c r="L1142" i="1" s="1"/>
  <c r="J1132" i="1"/>
  <c r="L1132" i="1" s="1"/>
  <c r="J1122" i="1"/>
  <c r="L1122" i="1" s="1"/>
  <c r="J1112" i="1"/>
  <c r="L1112" i="1" s="1"/>
  <c r="J1102" i="1"/>
  <c r="L1102" i="1" s="1"/>
  <c r="J1092" i="1"/>
  <c r="L1092" i="1" s="1"/>
  <c r="J1082" i="1"/>
  <c r="L1082" i="1" s="1"/>
  <c r="J1072" i="1"/>
  <c r="L1072" i="1" s="1"/>
  <c r="J1062" i="1"/>
  <c r="L1062" i="1" s="1"/>
  <c r="J1052" i="1"/>
  <c r="L1052" i="1" s="1"/>
  <c r="J1042" i="1"/>
  <c r="L1042" i="1" s="1"/>
  <c r="J1032" i="1"/>
  <c r="L1032" i="1" s="1"/>
  <c r="J1022" i="1"/>
  <c r="L1022" i="1" s="1"/>
  <c r="J1012" i="1"/>
  <c r="L1012" i="1" s="1"/>
  <c r="J1002" i="1"/>
  <c r="L1002" i="1" s="1"/>
  <c r="J992" i="1"/>
  <c r="L992" i="1" s="1"/>
  <c r="J982" i="1"/>
  <c r="L982" i="1" s="1"/>
  <c r="J972" i="1"/>
  <c r="L972" i="1" s="1"/>
  <c r="J962" i="1"/>
  <c r="L962" i="1" s="1"/>
  <c r="J952" i="1"/>
  <c r="L952" i="1" s="1"/>
  <c r="J942" i="1"/>
  <c r="L942" i="1" s="1"/>
  <c r="J932" i="1"/>
  <c r="L932" i="1" s="1"/>
  <c r="J922" i="1"/>
  <c r="L922" i="1" s="1"/>
  <c r="J912" i="1"/>
  <c r="L912" i="1" s="1"/>
  <c r="J902" i="1"/>
  <c r="L902" i="1" s="1"/>
  <c r="J892" i="1"/>
  <c r="L892" i="1" s="1"/>
  <c r="J882" i="1"/>
  <c r="L882" i="1" s="1"/>
  <c r="J872" i="1"/>
  <c r="L872" i="1" s="1"/>
  <c r="J862" i="1"/>
  <c r="L862" i="1" s="1"/>
  <c r="J852" i="1"/>
  <c r="L852" i="1" s="1"/>
  <c r="J842" i="1"/>
  <c r="L842" i="1" s="1"/>
  <c r="J832" i="1"/>
  <c r="L832" i="1" s="1"/>
  <c r="J822" i="1"/>
  <c r="L822" i="1" s="1"/>
  <c r="J812" i="1"/>
  <c r="L812" i="1" s="1"/>
  <c r="J802" i="1"/>
  <c r="L802" i="1" s="1"/>
  <c r="J792" i="1"/>
  <c r="L792" i="1" s="1"/>
  <c r="J782" i="1"/>
  <c r="L782" i="1" s="1"/>
  <c r="J772" i="1"/>
  <c r="L772" i="1" s="1"/>
  <c r="J762" i="1"/>
  <c r="L762" i="1" s="1"/>
  <c r="J752" i="1"/>
  <c r="L752" i="1" s="1"/>
  <c r="J742" i="1"/>
  <c r="L742" i="1" s="1"/>
  <c r="J732" i="1"/>
  <c r="L732" i="1" s="1"/>
  <c r="J722" i="1"/>
  <c r="L722" i="1" s="1"/>
  <c r="J712" i="1"/>
  <c r="L712" i="1" s="1"/>
  <c r="J702" i="1"/>
  <c r="L702" i="1" s="1"/>
  <c r="J692" i="1"/>
  <c r="L692" i="1" s="1"/>
  <c r="J682" i="1"/>
  <c r="L682" i="1" s="1"/>
  <c r="J672" i="1"/>
  <c r="L672" i="1" s="1"/>
  <c r="J662" i="1"/>
  <c r="L662" i="1" s="1"/>
  <c r="J652" i="1"/>
  <c r="L652" i="1" s="1"/>
  <c r="J642" i="1"/>
  <c r="L642" i="1" s="1"/>
  <c r="J632" i="1"/>
  <c r="L632" i="1" s="1"/>
  <c r="J622" i="1"/>
  <c r="L622" i="1" s="1"/>
  <c r="J612" i="1"/>
  <c r="L612" i="1" s="1"/>
  <c r="J602" i="1"/>
  <c r="L602" i="1" s="1"/>
  <c r="J592" i="1"/>
  <c r="L592" i="1" s="1"/>
  <c r="J582" i="1"/>
  <c r="L582" i="1" s="1"/>
  <c r="J572" i="1"/>
  <c r="L572" i="1" s="1"/>
  <c r="J562" i="1"/>
  <c r="L562" i="1" s="1"/>
  <c r="J552" i="1"/>
  <c r="L552" i="1" s="1"/>
  <c r="J542" i="1"/>
  <c r="L542" i="1" s="1"/>
  <c r="J532" i="1"/>
  <c r="L532" i="1" s="1"/>
  <c r="J522" i="1"/>
  <c r="L522" i="1" s="1"/>
  <c r="J512" i="1"/>
  <c r="L512" i="1" s="1"/>
  <c r="J502" i="1"/>
  <c r="L502" i="1" s="1"/>
  <c r="J492" i="1"/>
  <c r="L492" i="1" s="1"/>
  <c r="J482" i="1"/>
  <c r="L482" i="1" s="1"/>
  <c r="J472" i="1"/>
  <c r="L472" i="1" s="1"/>
  <c r="J462" i="1"/>
  <c r="L462" i="1" s="1"/>
  <c r="J452" i="1"/>
  <c r="L452" i="1" s="1"/>
  <c r="J442" i="1"/>
  <c r="L442" i="1" s="1"/>
  <c r="J432" i="1"/>
  <c r="L432" i="1" s="1"/>
  <c r="J422" i="1"/>
  <c r="L422" i="1" s="1"/>
  <c r="J412" i="1"/>
  <c r="L412" i="1" s="1"/>
  <c r="J402" i="1"/>
  <c r="L402" i="1" s="1"/>
  <c r="J392" i="1"/>
  <c r="L392" i="1" s="1"/>
  <c r="J382" i="1"/>
  <c r="L382" i="1" s="1"/>
  <c r="J372" i="1"/>
  <c r="L372" i="1" s="1"/>
  <c r="J362" i="1"/>
  <c r="L362" i="1" s="1"/>
  <c r="J352" i="1"/>
  <c r="L352" i="1" s="1"/>
  <c r="J342" i="1"/>
  <c r="L342" i="1" s="1"/>
  <c r="J332" i="1"/>
  <c r="L332" i="1" s="1"/>
  <c r="J322" i="1"/>
  <c r="L322" i="1" s="1"/>
  <c r="J312" i="1"/>
  <c r="L312" i="1" s="1"/>
  <c r="J302" i="1"/>
  <c r="L302" i="1" s="1"/>
  <c r="J292" i="1"/>
  <c r="L292" i="1" s="1"/>
  <c r="J282" i="1"/>
  <c r="L282" i="1" s="1"/>
  <c r="J272" i="1"/>
  <c r="L272" i="1" s="1"/>
  <c r="J262" i="1"/>
  <c r="L262" i="1" s="1"/>
  <c r="J243" i="1"/>
  <c r="L243" i="1" s="1"/>
  <c r="J223" i="1"/>
  <c r="L223" i="1" s="1"/>
  <c r="J203" i="1"/>
  <c r="L203" i="1" s="1"/>
  <c r="J183" i="1"/>
  <c r="L183" i="1" s="1"/>
  <c r="J163" i="1"/>
  <c r="L163" i="1" s="1"/>
  <c r="J143" i="1"/>
  <c r="L143" i="1" s="1"/>
  <c r="J123" i="1"/>
  <c r="L123" i="1" s="1"/>
  <c r="J103" i="1"/>
  <c r="L103" i="1" s="1"/>
  <c r="J83" i="1"/>
  <c r="L83" i="1" s="1"/>
  <c r="J63" i="1"/>
  <c r="L63" i="1" s="1"/>
  <c r="J43" i="1"/>
  <c r="L43" i="1" s="1"/>
  <c r="J23" i="1"/>
  <c r="L23" i="1" s="1"/>
  <c r="J242" i="1"/>
  <c r="L242" i="1" s="1"/>
  <c r="J222" i="1"/>
  <c r="L222" i="1" s="1"/>
  <c r="J202" i="1"/>
  <c r="L202" i="1" s="1"/>
  <c r="J182" i="1"/>
  <c r="L182" i="1" s="1"/>
  <c r="J162" i="1"/>
  <c r="L162" i="1" s="1"/>
  <c r="J142" i="1"/>
  <c r="L142" i="1" s="1"/>
  <c r="J122" i="1"/>
  <c r="L122" i="1" s="1"/>
  <c r="J102" i="1"/>
  <c r="L102" i="1" s="1"/>
  <c r="J82" i="1"/>
  <c r="L82" i="1" s="1"/>
  <c r="J62" i="1"/>
  <c r="L62" i="1" s="1"/>
  <c r="J42" i="1"/>
  <c r="L42" i="1" s="1"/>
  <c r="J22" i="1"/>
  <c r="L22" i="1" s="1"/>
  <c r="J1801" i="1"/>
  <c r="L1801" i="1" s="1"/>
  <c r="J1791" i="1"/>
  <c r="L1791" i="1" s="1"/>
  <c r="J1781" i="1"/>
  <c r="L1781" i="1" s="1"/>
  <c r="J1771" i="1"/>
  <c r="L1771" i="1" s="1"/>
  <c r="J1761" i="1"/>
  <c r="L1761" i="1" s="1"/>
  <c r="J1751" i="1"/>
  <c r="L1751" i="1" s="1"/>
  <c r="J1741" i="1"/>
  <c r="L1741" i="1" s="1"/>
  <c r="J1731" i="1"/>
  <c r="L1731" i="1" s="1"/>
  <c r="J1721" i="1"/>
  <c r="L1721" i="1" s="1"/>
  <c r="J1711" i="1"/>
  <c r="L1711" i="1" s="1"/>
  <c r="J1701" i="1"/>
  <c r="L1701" i="1" s="1"/>
  <c r="J1691" i="1"/>
  <c r="L1691" i="1" s="1"/>
  <c r="J1681" i="1"/>
  <c r="L1681" i="1" s="1"/>
  <c r="J1671" i="1"/>
  <c r="L1671" i="1" s="1"/>
  <c r="J1661" i="1"/>
  <c r="L1661" i="1" s="1"/>
  <c r="J1651" i="1"/>
  <c r="L1651" i="1" s="1"/>
  <c r="J1641" i="1"/>
  <c r="L1641" i="1" s="1"/>
  <c r="J1631" i="1"/>
  <c r="L1631" i="1" s="1"/>
  <c r="J1621" i="1"/>
  <c r="L1621" i="1" s="1"/>
  <c r="J1611" i="1"/>
  <c r="L1611" i="1" s="1"/>
  <c r="J1601" i="1"/>
  <c r="L1601" i="1" s="1"/>
  <c r="J1591" i="1"/>
  <c r="L1591" i="1" s="1"/>
  <c r="J1581" i="1"/>
  <c r="L1581" i="1" s="1"/>
  <c r="J1571" i="1"/>
  <c r="L1571" i="1" s="1"/>
  <c r="J1561" i="1"/>
  <c r="L1561" i="1" s="1"/>
  <c r="J1551" i="1"/>
  <c r="L1551" i="1" s="1"/>
  <c r="J1541" i="1"/>
  <c r="L1541" i="1" s="1"/>
  <c r="J1531" i="1"/>
  <c r="L1531" i="1" s="1"/>
  <c r="J1521" i="1"/>
  <c r="L1521" i="1" s="1"/>
  <c r="J1511" i="1"/>
  <c r="L1511" i="1" s="1"/>
  <c r="J1501" i="1"/>
  <c r="L1501" i="1" s="1"/>
  <c r="J1491" i="1"/>
  <c r="L1491" i="1" s="1"/>
  <c r="J1481" i="1"/>
  <c r="L1481" i="1" s="1"/>
  <c r="J1471" i="1"/>
  <c r="L1471" i="1" s="1"/>
  <c r="J1461" i="1"/>
  <c r="L1461" i="1" s="1"/>
  <c r="J1451" i="1"/>
  <c r="L1451" i="1" s="1"/>
  <c r="J1441" i="1"/>
  <c r="L1441" i="1" s="1"/>
  <c r="J1431" i="1"/>
  <c r="L1431" i="1" s="1"/>
  <c r="J1421" i="1"/>
  <c r="L1421" i="1" s="1"/>
  <c r="J1411" i="1"/>
  <c r="L1411" i="1" s="1"/>
  <c r="J1401" i="1"/>
  <c r="L1401" i="1" s="1"/>
  <c r="J1391" i="1"/>
  <c r="L1391" i="1" s="1"/>
  <c r="J1381" i="1"/>
  <c r="L1381" i="1" s="1"/>
  <c r="J1371" i="1"/>
  <c r="L1371" i="1" s="1"/>
  <c r="J1361" i="1"/>
  <c r="L1361" i="1" s="1"/>
  <c r="J1351" i="1"/>
  <c r="L1351" i="1" s="1"/>
  <c r="J1341" i="1"/>
  <c r="L1341" i="1" s="1"/>
  <c r="J1331" i="1"/>
  <c r="L1331" i="1" s="1"/>
  <c r="J1321" i="1"/>
  <c r="L1321" i="1" s="1"/>
  <c r="J1311" i="1"/>
  <c r="L1311" i="1" s="1"/>
  <c r="J1301" i="1"/>
  <c r="L1301" i="1" s="1"/>
  <c r="J1291" i="1"/>
  <c r="L1291" i="1" s="1"/>
  <c r="J1281" i="1"/>
  <c r="L1281" i="1" s="1"/>
  <c r="J1271" i="1"/>
  <c r="L1271" i="1" s="1"/>
  <c r="J1261" i="1"/>
  <c r="L1261" i="1" s="1"/>
  <c r="J1251" i="1"/>
  <c r="L1251" i="1" s="1"/>
  <c r="J1241" i="1"/>
  <c r="L1241" i="1" s="1"/>
  <c r="J1231" i="1"/>
  <c r="L1231" i="1" s="1"/>
  <c r="J1221" i="1"/>
  <c r="L1221" i="1" s="1"/>
  <c r="J1211" i="1"/>
  <c r="L1211" i="1" s="1"/>
  <c r="J1201" i="1"/>
  <c r="L1201" i="1" s="1"/>
  <c r="J1191" i="1"/>
  <c r="L1191" i="1" s="1"/>
  <c r="J1181" i="1"/>
  <c r="L1181" i="1" s="1"/>
  <c r="J1171" i="1"/>
  <c r="L1171" i="1" s="1"/>
  <c r="J1161" i="1"/>
  <c r="L1161" i="1" s="1"/>
  <c r="J1151" i="1"/>
  <c r="L1151" i="1" s="1"/>
  <c r="J1141" i="1"/>
  <c r="L1141" i="1" s="1"/>
  <c r="J1131" i="1"/>
  <c r="L1131" i="1" s="1"/>
  <c r="J1121" i="1"/>
  <c r="L1121" i="1" s="1"/>
  <c r="J1111" i="1"/>
  <c r="L1111" i="1" s="1"/>
  <c r="J1101" i="1"/>
  <c r="L1101" i="1" s="1"/>
  <c r="J1091" i="1"/>
  <c r="L1091" i="1" s="1"/>
  <c r="J1081" i="1"/>
  <c r="L1081" i="1" s="1"/>
  <c r="J1071" i="1"/>
  <c r="L1071" i="1" s="1"/>
  <c r="J1061" i="1"/>
  <c r="L1061" i="1" s="1"/>
  <c r="J1051" i="1"/>
  <c r="L1051" i="1" s="1"/>
  <c r="J1041" i="1"/>
  <c r="L1041" i="1" s="1"/>
  <c r="J1031" i="1"/>
  <c r="L1031" i="1" s="1"/>
  <c r="J1021" i="1"/>
  <c r="L1021" i="1" s="1"/>
  <c r="J1011" i="1"/>
  <c r="L1011" i="1" s="1"/>
  <c r="J1001" i="1"/>
  <c r="L1001" i="1" s="1"/>
  <c r="J991" i="1"/>
  <c r="L991" i="1" s="1"/>
  <c r="J981" i="1"/>
  <c r="L981" i="1" s="1"/>
  <c r="J971" i="1"/>
  <c r="L971" i="1" s="1"/>
  <c r="J961" i="1"/>
  <c r="L961" i="1" s="1"/>
  <c r="J951" i="1"/>
  <c r="L951" i="1" s="1"/>
  <c r="J941" i="1"/>
  <c r="L941" i="1" s="1"/>
  <c r="J931" i="1"/>
  <c r="L931" i="1" s="1"/>
  <c r="J921" i="1"/>
  <c r="L921" i="1" s="1"/>
  <c r="J911" i="1"/>
  <c r="L911" i="1" s="1"/>
  <c r="J901" i="1"/>
  <c r="L901" i="1" s="1"/>
  <c r="J891" i="1"/>
  <c r="L891" i="1" s="1"/>
  <c r="J881" i="1"/>
  <c r="L881" i="1" s="1"/>
  <c r="J871" i="1"/>
  <c r="L871" i="1" s="1"/>
  <c r="J861" i="1"/>
  <c r="L861" i="1" s="1"/>
  <c r="J851" i="1"/>
  <c r="L851" i="1" s="1"/>
  <c r="J841" i="1"/>
  <c r="L841" i="1" s="1"/>
  <c r="J831" i="1"/>
  <c r="L831" i="1" s="1"/>
  <c r="J821" i="1"/>
  <c r="L821" i="1" s="1"/>
  <c r="J811" i="1"/>
  <c r="L811" i="1" s="1"/>
  <c r="J801" i="1"/>
  <c r="L801" i="1" s="1"/>
  <c r="J791" i="1"/>
  <c r="L791" i="1" s="1"/>
  <c r="J781" i="1"/>
  <c r="L781" i="1" s="1"/>
  <c r="J771" i="1"/>
  <c r="L771" i="1" s="1"/>
  <c r="J761" i="1"/>
  <c r="L761" i="1" s="1"/>
  <c r="J751" i="1"/>
  <c r="L751" i="1" s="1"/>
  <c r="J741" i="1"/>
  <c r="L741" i="1" s="1"/>
  <c r="J731" i="1"/>
  <c r="L731" i="1" s="1"/>
  <c r="J721" i="1"/>
  <c r="L721" i="1" s="1"/>
  <c r="J711" i="1"/>
  <c r="L711" i="1" s="1"/>
  <c r="J701" i="1"/>
  <c r="L701" i="1" s="1"/>
  <c r="J691" i="1"/>
  <c r="L691" i="1" s="1"/>
  <c r="J681" i="1"/>
  <c r="L681" i="1" s="1"/>
  <c r="J671" i="1"/>
  <c r="L671" i="1" s="1"/>
  <c r="J661" i="1"/>
  <c r="L661" i="1" s="1"/>
  <c r="J651" i="1"/>
  <c r="L651" i="1" s="1"/>
  <c r="J641" i="1"/>
  <c r="L641" i="1" s="1"/>
  <c r="J631" i="1"/>
  <c r="L631" i="1" s="1"/>
  <c r="J621" i="1"/>
  <c r="L621" i="1" s="1"/>
  <c r="J611" i="1"/>
  <c r="L611" i="1" s="1"/>
  <c r="J601" i="1"/>
  <c r="L601" i="1" s="1"/>
  <c r="J591" i="1"/>
  <c r="L591" i="1" s="1"/>
  <c r="J581" i="1"/>
  <c r="L581" i="1" s="1"/>
  <c r="J571" i="1"/>
  <c r="L571" i="1" s="1"/>
  <c r="J561" i="1"/>
  <c r="L561" i="1" s="1"/>
  <c r="J551" i="1"/>
  <c r="L551" i="1" s="1"/>
  <c r="J541" i="1"/>
  <c r="L541" i="1" s="1"/>
  <c r="J531" i="1"/>
  <c r="L531" i="1" s="1"/>
  <c r="J521" i="1"/>
  <c r="L521" i="1" s="1"/>
  <c r="J511" i="1"/>
  <c r="L511" i="1" s="1"/>
  <c r="J501" i="1"/>
  <c r="L501" i="1" s="1"/>
  <c r="J491" i="1"/>
  <c r="L491" i="1" s="1"/>
  <c r="J481" i="1"/>
  <c r="L481" i="1" s="1"/>
  <c r="J471" i="1"/>
  <c r="L471" i="1" s="1"/>
  <c r="J461" i="1"/>
  <c r="L461" i="1" s="1"/>
  <c r="J451" i="1"/>
  <c r="L451" i="1" s="1"/>
  <c r="J441" i="1"/>
  <c r="L441" i="1" s="1"/>
  <c r="J431" i="1"/>
  <c r="L431" i="1" s="1"/>
  <c r="J421" i="1"/>
  <c r="L421" i="1" s="1"/>
  <c r="J411" i="1"/>
  <c r="L411" i="1" s="1"/>
  <c r="J401" i="1"/>
  <c r="L401" i="1" s="1"/>
  <c r="J391" i="1"/>
  <c r="L391" i="1" s="1"/>
  <c r="J381" i="1"/>
  <c r="L381" i="1" s="1"/>
  <c r="J371" i="1"/>
  <c r="L371" i="1" s="1"/>
  <c r="J361" i="1"/>
  <c r="L361" i="1" s="1"/>
  <c r="J351" i="1"/>
  <c r="L351" i="1" s="1"/>
  <c r="J341" i="1"/>
  <c r="L341" i="1" s="1"/>
  <c r="J331" i="1"/>
  <c r="L331" i="1" s="1"/>
  <c r="J321" i="1"/>
  <c r="L321" i="1" s="1"/>
  <c r="J311" i="1"/>
  <c r="L311" i="1" s="1"/>
  <c r="J301" i="1"/>
  <c r="L301" i="1" s="1"/>
  <c r="J291" i="1"/>
  <c r="L291" i="1" s="1"/>
  <c r="J281" i="1"/>
  <c r="L281" i="1" s="1"/>
  <c r="J271" i="1"/>
  <c r="L271" i="1" s="1"/>
  <c r="J261" i="1"/>
  <c r="L261" i="1" s="1"/>
  <c r="J241" i="1"/>
  <c r="L241" i="1" s="1"/>
  <c r="J221" i="1"/>
  <c r="L221" i="1" s="1"/>
  <c r="J201" i="1"/>
  <c r="L201" i="1" s="1"/>
  <c r="J181" i="1"/>
  <c r="L181" i="1" s="1"/>
  <c r="J161" i="1"/>
  <c r="L161" i="1" s="1"/>
  <c r="J141" i="1"/>
  <c r="L141" i="1" s="1"/>
  <c r="J121" i="1"/>
  <c r="L121" i="1" s="1"/>
  <c r="J101" i="1"/>
  <c r="L101" i="1" s="1"/>
  <c r="J81" i="1"/>
  <c r="L81" i="1" s="1"/>
  <c r="J61" i="1"/>
  <c r="L61" i="1" s="1"/>
  <c r="J41" i="1"/>
  <c r="L41" i="1" s="1"/>
  <c r="J21" i="1"/>
  <c r="L21" i="1" s="1"/>
  <c r="J240" i="1"/>
  <c r="L240" i="1" s="1"/>
  <c r="J220" i="1"/>
  <c r="L220" i="1" s="1"/>
  <c r="J200" i="1"/>
  <c r="L200" i="1" s="1"/>
  <c r="J180" i="1"/>
  <c r="L180" i="1" s="1"/>
  <c r="J160" i="1"/>
  <c r="L160" i="1" s="1"/>
  <c r="J140" i="1"/>
  <c r="L140" i="1" s="1"/>
  <c r="J120" i="1"/>
  <c r="L120" i="1" s="1"/>
  <c r="J100" i="1"/>
  <c r="L100" i="1" s="1"/>
  <c r="J80" i="1"/>
  <c r="L80" i="1" s="1"/>
  <c r="J60" i="1"/>
  <c r="L60" i="1" s="1"/>
  <c r="J40" i="1"/>
  <c r="L40" i="1" s="1"/>
  <c r="J20" i="1"/>
  <c r="L20" i="1" s="1"/>
  <c r="J1793" i="1"/>
  <c r="L1793" i="1" s="1"/>
  <c r="J1753" i="1"/>
  <c r="L1753" i="1" s="1"/>
  <c r="J1703" i="1"/>
  <c r="L1703" i="1" s="1"/>
  <c r="J1663" i="1"/>
  <c r="L1663" i="1" s="1"/>
  <c r="J1623" i="1"/>
  <c r="L1623" i="1" s="1"/>
  <c r="J1583" i="1"/>
  <c r="L1583" i="1" s="1"/>
  <c r="J1533" i="1"/>
  <c r="L1533" i="1" s="1"/>
  <c r="J1473" i="1"/>
  <c r="L1473" i="1" s="1"/>
  <c r="J1423" i="1"/>
  <c r="L1423" i="1" s="1"/>
  <c r="J1373" i="1"/>
  <c r="L1373" i="1" s="1"/>
  <c r="J1323" i="1"/>
  <c r="L1323" i="1" s="1"/>
  <c r="J1273" i="1"/>
  <c r="L1273" i="1" s="1"/>
  <c r="J1223" i="1"/>
  <c r="L1223" i="1" s="1"/>
  <c r="J1173" i="1"/>
  <c r="L1173" i="1" s="1"/>
  <c r="J1123" i="1"/>
  <c r="L1123" i="1" s="1"/>
  <c r="J1083" i="1"/>
  <c r="L1083" i="1" s="1"/>
  <c r="J1053" i="1"/>
  <c r="L1053" i="1" s="1"/>
  <c r="J1033" i="1"/>
  <c r="L1033" i="1" s="1"/>
  <c r="J1013" i="1"/>
  <c r="L1013" i="1" s="1"/>
  <c r="J1003" i="1"/>
  <c r="L1003" i="1" s="1"/>
  <c r="J983" i="1"/>
  <c r="L983" i="1" s="1"/>
  <c r="J973" i="1"/>
  <c r="L973" i="1" s="1"/>
  <c r="J963" i="1"/>
  <c r="L963" i="1" s="1"/>
  <c r="J953" i="1"/>
  <c r="L953" i="1" s="1"/>
  <c r="J933" i="1"/>
  <c r="L933" i="1" s="1"/>
  <c r="J923" i="1"/>
  <c r="L923" i="1" s="1"/>
  <c r="J913" i="1"/>
  <c r="L913" i="1" s="1"/>
  <c r="J903" i="1"/>
  <c r="L903" i="1" s="1"/>
  <c r="J893" i="1"/>
  <c r="L893" i="1" s="1"/>
  <c r="J883" i="1"/>
  <c r="L883" i="1" s="1"/>
  <c r="J873" i="1"/>
  <c r="L873" i="1" s="1"/>
  <c r="J863" i="1"/>
  <c r="L863" i="1" s="1"/>
  <c r="J853" i="1"/>
  <c r="L853" i="1" s="1"/>
  <c r="J843" i="1"/>
  <c r="L843" i="1" s="1"/>
  <c r="J833" i="1"/>
  <c r="L833" i="1" s="1"/>
  <c r="J813" i="1"/>
  <c r="L813" i="1" s="1"/>
  <c r="J803" i="1"/>
  <c r="L803" i="1" s="1"/>
  <c r="J793" i="1"/>
  <c r="L793" i="1" s="1"/>
  <c r="J783" i="1"/>
  <c r="L783" i="1" s="1"/>
  <c r="J773" i="1"/>
  <c r="L773" i="1" s="1"/>
  <c r="J763" i="1"/>
  <c r="L763" i="1" s="1"/>
  <c r="J753" i="1"/>
  <c r="L753" i="1" s="1"/>
  <c r="J743" i="1"/>
  <c r="L743" i="1" s="1"/>
  <c r="J733" i="1"/>
  <c r="L733" i="1" s="1"/>
  <c r="J723" i="1"/>
  <c r="L723" i="1" s="1"/>
  <c r="J713" i="1"/>
  <c r="L713" i="1" s="1"/>
  <c r="J703" i="1"/>
  <c r="L703" i="1" s="1"/>
  <c r="J693" i="1"/>
  <c r="L693" i="1" s="1"/>
  <c r="J683" i="1"/>
  <c r="L683" i="1" s="1"/>
  <c r="J673" i="1"/>
  <c r="L673" i="1" s="1"/>
  <c r="J663" i="1"/>
  <c r="L663" i="1" s="1"/>
  <c r="J653" i="1"/>
  <c r="L653" i="1" s="1"/>
  <c r="J643" i="1"/>
  <c r="L643" i="1" s="1"/>
  <c r="J633" i="1"/>
  <c r="L633" i="1" s="1"/>
  <c r="J623" i="1"/>
  <c r="L623" i="1" s="1"/>
  <c r="J613" i="1"/>
  <c r="L613" i="1" s="1"/>
  <c r="J603" i="1"/>
  <c r="L603" i="1" s="1"/>
  <c r="J593" i="1"/>
  <c r="L593" i="1" s="1"/>
  <c r="J583" i="1"/>
  <c r="L583" i="1" s="1"/>
  <c r="J573" i="1"/>
  <c r="L573" i="1" s="1"/>
  <c r="J553" i="1"/>
  <c r="L553" i="1" s="1"/>
  <c r="J543" i="1"/>
  <c r="L543" i="1" s="1"/>
  <c r="J533" i="1"/>
  <c r="L533" i="1" s="1"/>
  <c r="J523" i="1"/>
  <c r="L523" i="1" s="1"/>
  <c r="J503" i="1"/>
  <c r="L503" i="1" s="1"/>
  <c r="J493" i="1"/>
  <c r="L493" i="1" s="1"/>
  <c r="J483" i="1"/>
  <c r="L483" i="1" s="1"/>
  <c r="J473" i="1"/>
  <c r="L473" i="1" s="1"/>
  <c r="J463" i="1"/>
  <c r="L463" i="1" s="1"/>
  <c r="J453" i="1"/>
  <c r="L453" i="1" s="1"/>
  <c r="J443" i="1"/>
  <c r="L443" i="1" s="1"/>
  <c r="J433" i="1"/>
  <c r="L433" i="1" s="1"/>
  <c r="J423" i="1"/>
  <c r="L423" i="1" s="1"/>
  <c r="J413" i="1"/>
  <c r="L413" i="1" s="1"/>
  <c r="J403" i="1"/>
  <c r="L403" i="1" s="1"/>
  <c r="J393" i="1"/>
  <c r="L393" i="1" s="1"/>
  <c r="J383" i="1"/>
  <c r="L383" i="1" s="1"/>
  <c r="J373" i="1"/>
  <c r="L373" i="1" s="1"/>
  <c r="J363" i="1"/>
  <c r="L363" i="1" s="1"/>
  <c r="J353" i="1"/>
  <c r="L353" i="1" s="1"/>
  <c r="J343" i="1"/>
  <c r="L343" i="1" s="1"/>
  <c r="J333" i="1"/>
  <c r="L333" i="1" s="1"/>
  <c r="J323" i="1"/>
  <c r="L323" i="1" s="1"/>
  <c r="J313" i="1"/>
  <c r="L313" i="1" s="1"/>
  <c r="J303" i="1"/>
  <c r="L303" i="1" s="1"/>
  <c r="J293" i="1"/>
  <c r="L293" i="1" s="1"/>
  <c r="J283" i="1"/>
  <c r="L283" i="1" s="1"/>
  <c r="J273" i="1"/>
  <c r="L273" i="1" s="1"/>
  <c r="J263" i="1"/>
  <c r="L263" i="1" s="1"/>
  <c r="J245" i="1"/>
  <c r="L245" i="1" s="1"/>
  <c r="J225" i="1"/>
  <c r="L225" i="1" s="1"/>
  <c r="J205" i="1"/>
  <c r="L205" i="1" s="1"/>
  <c r="J185" i="1"/>
  <c r="L185" i="1" s="1"/>
  <c r="J165" i="1"/>
  <c r="L165" i="1" s="1"/>
  <c r="J145" i="1"/>
  <c r="L145" i="1" s="1"/>
  <c r="J125" i="1"/>
  <c r="L125" i="1" s="1"/>
  <c r="J105" i="1"/>
  <c r="L105" i="1" s="1"/>
  <c r="J85" i="1"/>
  <c r="L85" i="1" s="1"/>
  <c r="J65" i="1"/>
  <c r="L65" i="1" s="1"/>
  <c r="J25" i="1"/>
  <c r="L25" i="1" s="1"/>
  <c r="J1800" i="1"/>
  <c r="L1800" i="1" s="1"/>
  <c r="J1790" i="1"/>
  <c r="L1790" i="1" s="1"/>
  <c r="J1780" i="1"/>
  <c r="L1780" i="1" s="1"/>
  <c r="J1770" i="1"/>
  <c r="L1770" i="1" s="1"/>
  <c r="J1760" i="1"/>
  <c r="L1760" i="1" s="1"/>
  <c r="J1750" i="1"/>
  <c r="L1750" i="1" s="1"/>
  <c r="J1740" i="1"/>
  <c r="L1740" i="1" s="1"/>
  <c r="J1730" i="1"/>
  <c r="L1730" i="1" s="1"/>
  <c r="J1720" i="1"/>
  <c r="L1720" i="1" s="1"/>
  <c r="J1710" i="1"/>
  <c r="L1710" i="1" s="1"/>
  <c r="J1700" i="1"/>
  <c r="L1700" i="1" s="1"/>
  <c r="J1690" i="1"/>
  <c r="L1690" i="1" s="1"/>
  <c r="J1680" i="1"/>
  <c r="L1680" i="1" s="1"/>
  <c r="J1670" i="1"/>
  <c r="L1670" i="1" s="1"/>
  <c r="J1660" i="1"/>
  <c r="L1660" i="1" s="1"/>
  <c r="J1650" i="1"/>
  <c r="L1650" i="1" s="1"/>
  <c r="J1640" i="1"/>
  <c r="L1640" i="1" s="1"/>
  <c r="J1630" i="1"/>
  <c r="L1630" i="1" s="1"/>
  <c r="J1620" i="1"/>
  <c r="L1620" i="1" s="1"/>
  <c r="J1610" i="1"/>
  <c r="L1610" i="1" s="1"/>
  <c r="J1600" i="1"/>
  <c r="L1600" i="1" s="1"/>
  <c r="J1590" i="1"/>
  <c r="L1590" i="1" s="1"/>
  <c r="J1580" i="1"/>
  <c r="L1580" i="1" s="1"/>
  <c r="J1570" i="1"/>
  <c r="L1570" i="1" s="1"/>
  <c r="J1560" i="1"/>
  <c r="L1560" i="1" s="1"/>
  <c r="J1550" i="1"/>
  <c r="L1550" i="1" s="1"/>
  <c r="J1540" i="1"/>
  <c r="L1540" i="1" s="1"/>
  <c r="J1530" i="1"/>
  <c r="L1530" i="1" s="1"/>
  <c r="J1520" i="1"/>
  <c r="L1520" i="1" s="1"/>
  <c r="J1510" i="1"/>
  <c r="L1510" i="1" s="1"/>
  <c r="J1500" i="1"/>
  <c r="L1500" i="1" s="1"/>
  <c r="J1490" i="1"/>
  <c r="L1490" i="1" s="1"/>
  <c r="J1470" i="1"/>
  <c r="L1470" i="1" s="1"/>
  <c r="J1460" i="1"/>
  <c r="L1460" i="1" s="1"/>
  <c r="J1450" i="1"/>
  <c r="L1450" i="1" s="1"/>
  <c r="J1440" i="1"/>
  <c r="L1440" i="1" s="1"/>
  <c r="J1430" i="1"/>
  <c r="L1430" i="1" s="1"/>
  <c r="J1420" i="1"/>
  <c r="L1420" i="1" s="1"/>
  <c r="J1410" i="1"/>
  <c r="L1410" i="1" s="1"/>
  <c r="J1400" i="1"/>
  <c r="L1400" i="1" s="1"/>
  <c r="J1390" i="1"/>
  <c r="L1390" i="1" s="1"/>
  <c r="J1380" i="1"/>
  <c r="L1380" i="1" s="1"/>
  <c r="J1370" i="1"/>
  <c r="L1370" i="1" s="1"/>
  <c r="J1360" i="1"/>
  <c r="L1360" i="1" s="1"/>
  <c r="J1350" i="1"/>
  <c r="L1350" i="1" s="1"/>
  <c r="J1340" i="1"/>
  <c r="L1340" i="1" s="1"/>
  <c r="J1330" i="1"/>
  <c r="L1330" i="1" s="1"/>
  <c r="J1320" i="1"/>
  <c r="L1320" i="1" s="1"/>
  <c r="J1310" i="1"/>
  <c r="L1310" i="1" s="1"/>
  <c r="J1300" i="1"/>
  <c r="L1300" i="1" s="1"/>
  <c r="J1290" i="1"/>
  <c r="L1290" i="1" s="1"/>
  <c r="J1280" i="1"/>
  <c r="L1280" i="1" s="1"/>
  <c r="J1270" i="1"/>
  <c r="L1270" i="1" s="1"/>
  <c r="J1260" i="1"/>
  <c r="L1260" i="1" s="1"/>
  <c r="J1250" i="1"/>
  <c r="L1250" i="1" s="1"/>
  <c r="J1240" i="1"/>
  <c r="L1240" i="1" s="1"/>
  <c r="J1230" i="1"/>
  <c r="L1230" i="1" s="1"/>
  <c r="J1220" i="1"/>
  <c r="L1220" i="1" s="1"/>
  <c r="J1210" i="1"/>
  <c r="L1210" i="1" s="1"/>
  <c r="J1200" i="1"/>
  <c r="L1200" i="1" s="1"/>
  <c r="J1190" i="1"/>
  <c r="L1190" i="1" s="1"/>
  <c r="J1180" i="1"/>
  <c r="L1180" i="1" s="1"/>
  <c r="J1170" i="1"/>
  <c r="L1170" i="1" s="1"/>
  <c r="J1160" i="1"/>
  <c r="L1160" i="1" s="1"/>
  <c r="J1150" i="1"/>
  <c r="L1150" i="1" s="1"/>
  <c r="J1140" i="1"/>
  <c r="L1140" i="1" s="1"/>
  <c r="J1130" i="1"/>
  <c r="L1130" i="1" s="1"/>
  <c r="J1120" i="1"/>
  <c r="L1120" i="1" s="1"/>
  <c r="J1110" i="1"/>
  <c r="L1110" i="1" s="1"/>
  <c r="J1100" i="1"/>
  <c r="L1100" i="1" s="1"/>
  <c r="J1090" i="1"/>
  <c r="L1090" i="1" s="1"/>
  <c r="J1080" i="1"/>
  <c r="L1080" i="1" s="1"/>
  <c r="J1070" i="1"/>
  <c r="L1070" i="1" s="1"/>
  <c r="J1060" i="1"/>
  <c r="L1060" i="1" s="1"/>
  <c r="J1050" i="1"/>
  <c r="L1050" i="1" s="1"/>
  <c r="J1040" i="1"/>
  <c r="L1040" i="1" s="1"/>
  <c r="J1030" i="1"/>
  <c r="L1030" i="1" s="1"/>
  <c r="J1020" i="1"/>
  <c r="L1020" i="1" s="1"/>
  <c r="J1010" i="1"/>
  <c r="L1010" i="1" s="1"/>
  <c r="J1000" i="1"/>
  <c r="L1000" i="1" s="1"/>
  <c r="J990" i="1"/>
  <c r="L990" i="1" s="1"/>
  <c r="J980" i="1"/>
  <c r="L980" i="1" s="1"/>
  <c r="J970" i="1"/>
  <c r="L970" i="1" s="1"/>
  <c r="J960" i="1"/>
  <c r="L960" i="1" s="1"/>
  <c r="J950" i="1"/>
  <c r="L950" i="1" s="1"/>
  <c r="J940" i="1"/>
  <c r="L940" i="1" s="1"/>
  <c r="J930" i="1"/>
  <c r="L930" i="1" s="1"/>
  <c r="J920" i="1"/>
  <c r="L920" i="1" s="1"/>
  <c r="J910" i="1"/>
  <c r="L910" i="1" s="1"/>
  <c r="J900" i="1"/>
  <c r="L900" i="1" s="1"/>
  <c r="J890" i="1"/>
  <c r="L890" i="1" s="1"/>
  <c r="J880" i="1"/>
  <c r="L880" i="1" s="1"/>
  <c r="J870" i="1"/>
  <c r="L870" i="1" s="1"/>
  <c r="J860" i="1"/>
  <c r="L860" i="1" s="1"/>
  <c r="J850" i="1"/>
  <c r="L850" i="1" s="1"/>
  <c r="J840" i="1"/>
  <c r="L840" i="1" s="1"/>
  <c r="J830" i="1"/>
  <c r="L830" i="1" s="1"/>
  <c r="J820" i="1"/>
  <c r="L820" i="1" s="1"/>
  <c r="J810" i="1"/>
  <c r="L810" i="1" s="1"/>
  <c r="J800" i="1"/>
  <c r="L800" i="1" s="1"/>
  <c r="J790" i="1"/>
  <c r="L790" i="1" s="1"/>
  <c r="J780" i="1"/>
  <c r="L780" i="1" s="1"/>
  <c r="J770" i="1"/>
  <c r="L770" i="1" s="1"/>
  <c r="J760" i="1"/>
  <c r="L760" i="1" s="1"/>
  <c r="J750" i="1"/>
  <c r="L750" i="1" s="1"/>
  <c r="J740" i="1"/>
  <c r="L740" i="1" s="1"/>
  <c r="J730" i="1"/>
  <c r="L730" i="1" s="1"/>
  <c r="J720" i="1"/>
  <c r="L720" i="1" s="1"/>
  <c r="J710" i="1"/>
  <c r="L710" i="1" s="1"/>
  <c r="J700" i="1"/>
  <c r="L700" i="1" s="1"/>
  <c r="J690" i="1"/>
  <c r="L690" i="1" s="1"/>
  <c r="J680" i="1"/>
  <c r="L680" i="1" s="1"/>
  <c r="J670" i="1"/>
  <c r="L670" i="1" s="1"/>
  <c r="J660" i="1"/>
  <c r="L660" i="1" s="1"/>
  <c r="J650" i="1"/>
  <c r="L650" i="1" s="1"/>
  <c r="J640" i="1"/>
  <c r="L640" i="1" s="1"/>
  <c r="J630" i="1"/>
  <c r="L630" i="1" s="1"/>
  <c r="J620" i="1"/>
  <c r="L620" i="1" s="1"/>
  <c r="J610" i="1"/>
  <c r="L610" i="1" s="1"/>
  <c r="J600" i="1"/>
  <c r="L600" i="1" s="1"/>
  <c r="J590" i="1"/>
  <c r="L590" i="1" s="1"/>
  <c r="J580" i="1"/>
  <c r="L580" i="1" s="1"/>
  <c r="J570" i="1"/>
  <c r="L570" i="1" s="1"/>
  <c r="J560" i="1"/>
  <c r="L560" i="1" s="1"/>
  <c r="J550" i="1"/>
  <c r="L550" i="1" s="1"/>
  <c r="J540" i="1"/>
  <c r="L540" i="1" s="1"/>
  <c r="J530" i="1"/>
  <c r="L530" i="1" s="1"/>
  <c r="J520" i="1"/>
  <c r="L520" i="1" s="1"/>
  <c r="J510" i="1"/>
  <c r="L510" i="1" s="1"/>
  <c r="J500" i="1"/>
  <c r="L500" i="1" s="1"/>
  <c r="J490" i="1"/>
  <c r="L490" i="1" s="1"/>
  <c r="J480" i="1"/>
  <c r="L480" i="1" s="1"/>
  <c r="J470" i="1"/>
  <c r="L470" i="1" s="1"/>
  <c r="J460" i="1"/>
  <c r="L460" i="1" s="1"/>
  <c r="J450" i="1"/>
  <c r="L450" i="1" s="1"/>
  <c r="J440" i="1"/>
  <c r="L440" i="1" s="1"/>
  <c r="J430" i="1"/>
  <c r="L430" i="1" s="1"/>
  <c r="J420" i="1"/>
  <c r="L420" i="1" s="1"/>
  <c r="J410" i="1"/>
  <c r="L410" i="1" s="1"/>
  <c r="J400" i="1"/>
  <c r="L400" i="1" s="1"/>
  <c r="J390" i="1"/>
  <c r="L390" i="1" s="1"/>
  <c r="J380" i="1"/>
  <c r="L380" i="1" s="1"/>
  <c r="J370" i="1"/>
  <c r="L370" i="1" s="1"/>
  <c r="J360" i="1"/>
  <c r="L360" i="1" s="1"/>
  <c r="J350" i="1"/>
  <c r="L350" i="1" s="1"/>
  <c r="J340" i="1"/>
  <c r="L340" i="1" s="1"/>
  <c r="J330" i="1"/>
  <c r="L330" i="1" s="1"/>
  <c r="J320" i="1"/>
  <c r="L320" i="1" s="1"/>
  <c r="J310" i="1"/>
  <c r="L310" i="1" s="1"/>
  <c r="J300" i="1"/>
  <c r="L300" i="1" s="1"/>
  <c r="J290" i="1"/>
  <c r="L290" i="1" s="1"/>
  <c r="J280" i="1"/>
  <c r="L280" i="1" s="1"/>
  <c r="J270" i="1"/>
  <c r="L270" i="1" s="1"/>
  <c r="J260" i="1"/>
  <c r="L260" i="1" s="1"/>
  <c r="J239" i="1"/>
  <c r="L239" i="1" s="1"/>
  <c r="J219" i="1"/>
  <c r="L219" i="1" s="1"/>
  <c r="J199" i="1"/>
  <c r="L199" i="1" s="1"/>
  <c r="J179" i="1"/>
  <c r="L179" i="1" s="1"/>
  <c r="J159" i="1"/>
  <c r="L159" i="1" s="1"/>
  <c r="J139" i="1"/>
  <c r="L139" i="1" s="1"/>
  <c r="J119" i="1"/>
  <c r="L119" i="1" s="1"/>
  <c r="J99" i="1"/>
  <c r="L99" i="1" s="1"/>
  <c r="J79" i="1"/>
  <c r="L79" i="1" s="1"/>
  <c r="J59" i="1"/>
  <c r="L59" i="1" s="1"/>
  <c r="J39" i="1"/>
  <c r="L39" i="1" s="1"/>
  <c r="J19" i="1"/>
  <c r="L19" i="1" s="1"/>
  <c r="J238" i="1"/>
  <c r="L238" i="1" s="1"/>
  <c r="J218" i="1"/>
  <c r="L218" i="1" s="1"/>
  <c r="J198" i="1"/>
  <c r="L198" i="1" s="1"/>
  <c r="J178" i="1"/>
  <c r="L178" i="1" s="1"/>
  <c r="J158" i="1"/>
  <c r="L158" i="1" s="1"/>
  <c r="J138" i="1"/>
  <c r="L138" i="1" s="1"/>
  <c r="J118" i="1"/>
  <c r="L118" i="1" s="1"/>
  <c r="J98" i="1"/>
  <c r="L98" i="1" s="1"/>
  <c r="J78" i="1"/>
  <c r="L78" i="1" s="1"/>
  <c r="J58" i="1"/>
  <c r="L58" i="1" s="1"/>
  <c r="J38" i="1"/>
  <c r="L38" i="1" s="1"/>
  <c r="J18" i="1"/>
  <c r="L18" i="1" s="1"/>
  <c r="J1799" i="1"/>
  <c r="L1799" i="1" s="1"/>
  <c r="J1789" i="1"/>
  <c r="L1789" i="1" s="1"/>
  <c r="J1779" i="1"/>
  <c r="L1779" i="1" s="1"/>
  <c r="J1769" i="1"/>
  <c r="L1769" i="1" s="1"/>
  <c r="J1759" i="1"/>
  <c r="L1759" i="1" s="1"/>
  <c r="J1749" i="1"/>
  <c r="L1749" i="1" s="1"/>
  <c r="J1739" i="1"/>
  <c r="L1739" i="1" s="1"/>
  <c r="J1729" i="1"/>
  <c r="L1729" i="1" s="1"/>
  <c r="J1719" i="1"/>
  <c r="L1719" i="1" s="1"/>
  <c r="J1709" i="1"/>
  <c r="L1709" i="1" s="1"/>
  <c r="J1699" i="1"/>
  <c r="L1699" i="1" s="1"/>
  <c r="J1689" i="1"/>
  <c r="L1689" i="1" s="1"/>
  <c r="J1679" i="1"/>
  <c r="L1679" i="1" s="1"/>
  <c r="J1669" i="1"/>
  <c r="L1669" i="1" s="1"/>
  <c r="J1659" i="1"/>
  <c r="L1659" i="1" s="1"/>
  <c r="J1649" i="1"/>
  <c r="L1649" i="1" s="1"/>
  <c r="J1639" i="1"/>
  <c r="L1639" i="1" s="1"/>
  <c r="J1629" i="1"/>
  <c r="L1629" i="1" s="1"/>
  <c r="J1619" i="1"/>
  <c r="L1619" i="1" s="1"/>
  <c r="J1609" i="1"/>
  <c r="L1609" i="1" s="1"/>
  <c r="J1599" i="1"/>
  <c r="L1599" i="1" s="1"/>
  <c r="J1589" i="1"/>
  <c r="L1589" i="1" s="1"/>
  <c r="J1579" i="1"/>
  <c r="L1579" i="1" s="1"/>
  <c r="J1569" i="1"/>
  <c r="L1569" i="1" s="1"/>
  <c r="J1559" i="1"/>
  <c r="L1559" i="1" s="1"/>
  <c r="J1549" i="1"/>
  <c r="L1549" i="1" s="1"/>
  <c r="J1539" i="1"/>
  <c r="L1539" i="1" s="1"/>
  <c r="J1529" i="1"/>
  <c r="L1529" i="1" s="1"/>
  <c r="J1519" i="1"/>
  <c r="L1519" i="1" s="1"/>
  <c r="J1509" i="1"/>
  <c r="L1509" i="1" s="1"/>
  <c r="J1499" i="1"/>
  <c r="L1499" i="1" s="1"/>
  <c r="J1489" i="1"/>
  <c r="L1489" i="1" s="1"/>
  <c r="J1479" i="1"/>
  <c r="L1479" i="1" s="1"/>
  <c r="J1469" i="1"/>
  <c r="L1469" i="1" s="1"/>
  <c r="J1459" i="1"/>
  <c r="L1459" i="1" s="1"/>
  <c r="J1449" i="1"/>
  <c r="L1449" i="1" s="1"/>
  <c r="J1439" i="1"/>
  <c r="L1439" i="1" s="1"/>
  <c r="J1429" i="1"/>
  <c r="L1429" i="1" s="1"/>
  <c r="J1419" i="1"/>
  <c r="L1419" i="1" s="1"/>
  <c r="J1409" i="1"/>
  <c r="L1409" i="1" s="1"/>
  <c r="J1399" i="1"/>
  <c r="L1399" i="1" s="1"/>
  <c r="J1389" i="1"/>
  <c r="L1389" i="1" s="1"/>
  <c r="J1379" i="1"/>
  <c r="L1379" i="1" s="1"/>
  <c r="J1369" i="1"/>
  <c r="L1369" i="1" s="1"/>
  <c r="J1359" i="1"/>
  <c r="L1359" i="1" s="1"/>
  <c r="J1349" i="1"/>
  <c r="L1349" i="1" s="1"/>
  <c r="J1339" i="1"/>
  <c r="L1339" i="1" s="1"/>
  <c r="J1329" i="1"/>
  <c r="L1329" i="1" s="1"/>
  <c r="J1319" i="1"/>
  <c r="L1319" i="1" s="1"/>
  <c r="J1309" i="1"/>
  <c r="L1309" i="1" s="1"/>
  <c r="J1299" i="1"/>
  <c r="L1299" i="1" s="1"/>
  <c r="J1289" i="1"/>
  <c r="L1289" i="1" s="1"/>
  <c r="J1279" i="1"/>
  <c r="L1279" i="1" s="1"/>
  <c r="J1269" i="1"/>
  <c r="L1269" i="1" s="1"/>
  <c r="J1259" i="1"/>
  <c r="L1259" i="1" s="1"/>
  <c r="J1249" i="1"/>
  <c r="L1249" i="1" s="1"/>
  <c r="J1239" i="1"/>
  <c r="L1239" i="1" s="1"/>
  <c r="J1229" i="1"/>
  <c r="L1229" i="1" s="1"/>
  <c r="J1219" i="1"/>
  <c r="L1219" i="1" s="1"/>
  <c r="J1209" i="1"/>
  <c r="L1209" i="1" s="1"/>
  <c r="J1199" i="1"/>
  <c r="L1199" i="1" s="1"/>
  <c r="J1189" i="1"/>
  <c r="L1189" i="1" s="1"/>
  <c r="J1179" i="1"/>
  <c r="L1179" i="1" s="1"/>
  <c r="J1169" i="1"/>
  <c r="L1169" i="1" s="1"/>
  <c r="J1159" i="1"/>
  <c r="L1159" i="1" s="1"/>
  <c r="J1149" i="1"/>
  <c r="L1149" i="1" s="1"/>
  <c r="J1139" i="1"/>
  <c r="L1139" i="1" s="1"/>
  <c r="J1129" i="1"/>
  <c r="L1129" i="1" s="1"/>
  <c r="J1119" i="1"/>
  <c r="L1119" i="1" s="1"/>
  <c r="J1109" i="1"/>
  <c r="L1109" i="1" s="1"/>
  <c r="J1099" i="1"/>
  <c r="L1099" i="1" s="1"/>
  <c r="J1089" i="1"/>
  <c r="L1089" i="1" s="1"/>
  <c r="J1079" i="1"/>
  <c r="L1079" i="1" s="1"/>
  <c r="J1069" i="1"/>
  <c r="L1069" i="1" s="1"/>
  <c r="J1059" i="1"/>
  <c r="L1059" i="1" s="1"/>
  <c r="J1049" i="1"/>
  <c r="L1049" i="1" s="1"/>
  <c r="J1039" i="1"/>
  <c r="L1039" i="1" s="1"/>
  <c r="J1029" i="1"/>
  <c r="L1029" i="1" s="1"/>
  <c r="J1019" i="1"/>
  <c r="L1019" i="1" s="1"/>
  <c r="J1009" i="1"/>
  <c r="L1009" i="1" s="1"/>
  <c r="J999" i="1"/>
  <c r="L999" i="1" s="1"/>
  <c r="J989" i="1"/>
  <c r="L989" i="1" s="1"/>
  <c r="J979" i="1"/>
  <c r="L979" i="1" s="1"/>
  <c r="J969" i="1"/>
  <c r="L969" i="1" s="1"/>
  <c r="J959" i="1"/>
  <c r="L959" i="1" s="1"/>
  <c r="J949" i="1"/>
  <c r="L949" i="1" s="1"/>
  <c r="J939" i="1"/>
  <c r="L939" i="1" s="1"/>
  <c r="J929" i="1"/>
  <c r="L929" i="1" s="1"/>
  <c r="J919" i="1"/>
  <c r="L919" i="1" s="1"/>
  <c r="J909" i="1"/>
  <c r="L909" i="1" s="1"/>
  <c r="J899" i="1"/>
  <c r="L899" i="1" s="1"/>
  <c r="J889" i="1"/>
  <c r="L889" i="1" s="1"/>
  <c r="J879" i="1"/>
  <c r="L879" i="1" s="1"/>
  <c r="J869" i="1"/>
  <c r="L869" i="1" s="1"/>
  <c r="J859" i="1"/>
  <c r="L859" i="1" s="1"/>
  <c r="J849" i="1"/>
  <c r="L849" i="1" s="1"/>
  <c r="J839" i="1"/>
  <c r="L839" i="1" s="1"/>
  <c r="J829" i="1"/>
  <c r="L829" i="1" s="1"/>
  <c r="J819" i="1"/>
  <c r="L819" i="1" s="1"/>
  <c r="J809" i="1"/>
  <c r="L809" i="1" s="1"/>
  <c r="J799" i="1"/>
  <c r="L799" i="1" s="1"/>
  <c r="J789" i="1"/>
  <c r="L789" i="1" s="1"/>
  <c r="J779" i="1"/>
  <c r="L779" i="1" s="1"/>
  <c r="J769" i="1"/>
  <c r="L769" i="1" s="1"/>
  <c r="J759" i="1"/>
  <c r="L759" i="1" s="1"/>
  <c r="J749" i="1"/>
  <c r="L749" i="1" s="1"/>
  <c r="J739" i="1"/>
  <c r="L739" i="1" s="1"/>
  <c r="J729" i="1"/>
  <c r="L729" i="1" s="1"/>
  <c r="J719" i="1"/>
  <c r="L719" i="1" s="1"/>
  <c r="J709" i="1"/>
  <c r="L709" i="1" s="1"/>
  <c r="J699" i="1"/>
  <c r="L699" i="1" s="1"/>
  <c r="J689" i="1"/>
  <c r="L689" i="1" s="1"/>
  <c r="J679" i="1"/>
  <c r="L679" i="1" s="1"/>
  <c r="J669" i="1"/>
  <c r="L669" i="1" s="1"/>
  <c r="J659" i="1"/>
  <c r="L659" i="1" s="1"/>
  <c r="J649" i="1"/>
  <c r="L649" i="1" s="1"/>
  <c r="J639" i="1"/>
  <c r="L639" i="1" s="1"/>
  <c r="J629" i="1"/>
  <c r="L629" i="1" s="1"/>
  <c r="J619" i="1"/>
  <c r="L619" i="1" s="1"/>
  <c r="J609" i="1"/>
  <c r="L609" i="1" s="1"/>
  <c r="J599" i="1"/>
  <c r="L599" i="1" s="1"/>
  <c r="J589" i="1"/>
  <c r="L589" i="1" s="1"/>
  <c r="J579" i="1"/>
  <c r="L579" i="1" s="1"/>
  <c r="J569" i="1"/>
  <c r="L569" i="1" s="1"/>
  <c r="J559" i="1"/>
  <c r="L559" i="1" s="1"/>
  <c r="J549" i="1"/>
  <c r="L549" i="1" s="1"/>
  <c r="J539" i="1"/>
  <c r="L539" i="1" s="1"/>
  <c r="J529" i="1"/>
  <c r="L529" i="1" s="1"/>
  <c r="J519" i="1"/>
  <c r="L519" i="1" s="1"/>
  <c r="J509" i="1"/>
  <c r="L509" i="1" s="1"/>
  <c r="J499" i="1"/>
  <c r="L499" i="1" s="1"/>
  <c r="J489" i="1"/>
  <c r="L489" i="1" s="1"/>
  <c r="J479" i="1"/>
  <c r="L479" i="1" s="1"/>
  <c r="J469" i="1"/>
  <c r="L469" i="1" s="1"/>
  <c r="J459" i="1"/>
  <c r="L459" i="1" s="1"/>
  <c r="J449" i="1"/>
  <c r="L449" i="1" s="1"/>
  <c r="J439" i="1"/>
  <c r="L439" i="1" s="1"/>
  <c r="J429" i="1"/>
  <c r="L429" i="1" s="1"/>
  <c r="J419" i="1"/>
  <c r="L419" i="1" s="1"/>
  <c r="J409" i="1"/>
  <c r="L409" i="1" s="1"/>
  <c r="J399" i="1"/>
  <c r="L399" i="1" s="1"/>
  <c r="J389" i="1"/>
  <c r="L389" i="1" s="1"/>
  <c r="J379" i="1"/>
  <c r="L379" i="1" s="1"/>
  <c r="J369" i="1"/>
  <c r="L369" i="1" s="1"/>
  <c r="J359" i="1"/>
  <c r="L359" i="1" s="1"/>
  <c r="J349" i="1"/>
  <c r="L349" i="1" s="1"/>
  <c r="J339" i="1"/>
  <c r="L339" i="1" s="1"/>
  <c r="J329" i="1"/>
  <c r="L329" i="1" s="1"/>
  <c r="J319" i="1"/>
  <c r="L319" i="1" s="1"/>
  <c r="J309" i="1"/>
  <c r="L309" i="1" s="1"/>
  <c r="J299" i="1"/>
  <c r="L299" i="1" s="1"/>
  <c r="J289" i="1"/>
  <c r="L289" i="1" s="1"/>
  <c r="J279" i="1"/>
  <c r="L279" i="1" s="1"/>
  <c r="J269" i="1"/>
  <c r="L269" i="1" s="1"/>
  <c r="J259" i="1"/>
  <c r="L259" i="1" s="1"/>
  <c r="J237" i="1"/>
  <c r="L237" i="1" s="1"/>
  <c r="J217" i="1"/>
  <c r="L217" i="1" s="1"/>
  <c r="J197" i="1"/>
  <c r="L197" i="1" s="1"/>
  <c r="J177" i="1"/>
  <c r="L177" i="1" s="1"/>
  <c r="J157" i="1"/>
  <c r="L157" i="1" s="1"/>
  <c r="J137" i="1"/>
  <c r="L137" i="1" s="1"/>
  <c r="J117" i="1"/>
  <c r="L117" i="1" s="1"/>
  <c r="J97" i="1"/>
  <c r="L97" i="1" s="1"/>
  <c r="J77" i="1"/>
  <c r="L77" i="1" s="1"/>
  <c r="J57" i="1"/>
  <c r="L57" i="1" s="1"/>
  <c r="J37" i="1"/>
  <c r="L37" i="1" s="1"/>
  <c r="J256" i="1"/>
  <c r="L256" i="1" s="1"/>
  <c r="J236" i="1"/>
  <c r="L236" i="1" s="1"/>
  <c r="J216" i="1"/>
  <c r="L216" i="1" s="1"/>
  <c r="J196" i="1"/>
  <c r="L196" i="1" s="1"/>
  <c r="J176" i="1"/>
  <c r="L176" i="1" s="1"/>
  <c r="J156" i="1"/>
  <c r="L156" i="1" s="1"/>
  <c r="J136" i="1"/>
  <c r="L136" i="1" s="1"/>
  <c r="J116" i="1"/>
  <c r="L116" i="1" s="1"/>
  <c r="J96" i="1"/>
  <c r="L96" i="1" s="1"/>
  <c r="J76" i="1"/>
  <c r="L76" i="1" s="1"/>
  <c r="J56" i="1"/>
  <c r="L56" i="1" s="1"/>
  <c r="J36" i="1"/>
  <c r="L36" i="1" s="1"/>
  <c r="J16" i="1"/>
  <c r="L16" i="1" s="1"/>
  <c r="J1798" i="1"/>
  <c r="L1798" i="1" s="1"/>
  <c r="J1788" i="1"/>
  <c r="L1788" i="1" s="1"/>
  <c r="J1778" i="1"/>
  <c r="L1778" i="1" s="1"/>
  <c r="J1768" i="1"/>
  <c r="L1768" i="1" s="1"/>
  <c r="J1758" i="1"/>
  <c r="L1758" i="1" s="1"/>
  <c r="J1748" i="1"/>
  <c r="L1748" i="1" s="1"/>
  <c r="J1738" i="1"/>
  <c r="L1738" i="1" s="1"/>
  <c r="J1728" i="1"/>
  <c r="L1728" i="1" s="1"/>
  <c r="J1718" i="1"/>
  <c r="L1718" i="1" s="1"/>
  <c r="J1708" i="1"/>
  <c r="L1708" i="1" s="1"/>
  <c r="J1698" i="1"/>
  <c r="L1698" i="1" s="1"/>
  <c r="J1688" i="1"/>
  <c r="L1688" i="1" s="1"/>
  <c r="J1678" i="1"/>
  <c r="L1678" i="1" s="1"/>
  <c r="J1668" i="1"/>
  <c r="L1668" i="1" s="1"/>
  <c r="J1658" i="1"/>
  <c r="L1658" i="1" s="1"/>
  <c r="J1648" i="1"/>
  <c r="L1648" i="1" s="1"/>
  <c r="J1638" i="1"/>
  <c r="L1638" i="1" s="1"/>
  <c r="J1628" i="1"/>
  <c r="L1628" i="1" s="1"/>
  <c r="J1618" i="1"/>
  <c r="L1618" i="1" s="1"/>
  <c r="J1608" i="1"/>
  <c r="L1608" i="1" s="1"/>
  <c r="J1598" i="1"/>
  <c r="L1598" i="1" s="1"/>
  <c r="J1588" i="1"/>
  <c r="L1588" i="1" s="1"/>
  <c r="J1578" i="1"/>
  <c r="L1578" i="1" s="1"/>
  <c r="J1568" i="1"/>
  <c r="L1568" i="1" s="1"/>
  <c r="J1558" i="1"/>
  <c r="L1558" i="1" s="1"/>
  <c r="J1548" i="1"/>
  <c r="L1548" i="1" s="1"/>
  <c r="J1538" i="1"/>
  <c r="L1538" i="1" s="1"/>
  <c r="J1528" i="1"/>
  <c r="L1528" i="1" s="1"/>
  <c r="J1518" i="1"/>
  <c r="L1518" i="1" s="1"/>
  <c r="J1508" i="1"/>
  <c r="L1508" i="1" s="1"/>
  <c r="J1498" i="1"/>
  <c r="L1498" i="1" s="1"/>
  <c r="J1488" i="1"/>
  <c r="L1488" i="1" s="1"/>
  <c r="J1478" i="1"/>
  <c r="L1478" i="1" s="1"/>
  <c r="J1468" i="1"/>
  <c r="L1468" i="1" s="1"/>
  <c r="J1458" i="1"/>
  <c r="L1458" i="1" s="1"/>
  <c r="J1448" i="1"/>
  <c r="L1448" i="1" s="1"/>
  <c r="J1438" i="1"/>
  <c r="L1438" i="1" s="1"/>
  <c r="J1428" i="1"/>
  <c r="L1428" i="1" s="1"/>
  <c r="J1418" i="1"/>
  <c r="L1418" i="1" s="1"/>
  <c r="J1408" i="1"/>
  <c r="L1408" i="1" s="1"/>
  <c r="J1398" i="1"/>
  <c r="L1398" i="1" s="1"/>
  <c r="J1388" i="1"/>
  <c r="L1388" i="1" s="1"/>
  <c r="J1378" i="1"/>
  <c r="L1378" i="1" s="1"/>
  <c r="J1368" i="1"/>
  <c r="L1368" i="1" s="1"/>
  <c r="J1358" i="1"/>
  <c r="L1358" i="1" s="1"/>
  <c r="J1348" i="1"/>
  <c r="L1348" i="1" s="1"/>
  <c r="J1338" i="1"/>
  <c r="L1338" i="1" s="1"/>
  <c r="J1328" i="1"/>
  <c r="L1328" i="1" s="1"/>
  <c r="J1318" i="1"/>
  <c r="L1318" i="1" s="1"/>
  <c r="J1308" i="1"/>
  <c r="L1308" i="1" s="1"/>
  <c r="J1298" i="1"/>
  <c r="L1298" i="1" s="1"/>
  <c r="J1288" i="1"/>
  <c r="L1288" i="1" s="1"/>
  <c r="J1278" i="1"/>
  <c r="L1278" i="1" s="1"/>
  <c r="J1268" i="1"/>
  <c r="L1268" i="1" s="1"/>
  <c r="J1258" i="1"/>
  <c r="L1258" i="1" s="1"/>
  <c r="J1248" i="1"/>
  <c r="L1248" i="1" s="1"/>
  <c r="J1238" i="1"/>
  <c r="L1238" i="1" s="1"/>
  <c r="J1228" i="1"/>
  <c r="L1228" i="1" s="1"/>
  <c r="J1218" i="1"/>
  <c r="L1218" i="1" s="1"/>
  <c r="J1208" i="1"/>
  <c r="L1208" i="1" s="1"/>
  <c r="J1198" i="1"/>
  <c r="L1198" i="1" s="1"/>
  <c r="J1188" i="1"/>
  <c r="L1188" i="1" s="1"/>
  <c r="J1178" i="1"/>
  <c r="L1178" i="1" s="1"/>
  <c r="J1168" i="1"/>
  <c r="L1168" i="1" s="1"/>
  <c r="J1158" i="1"/>
  <c r="L1158" i="1" s="1"/>
  <c r="J1148" i="1"/>
  <c r="L1148" i="1" s="1"/>
  <c r="J1138" i="1"/>
  <c r="L1138" i="1" s="1"/>
  <c r="J1128" i="1"/>
  <c r="L1128" i="1" s="1"/>
  <c r="J1118" i="1"/>
  <c r="L1118" i="1" s="1"/>
  <c r="J1108" i="1"/>
  <c r="L1108" i="1" s="1"/>
  <c r="J1098" i="1"/>
  <c r="L1098" i="1" s="1"/>
  <c r="J1088" i="1"/>
  <c r="L1088" i="1" s="1"/>
  <c r="J1078" i="1"/>
  <c r="L1078" i="1" s="1"/>
  <c r="J1068" i="1"/>
  <c r="L1068" i="1" s="1"/>
  <c r="J1058" i="1"/>
  <c r="L1058" i="1" s="1"/>
  <c r="J1048" i="1"/>
  <c r="L1048" i="1" s="1"/>
  <c r="J1038" i="1"/>
  <c r="L1038" i="1" s="1"/>
  <c r="J1028" i="1"/>
  <c r="L1028" i="1" s="1"/>
  <c r="J1018" i="1"/>
  <c r="L1018" i="1" s="1"/>
  <c r="J1008" i="1"/>
  <c r="L1008" i="1" s="1"/>
  <c r="J998" i="1"/>
  <c r="L998" i="1" s="1"/>
  <c r="J988" i="1"/>
  <c r="L988" i="1" s="1"/>
  <c r="J978" i="1"/>
  <c r="L978" i="1" s="1"/>
  <c r="J968" i="1"/>
  <c r="L968" i="1" s="1"/>
  <c r="J958" i="1"/>
  <c r="L958" i="1" s="1"/>
  <c r="J948" i="1"/>
  <c r="L948" i="1" s="1"/>
  <c r="J938" i="1"/>
  <c r="L938" i="1" s="1"/>
  <c r="J928" i="1"/>
  <c r="L928" i="1" s="1"/>
  <c r="J918" i="1"/>
  <c r="L918" i="1" s="1"/>
  <c r="J908" i="1"/>
  <c r="L908" i="1" s="1"/>
  <c r="J898" i="1"/>
  <c r="L898" i="1" s="1"/>
  <c r="J888" i="1"/>
  <c r="L888" i="1" s="1"/>
  <c r="J878" i="1"/>
  <c r="L878" i="1" s="1"/>
  <c r="J868" i="1"/>
  <c r="L868" i="1" s="1"/>
  <c r="J858" i="1"/>
  <c r="L858" i="1" s="1"/>
  <c r="J848" i="1"/>
  <c r="L848" i="1" s="1"/>
  <c r="J838" i="1"/>
  <c r="L838" i="1" s="1"/>
  <c r="J828" i="1"/>
  <c r="L828" i="1" s="1"/>
  <c r="J818" i="1"/>
  <c r="L818" i="1" s="1"/>
  <c r="J808" i="1"/>
  <c r="L808" i="1" s="1"/>
  <c r="J798" i="1"/>
  <c r="L798" i="1" s="1"/>
  <c r="J788" i="1"/>
  <c r="L788" i="1" s="1"/>
  <c r="J778" i="1"/>
  <c r="L778" i="1" s="1"/>
  <c r="J768" i="1"/>
  <c r="L768" i="1" s="1"/>
  <c r="J758" i="1"/>
  <c r="L758" i="1" s="1"/>
  <c r="J748" i="1"/>
  <c r="L748" i="1" s="1"/>
  <c r="J738" i="1"/>
  <c r="L738" i="1" s="1"/>
  <c r="J728" i="1"/>
  <c r="L728" i="1" s="1"/>
  <c r="J718" i="1"/>
  <c r="L718" i="1" s="1"/>
  <c r="J708" i="1"/>
  <c r="L708" i="1" s="1"/>
  <c r="J698" i="1"/>
  <c r="L698" i="1" s="1"/>
  <c r="J688" i="1"/>
  <c r="L688" i="1" s="1"/>
  <c r="J678" i="1"/>
  <c r="L678" i="1" s="1"/>
  <c r="J668" i="1"/>
  <c r="L668" i="1" s="1"/>
  <c r="J658" i="1"/>
  <c r="L658" i="1" s="1"/>
  <c r="J648" i="1"/>
  <c r="L648" i="1" s="1"/>
  <c r="J638" i="1"/>
  <c r="L638" i="1" s="1"/>
  <c r="J628" i="1"/>
  <c r="L628" i="1" s="1"/>
  <c r="J618" i="1"/>
  <c r="L618" i="1" s="1"/>
  <c r="J608" i="1"/>
  <c r="L608" i="1" s="1"/>
  <c r="J598" i="1"/>
  <c r="L598" i="1" s="1"/>
  <c r="J588" i="1"/>
  <c r="L588" i="1" s="1"/>
  <c r="J578" i="1"/>
  <c r="L578" i="1" s="1"/>
  <c r="J568" i="1"/>
  <c r="L568" i="1" s="1"/>
  <c r="J558" i="1"/>
  <c r="L558" i="1" s="1"/>
  <c r="J548" i="1"/>
  <c r="L548" i="1" s="1"/>
  <c r="J538" i="1"/>
  <c r="L538" i="1" s="1"/>
  <c r="J528" i="1"/>
  <c r="L528" i="1" s="1"/>
  <c r="J518" i="1"/>
  <c r="L518" i="1" s="1"/>
  <c r="J508" i="1"/>
  <c r="L508" i="1" s="1"/>
  <c r="J498" i="1"/>
  <c r="L498" i="1" s="1"/>
  <c r="J488" i="1"/>
  <c r="L488" i="1" s="1"/>
  <c r="J478" i="1"/>
  <c r="L478" i="1" s="1"/>
  <c r="J468" i="1"/>
  <c r="L468" i="1" s="1"/>
  <c r="J458" i="1"/>
  <c r="L458" i="1" s="1"/>
  <c r="J448" i="1"/>
  <c r="L448" i="1" s="1"/>
  <c r="J438" i="1"/>
  <c r="L438" i="1" s="1"/>
  <c r="J428" i="1"/>
  <c r="L428" i="1" s="1"/>
  <c r="J418" i="1"/>
  <c r="L418" i="1" s="1"/>
  <c r="J408" i="1"/>
  <c r="L408" i="1" s="1"/>
  <c r="J398" i="1"/>
  <c r="L398" i="1" s="1"/>
  <c r="J388" i="1"/>
  <c r="L388" i="1" s="1"/>
  <c r="J378" i="1"/>
  <c r="L378" i="1" s="1"/>
  <c r="J368" i="1"/>
  <c r="L368" i="1" s="1"/>
  <c r="J358" i="1"/>
  <c r="L358" i="1" s="1"/>
  <c r="J348" i="1"/>
  <c r="L348" i="1" s="1"/>
  <c r="J338" i="1"/>
  <c r="L338" i="1" s="1"/>
  <c r="J328" i="1"/>
  <c r="L328" i="1" s="1"/>
  <c r="J318" i="1"/>
  <c r="L318" i="1" s="1"/>
  <c r="J308" i="1"/>
  <c r="L308" i="1" s="1"/>
  <c r="J298" i="1"/>
  <c r="L298" i="1" s="1"/>
  <c r="J288" i="1"/>
  <c r="L288" i="1" s="1"/>
  <c r="J278" i="1"/>
  <c r="L278" i="1" s="1"/>
  <c r="J268" i="1"/>
  <c r="L268" i="1" s="1"/>
  <c r="J258" i="1"/>
  <c r="L258" i="1" s="1"/>
  <c r="J255" i="1"/>
  <c r="L255" i="1" s="1"/>
  <c r="J235" i="1"/>
  <c r="L235" i="1" s="1"/>
  <c r="J215" i="1"/>
  <c r="L215" i="1" s="1"/>
  <c r="J195" i="1"/>
  <c r="L195" i="1" s="1"/>
  <c r="J175" i="1"/>
  <c r="L175" i="1" s="1"/>
  <c r="J155" i="1"/>
  <c r="L155" i="1" s="1"/>
  <c r="J135" i="1"/>
  <c r="L135" i="1" s="1"/>
  <c r="J115" i="1"/>
  <c r="L115" i="1" s="1"/>
  <c r="J95" i="1"/>
  <c r="L95" i="1" s="1"/>
  <c r="J75" i="1"/>
  <c r="L75" i="1" s="1"/>
  <c r="J55" i="1"/>
  <c r="L55" i="1" s="1"/>
  <c r="J35" i="1"/>
  <c r="L35" i="1" s="1"/>
  <c r="J15" i="1"/>
  <c r="L15" i="1" s="1"/>
  <c r="J254" i="1"/>
  <c r="L254" i="1" s="1"/>
  <c r="J234" i="1"/>
  <c r="L234" i="1" s="1"/>
  <c r="J214" i="1"/>
  <c r="L214" i="1" s="1"/>
  <c r="J194" i="1"/>
  <c r="L194" i="1" s="1"/>
  <c r="J174" i="1"/>
  <c r="L174" i="1" s="1"/>
  <c r="J154" i="1"/>
  <c r="L154" i="1" s="1"/>
  <c r="J134" i="1"/>
  <c r="L134" i="1" s="1"/>
  <c r="J114" i="1"/>
  <c r="L114" i="1" s="1"/>
  <c r="J94" i="1"/>
  <c r="L94" i="1" s="1"/>
  <c r="J74" i="1"/>
  <c r="L74" i="1" s="1"/>
  <c r="J54" i="1"/>
  <c r="L54" i="1" s="1"/>
  <c r="J34" i="1"/>
  <c r="L34" i="1" s="1"/>
  <c r="J14" i="1"/>
  <c r="L14" i="1" s="1"/>
  <c r="J46" i="1"/>
  <c r="L46" i="1" s="1"/>
  <c r="J563" i="1"/>
  <c r="L563" i="1" s="1"/>
  <c r="J246" i="1"/>
  <c r="L246" i="1" s="1"/>
  <c r="J226" i="1"/>
  <c r="L226" i="1" s="1"/>
  <c r="J206" i="1"/>
  <c r="L206" i="1" s="1"/>
  <c r="J186" i="1"/>
  <c r="L186" i="1" s="1"/>
  <c r="J166" i="1"/>
  <c r="L166" i="1" s="1"/>
  <c r="J146" i="1"/>
  <c r="L146" i="1" s="1"/>
  <c r="J126" i="1"/>
  <c r="L126" i="1" s="1"/>
  <c r="J106" i="1"/>
  <c r="L106" i="1" s="1"/>
  <c r="J86" i="1"/>
  <c r="L86" i="1" s="1"/>
  <c r="J66" i="1"/>
  <c r="L66" i="1" s="1"/>
  <c r="J26" i="1"/>
  <c r="L26" i="1" s="1"/>
  <c r="J1803" i="1"/>
  <c r="L1803" i="1" s="1"/>
  <c r="J1783" i="1"/>
  <c r="L1783" i="1" s="1"/>
  <c r="J1773" i="1"/>
  <c r="L1773" i="1" s="1"/>
  <c r="J1763" i="1"/>
  <c r="L1763" i="1" s="1"/>
  <c r="J1743" i="1"/>
  <c r="L1743" i="1" s="1"/>
  <c r="J1733" i="1"/>
  <c r="L1733" i="1" s="1"/>
  <c r="J1723" i="1"/>
  <c r="L1723" i="1" s="1"/>
  <c r="J1713" i="1"/>
  <c r="L1713" i="1" s="1"/>
  <c r="J1693" i="1"/>
  <c r="L1693" i="1" s="1"/>
  <c r="J1683" i="1"/>
  <c r="L1683" i="1" s="1"/>
  <c r="J1673" i="1"/>
  <c r="L1673" i="1" s="1"/>
  <c r="J1653" i="1"/>
  <c r="L1653" i="1" s="1"/>
  <c r="J1643" i="1"/>
  <c r="L1643" i="1" s="1"/>
  <c r="J1633" i="1"/>
  <c r="L1633" i="1" s="1"/>
  <c r="J1613" i="1"/>
  <c r="L1613" i="1" s="1"/>
  <c r="J1603" i="1"/>
  <c r="L1603" i="1" s="1"/>
  <c r="J1593" i="1"/>
  <c r="L1593" i="1" s="1"/>
  <c r="J1573" i="1"/>
  <c r="L1573" i="1" s="1"/>
  <c r="J1563" i="1"/>
  <c r="L1563" i="1" s="1"/>
  <c r="J1553" i="1"/>
  <c r="L1553" i="1" s="1"/>
  <c r="J1543" i="1"/>
  <c r="L1543" i="1" s="1"/>
  <c r="J1523" i="1"/>
  <c r="L1523" i="1" s="1"/>
  <c r="J1513" i="1"/>
  <c r="L1513" i="1" s="1"/>
  <c r="J1503" i="1"/>
  <c r="L1503" i="1" s="1"/>
  <c r="J1493" i="1"/>
  <c r="L1493" i="1" s="1"/>
  <c r="J1483" i="1"/>
  <c r="L1483" i="1" s="1"/>
  <c r="J1463" i="1"/>
  <c r="L1463" i="1" s="1"/>
  <c r="J1453" i="1"/>
  <c r="L1453" i="1" s="1"/>
  <c r="J1443" i="1"/>
  <c r="L1443" i="1" s="1"/>
  <c r="J1433" i="1"/>
  <c r="L1433" i="1" s="1"/>
  <c r="J1413" i="1"/>
  <c r="L1413" i="1" s="1"/>
  <c r="J1403" i="1"/>
  <c r="L1403" i="1" s="1"/>
  <c r="J1393" i="1"/>
  <c r="L1393" i="1" s="1"/>
  <c r="J1383" i="1"/>
  <c r="L1383" i="1" s="1"/>
  <c r="J1363" i="1"/>
  <c r="L1363" i="1" s="1"/>
  <c r="J1353" i="1"/>
  <c r="L1353" i="1" s="1"/>
  <c r="J1343" i="1"/>
  <c r="L1343" i="1" s="1"/>
  <c r="J1333" i="1"/>
  <c r="L1333" i="1" s="1"/>
  <c r="J1313" i="1"/>
  <c r="L1313" i="1" s="1"/>
  <c r="J1303" i="1"/>
  <c r="L1303" i="1" s="1"/>
  <c r="J1293" i="1"/>
  <c r="L1293" i="1" s="1"/>
  <c r="J1283" i="1"/>
  <c r="L1283" i="1" s="1"/>
  <c r="J1263" i="1"/>
  <c r="L1263" i="1" s="1"/>
  <c r="J1253" i="1"/>
  <c r="L1253" i="1" s="1"/>
  <c r="J1243" i="1"/>
  <c r="L1243" i="1" s="1"/>
  <c r="J1233" i="1"/>
  <c r="L1233" i="1" s="1"/>
  <c r="J1213" i="1"/>
  <c r="L1213" i="1" s="1"/>
  <c r="J1203" i="1"/>
  <c r="L1203" i="1" s="1"/>
  <c r="J1193" i="1"/>
  <c r="L1193" i="1" s="1"/>
  <c r="J1183" i="1"/>
  <c r="L1183" i="1" s="1"/>
  <c r="J1163" i="1"/>
  <c r="L1163" i="1" s="1"/>
  <c r="J1153" i="1"/>
  <c r="L1153" i="1" s="1"/>
  <c r="J1143" i="1"/>
  <c r="L1143" i="1" s="1"/>
  <c r="J1133" i="1"/>
  <c r="L1133" i="1" s="1"/>
  <c r="J1113" i="1"/>
  <c r="L1113" i="1" s="1"/>
  <c r="J1103" i="1"/>
  <c r="L1103" i="1" s="1"/>
  <c r="J1093" i="1"/>
  <c r="L1093" i="1" s="1"/>
  <c r="J1073" i="1"/>
  <c r="L1073" i="1" s="1"/>
  <c r="J1063" i="1"/>
  <c r="L1063" i="1" s="1"/>
  <c r="J1043" i="1"/>
  <c r="L1043" i="1" s="1"/>
  <c r="J1023" i="1"/>
  <c r="L1023" i="1" s="1"/>
  <c r="J993" i="1"/>
  <c r="L993" i="1" s="1"/>
  <c r="J943" i="1"/>
  <c r="L943" i="1" s="1"/>
  <c r="J823" i="1"/>
  <c r="L823" i="1" s="1"/>
  <c r="J513" i="1"/>
  <c r="L513" i="1" s="1"/>
  <c r="J45" i="1"/>
  <c r="L45" i="1" s="1"/>
  <c r="J1480" i="1"/>
  <c r="L1480" i="1" s="1"/>
  <c r="J1807" i="1"/>
  <c r="L1807" i="1" s="1"/>
  <c r="J1797" i="1"/>
  <c r="L1797" i="1" s="1"/>
  <c r="J1787" i="1"/>
  <c r="L1787" i="1" s="1"/>
  <c r="J1777" i="1"/>
  <c r="L1777" i="1" s="1"/>
  <c r="J1767" i="1"/>
  <c r="L1767" i="1" s="1"/>
  <c r="J1757" i="1"/>
  <c r="L1757" i="1" s="1"/>
  <c r="J1747" i="1"/>
  <c r="L1747" i="1" s="1"/>
  <c r="J1737" i="1"/>
  <c r="L1737" i="1" s="1"/>
  <c r="J1727" i="1"/>
  <c r="L1727" i="1" s="1"/>
  <c r="J1717" i="1"/>
  <c r="L1717" i="1" s="1"/>
  <c r="J1707" i="1"/>
  <c r="L1707" i="1" s="1"/>
  <c r="J1697" i="1"/>
  <c r="L1697" i="1" s="1"/>
  <c r="J1687" i="1"/>
  <c r="L1687" i="1" s="1"/>
  <c r="J1677" i="1"/>
  <c r="L1677" i="1" s="1"/>
  <c r="J1667" i="1"/>
  <c r="L1667" i="1" s="1"/>
  <c r="J1657" i="1"/>
  <c r="L1657" i="1" s="1"/>
  <c r="J1647" i="1"/>
  <c r="L1647" i="1" s="1"/>
  <c r="J1637" i="1"/>
  <c r="L1637" i="1" s="1"/>
  <c r="J1627" i="1"/>
  <c r="L1627" i="1" s="1"/>
  <c r="J1617" i="1"/>
  <c r="L1617" i="1" s="1"/>
  <c r="J1607" i="1"/>
  <c r="L1607" i="1" s="1"/>
  <c r="J1597" i="1"/>
  <c r="L1597" i="1" s="1"/>
  <c r="J1587" i="1"/>
  <c r="L1587" i="1" s="1"/>
  <c r="J1577" i="1"/>
  <c r="L1577" i="1" s="1"/>
  <c r="J1567" i="1"/>
  <c r="L1567" i="1" s="1"/>
  <c r="J1557" i="1"/>
  <c r="L1557" i="1" s="1"/>
  <c r="J1547" i="1"/>
  <c r="L1547" i="1" s="1"/>
  <c r="J1537" i="1"/>
  <c r="L1537" i="1" s="1"/>
  <c r="J1527" i="1"/>
  <c r="L1527" i="1" s="1"/>
  <c r="J1517" i="1"/>
  <c r="L1517" i="1" s="1"/>
  <c r="J1507" i="1"/>
  <c r="L1507" i="1" s="1"/>
  <c r="J1497" i="1"/>
  <c r="L1497" i="1" s="1"/>
  <c r="J1487" i="1"/>
  <c r="L1487" i="1" s="1"/>
  <c r="J1477" i="1"/>
  <c r="L1477" i="1" s="1"/>
  <c r="J1467" i="1"/>
  <c r="L1467" i="1" s="1"/>
  <c r="J1457" i="1"/>
  <c r="L1457" i="1" s="1"/>
  <c r="J1447" i="1"/>
  <c r="L1447" i="1" s="1"/>
  <c r="J1437" i="1"/>
  <c r="L1437" i="1" s="1"/>
  <c r="J1427" i="1"/>
  <c r="L1427" i="1" s="1"/>
  <c r="J1417" i="1"/>
  <c r="L1417" i="1" s="1"/>
  <c r="J1407" i="1"/>
  <c r="L1407" i="1" s="1"/>
  <c r="J1397" i="1"/>
  <c r="L1397" i="1" s="1"/>
  <c r="J1387" i="1"/>
  <c r="L1387" i="1" s="1"/>
  <c r="J1377" i="1"/>
  <c r="L1377" i="1" s="1"/>
  <c r="J1367" i="1"/>
  <c r="L1367" i="1" s="1"/>
  <c r="J1357" i="1"/>
  <c r="L1357" i="1" s="1"/>
  <c r="J1347" i="1"/>
  <c r="L1347" i="1" s="1"/>
  <c r="J1337" i="1"/>
  <c r="L1337" i="1" s="1"/>
  <c r="J1327" i="1"/>
  <c r="L1327" i="1" s="1"/>
  <c r="J1317" i="1"/>
  <c r="L1317" i="1" s="1"/>
  <c r="J1307" i="1"/>
  <c r="L1307" i="1" s="1"/>
  <c r="J1297" i="1"/>
  <c r="L1297" i="1" s="1"/>
  <c r="J1287" i="1"/>
  <c r="L1287" i="1" s="1"/>
  <c r="J1277" i="1"/>
  <c r="L1277" i="1" s="1"/>
  <c r="J1267" i="1"/>
  <c r="L1267" i="1" s="1"/>
  <c r="J1257" i="1"/>
  <c r="L1257" i="1" s="1"/>
  <c r="J1247" i="1"/>
  <c r="L1247" i="1" s="1"/>
  <c r="J1237" i="1"/>
  <c r="L1237" i="1" s="1"/>
  <c r="J1227" i="1"/>
  <c r="L1227" i="1" s="1"/>
  <c r="J1217" i="1"/>
  <c r="L1217" i="1" s="1"/>
  <c r="J1207" i="1"/>
  <c r="L1207" i="1" s="1"/>
  <c r="J1197" i="1"/>
  <c r="L1197" i="1" s="1"/>
  <c r="J1187" i="1"/>
  <c r="L1187" i="1" s="1"/>
  <c r="J1177" i="1"/>
  <c r="L1177" i="1" s="1"/>
  <c r="J1167" i="1"/>
  <c r="L1167" i="1" s="1"/>
  <c r="J1157" i="1"/>
  <c r="L1157" i="1" s="1"/>
  <c r="J1147" i="1"/>
  <c r="L1147" i="1" s="1"/>
  <c r="J1137" i="1"/>
  <c r="L1137" i="1" s="1"/>
  <c r="J1127" i="1"/>
  <c r="L1127" i="1" s="1"/>
  <c r="J1117" i="1"/>
  <c r="L1117" i="1" s="1"/>
  <c r="J1107" i="1"/>
  <c r="L1107" i="1" s="1"/>
  <c r="J1097" i="1"/>
  <c r="L1097" i="1" s="1"/>
  <c r="J1087" i="1"/>
  <c r="L1087" i="1" s="1"/>
  <c r="J1077" i="1"/>
  <c r="L1077" i="1" s="1"/>
  <c r="J1067" i="1"/>
  <c r="L1067" i="1" s="1"/>
  <c r="J1057" i="1"/>
  <c r="L1057" i="1" s="1"/>
  <c r="J1047" i="1"/>
  <c r="L1047" i="1" s="1"/>
  <c r="J1037" i="1"/>
  <c r="L1037" i="1" s="1"/>
  <c r="J1027" i="1"/>
  <c r="L1027" i="1" s="1"/>
  <c r="J1017" i="1"/>
  <c r="L1017" i="1" s="1"/>
  <c r="J1007" i="1"/>
  <c r="L1007" i="1" s="1"/>
  <c r="J997" i="1"/>
  <c r="L997" i="1" s="1"/>
  <c r="J987" i="1"/>
  <c r="L987" i="1" s="1"/>
  <c r="J977" i="1"/>
  <c r="L977" i="1" s="1"/>
  <c r="J967" i="1"/>
  <c r="L967" i="1" s="1"/>
  <c r="J957" i="1"/>
  <c r="L957" i="1" s="1"/>
  <c r="J947" i="1"/>
  <c r="L947" i="1" s="1"/>
  <c r="J937" i="1"/>
  <c r="L937" i="1" s="1"/>
  <c r="J927" i="1"/>
  <c r="L927" i="1" s="1"/>
  <c r="J917" i="1"/>
  <c r="L917" i="1" s="1"/>
  <c r="J907" i="1"/>
  <c r="L907" i="1" s="1"/>
  <c r="J897" i="1"/>
  <c r="L897" i="1" s="1"/>
  <c r="J887" i="1"/>
  <c r="L887" i="1" s="1"/>
  <c r="J877" i="1"/>
  <c r="L877" i="1" s="1"/>
  <c r="J867" i="1"/>
  <c r="L867" i="1" s="1"/>
  <c r="J857" i="1"/>
  <c r="L857" i="1" s="1"/>
  <c r="J847" i="1"/>
  <c r="L847" i="1" s="1"/>
  <c r="J837" i="1"/>
  <c r="L837" i="1" s="1"/>
  <c r="J827" i="1"/>
  <c r="L827" i="1" s="1"/>
  <c r="J817" i="1"/>
  <c r="L817" i="1" s="1"/>
  <c r="J807" i="1"/>
  <c r="L807" i="1" s="1"/>
  <c r="J797" i="1"/>
  <c r="L797" i="1" s="1"/>
  <c r="J787" i="1"/>
  <c r="L787" i="1" s="1"/>
  <c r="J777" i="1"/>
  <c r="L777" i="1" s="1"/>
  <c r="J767" i="1"/>
  <c r="L767" i="1" s="1"/>
  <c r="J757" i="1"/>
  <c r="L757" i="1" s="1"/>
  <c r="J747" i="1"/>
  <c r="L747" i="1" s="1"/>
  <c r="J737" i="1"/>
  <c r="L737" i="1" s="1"/>
  <c r="J727" i="1"/>
  <c r="L727" i="1" s="1"/>
  <c r="J717" i="1"/>
  <c r="L717" i="1" s="1"/>
  <c r="J707" i="1"/>
  <c r="L707" i="1" s="1"/>
  <c r="J697" i="1"/>
  <c r="L697" i="1" s="1"/>
  <c r="J687" i="1"/>
  <c r="L687" i="1" s="1"/>
  <c r="J677" i="1"/>
  <c r="L677" i="1" s="1"/>
  <c r="J667" i="1"/>
  <c r="L667" i="1" s="1"/>
  <c r="J657" i="1"/>
  <c r="L657" i="1" s="1"/>
  <c r="J647" i="1"/>
  <c r="L647" i="1" s="1"/>
  <c r="J637" i="1"/>
  <c r="L637" i="1" s="1"/>
  <c r="J627" i="1"/>
  <c r="L627" i="1" s="1"/>
  <c r="J617" i="1"/>
  <c r="L617" i="1" s="1"/>
  <c r="J607" i="1"/>
  <c r="L607" i="1" s="1"/>
  <c r="J597" i="1"/>
  <c r="L597" i="1" s="1"/>
  <c r="J587" i="1"/>
  <c r="L587" i="1" s="1"/>
  <c r="J577" i="1"/>
  <c r="L577" i="1" s="1"/>
  <c r="J567" i="1"/>
  <c r="L567" i="1" s="1"/>
  <c r="J557" i="1"/>
  <c r="L557" i="1" s="1"/>
  <c r="J547" i="1"/>
  <c r="L547" i="1" s="1"/>
  <c r="J537" i="1"/>
  <c r="L537" i="1" s="1"/>
  <c r="J527" i="1"/>
  <c r="L527" i="1" s="1"/>
  <c r="J517" i="1"/>
  <c r="L517" i="1" s="1"/>
  <c r="J507" i="1"/>
  <c r="L507" i="1" s="1"/>
  <c r="J497" i="1"/>
  <c r="L497" i="1" s="1"/>
  <c r="J487" i="1"/>
  <c r="L487" i="1" s="1"/>
  <c r="J477" i="1"/>
  <c r="L477" i="1" s="1"/>
  <c r="J467" i="1"/>
  <c r="L467" i="1" s="1"/>
  <c r="J457" i="1"/>
  <c r="L457" i="1" s="1"/>
  <c r="J447" i="1"/>
  <c r="L447" i="1" s="1"/>
  <c r="J437" i="1"/>
  <c r="L437" i="1" s="1"/>
  <c r="J427" i="1"/>
  <c r="L427" i="1" s="1"/>
  <c r="J417" i="1"/>
  <c r="L417" i="1" s="1"/>
  <c r="J407" i="1"/>
  <c r="L407" i="1" s="1"/>
  <c r="J397" i="1"/>
  <c r="L397" i="1" s="1"/>
  <c r="J387" i="1"/>
  <c r="L387" i="1" s="1"/>
  <c r="J377" i="1"/>
  <c r="L377" i="1" s="1"/>
  <c r="J367" i="1"/>
  <c r="L367" i="1" s="1"/>
  <c r="J357" i="1"/>
  <c r="L357" i="1" s="1"/>
  <c r="J347" i="1"/>
  <c r="L347" i="1" s="1"/>
  <c r="J337" i="1"/>
  <c r="L337" i="1" s="1"/>
  <c r="J327" i="1"/>
  <c r="L327" i="1" s="1"/>
  <c r="J317" i="1"/>
  <c r="L317" i="1" s="1"/>
  <c r="J307" i="1"/>
  <c r="L307" i="1" s="1"/>
  <c r="J297" i="1"/>
  <c r="L297" i="1" s="1"/>
  <c r="J287" i="1"/>
  <c r="L287" i="1" s="1"/>
  <c r="J277" i="1"/>
  <c r="L277" i="1" s="1"/>
  <c r="J267" i="1"/>
  <c r="L267" i="1" s="1"/>
  <c r="J257" i="1"/>
  <c r="L257" i="1" s="1"/>
  <c r="J253" i="1"/>
  <c r="L253" i="1" s="1"/>
  <c r="J233" i="1"/>
  <c r="L233" i="1" s="1"/>
  <c r="J213" i="1"/>
  <c r="L213" i="1" s="1"/>
  <c r="J193" i="1"/>
  <c r="L193" i="1" s="1"/>
  <c r="J173" i="1"/>
  <c r="L173" i="1" s="1"/>
  <c r="J153" i="1"/>
  <c r="L153" i="1" s="1"/>
  <c r="J133" i="1"/>
  <c r="L133" i="1" s="1"/>
  <c r="J113" i="1"/>
  <c r="L113" i="1" s="1"/>
  <c r="J93" i="1"/>
  <c r="L93" i="1" s="1"/>
  <c r="J73" i="1"/>
  <c r="L73" i="1" s="1"/>
  <c r="J53" i="1"/>
  <c r="L53" i="1" s="1"/>
  <c r="J33" i="1"/>
  <c r="L33" i="1" s="1"/>
  <c r="J13" i="1"/>
  <c r="L13" i="1" s="1"/>
  <c r="J252" i="1"/>
  <c r="L252" i="1" s="1"/>
  <c r="J232" i="1"/>
  <c r="L232" i="1" s="1"/>
  <c r="J212" i="1"/>
  <c r="L212" i="1" s="1"/>
  <c r="J192" i="1"/>
  <c r="L192" i="1" s="1"/>
  <c r="J172" i="1"/>
  <c r="L172" i="1" s="1"/>
  <c r="J152" i="1"/>
  <c r="L152" i="1" s="1"/>
  <c r="J132" i="1"/>
  <c r="L132" i="1" s="1"/>
  <c r="J112" i="1"/>
  <c r="L112" i="1" s="1"/>
  <c r="J92" i="1"/>
  <c r="L92" i="1" s="1"/>
  <c r="J72" i="1"/>
  <c r="L72" i="1" s="1"/>
  <c r="J52" i="1"/>
  <c r="L52" i="1" s="1"/>
  <c r="J32" i="1"/>
  <c r="L32" i="1" s="1"/>
  <c r="J12" i="1"/>
  <c r="L12" i="1" s="1"/>
  <c r="J1806" i="1"/>
  <c r="L1806" i="1" s="1"/>
  <c r="J1796" i="1"/>
  <c r="L1796" i="1" s="1"/>
  <c r="J1786" i="1"/>
  <c r="L1786" i="1" s="1"/>
  <c r="J1776" i="1"/>
  <c r="L1776" i="1" s="1"/>
  <c r="J1766" i="1"/>
  <c r="L1766" i="1" s="1"/>
  <c r="J1756" i="1"/>
  <c r="L1756" i="1" s="1"/>
  <c r="J1746" i="1"/>
  <c r="L1746" i="1" s="1"/>
  <c r="J1736" i="1"/>
  <c r="L1736" i="1" s="1"/>
  <c r="J1726" i="1"/>
  <c r="L1726" i="1" s="1"/>
  <c r="J1716" i="1"/>
  <c r="L1716" i="1" s="1"/>
  <c r="J1706" i="1"/>
  <c r="L1706" i="1" s="1"/>
  <c r="J1696" i="1"/>
  <c r="L1696" i="1" s="1"/>
  <c r="J1686" i="1"/>
  <c r="L1686" i="1" s="1"/>
  <c r="J1676" i="1"/>
  <c r="L1676" i="1" s="1"/>
  <c r="J1666" i="1"/>
  <c r="L1666" i="1" s="1"/>
  <c r="J1656" i="1"/>
  <c r="L1656" i="1" s="1"/>
  <c r="J1646" i="1"/>
  <c r="L1646" i="1" s="1"/>
  <c r="J1636" i="1"/>
  <c r="L1636" i="1" s="1"/>
  <c r="J1626" i="1"/>
  <c r="L1626" i="1" s="1"/>
  <c r="J1616" i="1"/>
  <c r="L1616" i="1" s="1"/>
  <c r="J1606" i="1"/>
  <c r="L1606" i="1" s="1"/>
  <c r="J1596" i="1"/>
  <c r="L1596" i="1" s="1"/>
  <c r="J1586" i="1"/>
  <c r="L1586" i="1" s="1"/>
  <c r="J1576" i="1"/>
  <c r="L1576" i="1" s="1"/>
  <c r="J1566" i="1"/>
  <c r="L1566" i="1" s="1"/>
  <c r="J1556" i="1"/>
  <c r="L1556" i="1" s="1"/>
  <c r="J1546" i="1"/>
  <c r="L1546" i="1" s="1"/>
  <c r="J1536" i="1"/>
  <c r="L1536" i="1" s="1"/>
  <c r="J1526" i="1"/>
  <c r="L1526" i="1" s="1"/>
  <c r="J1516" i="1"/>
  <c r="L1516" i="1" s="1"/>
  <c r="J1506" i="1"/>
  <c r="L1506" i="1" s="1"/>
  <c r="J1496" i="1"/>
  <c r="L1496" i="1" s="1"/>
  <c r="J1486" i="1"/>
  <c r="L1486" i="1" s="1"/>
  <c r="J1476" i="1"/>
  <c r="L1476" i="1" s="1"/>
  <c r="J1466" i="1"/>
  <c r="L1466" i="1" s="1"/>
  <c r="J1456" i="1"/>
  <c r="L1456" i="1" s="1"/>
  <c r="J1446" i="1"/>
  <c r="L1446" i="1" s="1"/>
  <c r="J1436" i="1"/>
  <c r="L1436" i="1" s="1"/>
  <c r="J1426" i="1"/>
  <c r="L1426" i="1" s="1"/>
  <c r="J1416" i="1"/>
  <c r="L1416" i="1" s="1"/>
  <c r="J1406" i="1"/>
  <c r="L1406" i="1" s="1"/>
  <c r="J1396" i="1"/>
  <c r="L1396" i="1" s="1"/>
  <c r="J1386" i="1"/>
  <c r="L1386" i="1" s="1"/>
  <c r="J1376" i="1"/>
  <c r="L1376" i="1" s="1"/>
  <c r="J1366" i="1"/>
  <c r="L1366" i="1" s="1"/>
  <c r="J1356" i="1"/>
  <c r="L1356" i="1" s="1"/>
  <c r="J1346" i="1"/>
  <c r="L1346" i="1" s="1"/>
  <c r="J1336" i="1"/>
  <c r="L1336" i="1" s="1"/>
  <c r="J1326" i="1"/>
  <c r="L1326" i="1" s="1"/>
  <c r="J1316" i="1"/>
  <c r="L1316" i="1" s="1"/>
  <c r="J1306" i="1"/>
  <c r="L1306" i="1" s="1"/>
  <c r="J1296" i="1"/>
  <c r="L1296" i="1" s="1"/>
  <c r="J1286" i="1"/>
  <c r="L1286" i="1" s="1"/>
  <c r="J1276" i="1"/>
  <c r="L1276" i="1" s="1"/>
  <c r="J1266" i="1"/>
  <c r="L1266" i="1" s="1"/>
  <c r="J1256" i="1"/>
  <c r="L1256" i="1" s="1"/>
  <c r="J1246" i="1"/>
  <c r="L1246" i="1" s="1"/>
  <c r="J1236" i="1"/>
  <c r="L1236" i="1" s="1"/>
  <c r="J1226" i="1"/>
  <c r="L1226" i="1" s="1"/>
  <c r="J1216" i="1"/>
  <c r="L1216" i="1" s="1"/>
  <c r="J1206" i="1"/>
  <c r="L1206" i="1" s="1"/>
  <c r="J1196" i="1"/>
  <c r="L1196" i="1" s="1"/>
  <c r="J1186" i="1"/>
  <c r="L1186" i="1" s="1"/>
  <c r="J1176" i="1"/>
  <c r="L1176" i="1" s="1"/>
  <c r="J1166" i="1"/>
  <c r="L1166" i="1" s="1"/>
  <c r="J1156" i="1"/>
  <c r="L1156" i="1" s="1"/>
  <c r="J1146" i="1"/>
  <c r="L1146" i="1" s="1"/>
  <c r="J1136" i="1"/>
  <c r="L1136" i="1" s="1"/>
  <c r="J1126" i="1"/>
  <c r="L1126" i="1" s="1"/>
  <c r="J1116" i="1"/>
  <c r="L1116" i="1" s="1"/>
  <c r="J1106" i="1"/>
  <c r="L1106" i="1" s="1"/>
  <c r="J1096" i="1"/>
  <c r="L1096" i="1" s="1"/>
  <c r="J1086" i="1"/>
  <c r="L1086" i="1" s="1"/>
  <c r="J1076" i="1"/>
  <c r="L1076" i="1" s="1"/>
  <c r="J1066" i="1"/>
  <c r="L1066" i="1" s="1"/>
  <c r="J1056" i="1"/>
  <c r="L1056" i="1" s="1"/>
  <c r="J1046" i="1"/>
  <c r="L1046" i="1" s="1"/>
  <c r="J1036" i="1"/>
  <c r="L1036" i="1" s="1"/>
  <c r="J1026" i="1"/>
  <c r="L1026" i="1" s="1"/>
  <c r="J1016" i="1"/>
  <c r="L1016" i="1" s="1"/>
  <c r="J1006" i="1"/>
  <c r="L1006" i="1" s="1"/>
  <c r="J996" i="1"/>
  <c r="L996" i="1" s="1"/>
  <c r="J986" i="1"/>
  <c r="L986" i="1" s="1"/>
  <c r="J976" i="1"/>
  <c r="L976" i="1" s="1"/>
  <c r="J966" i="1"/>
  <c r="L966" i="1" s="1"/>
  <c r="J956" i="1"/>
  <c r="L956" i="1" s="1"/>
  <c r="J946" i="1"/>
  <c r="L946" i="1" s="1"/>
  <c r="J936" i="1"/>
  <c r="L936" i="1" s="1"/>
  <c r="J926" i="1"/>
  <c r="L926" i="1" s="1"/>
  <c r="J916" i="1"/>
  <c r="L916" i="1" s="1"/>
  <c r="J906" i="1"/>
  <c r="L906" i="1" s="1"/>
  <c r="J896" i="1"/>
  <c r="L896" i="1" s="1"/>
  <c r="J886" i="1"/>
  <c r="L886" i="1" s="1"/>
  <c r="J876" i="1"/>
  <c r="L876" i="1" s="1"/>
  <c r="J866" i="1"/>
  <c r="L866" i="1" s="1"/>
  <c r="J856" i="1"/>
  <c r="L856" i="1" s="1"/>
  <c r="J846" i="1"/>
  <c r="L846" i="1" s="1"/>
  <c r="J836" i="1"/>
  <c r="L836" i="1" s="1"/>
  <c r="J826" i="1"/>
  <c r="L826" i="1" s="1"/>
  <c r="J816" i="1"/>
  <c r="L816" i="1" s="1"/>
  <c r="J806" i="1"/>
  <c r="L806" i="1" s="1"/>
  <c r="J796" i="1"/>
  <c r="L796" i="1" s="1"/>
  <c r="J786" i="1"/>
  <c r="L786" i="1" s="1"/>
  <c r="J776" i="1"/>
  <c r="L776" i="1" s="1"/>
  <c r="J766" i="1"/>
  <c r="L766" i="1" s="1"/>
  <c r="J756" i="1"/>
  <c r="L756" i="1" s="1"/>
  <c r="J746" i="1"/>
  <c r="L746" i="1" s="1"/>
  <c r="J736" i="1"/>
  <c r="L736" i="1" s="1"/>
  <c r="J726" i="1"/>
  <c r="L726" i="1" s="1"/>
  <c r="J716" i="1"/>
  <c r="L716" i="1" s="1"/>
  <c r="J706" i="1"/>
  <c r="L706" i="1" s="1"/>
  <c r="J696" i="1"/>
  <c r="L696" i="1" s="1"/>
  <c r="J686" i="1"/>
  <c r="L686" i="1" s="1"/>
  <c r="J676" i="1"/>
  <c r="L676" i="1" s="1"/>
  <c r="J666" i="1"/>
  <c r="L666" i="1" s="1"/>
  <c r="J656" i="1"/>
  <c r="L656" i="1" s="1"/>
  <c r="J646" i="1"/>
  <c r="L646" i="1" s="1"/>
  <c r="J636" i="1"/>
  <c r="L636" i="1" s="1"/>
  <c r="J626" i="1"/>
  <c r="L626" i="1" s="1"/>
  <c r="J616" i="1"/>
  <c r="L616" i="1" s="1"/>
  <c r="J606" i="1"/>
  <c r="L606" i="1" s="1"/>
  <c r="J596" i="1"/>
  <c r="L596" i="1" s="1"/>
  <c r="J586" i="1"/>
  <c r="L586" i="1" s="1"/>
  <c r="J576" i="1"/>
  <c r="L576" i="1" s="1"/>
  <c r="J566" i="1"/>
  <c r="L566" i="1" s="1"/>
  <c r="J556" i="1"/>
  <c r="L556" i="1" s="1"/>
  <c r="J546" i="1"/>
  <c r="L546" i="1" s="1"/>
  <c r="J536" i="1"/>
  <c r="L536" i="1" s="1"/>
  <c r="J526" i="1"/>
  <c r="L526" i="1" s="1"/>
  <c r="J516" i="1"/>
  <c r="L516" i="1" s="1"/>
  <c r="J506" i="1"/>
  <c r="L506" i="1" s="1"/>
  <c r="J496" i="1"/>
  <c r="L496" i="1" s="1"/>
  <c r="J486" i="1"/>
  <c r="L486" i="1" s="1"/>
  <c r="J476" i="1"/>
  <c r="L476" i="1" s="1"/>
  <c r="J466" i="1"/>
  <c r="L466" i="1" s="1"/>
  <c r="J456" i="1"/>
  <c r="L456" i="1" s="1"/>
  <c r="J446" i="1"/>
  <c r="L446" i="1" s="1"/>
  <c r="J436" i="1"/>
  <c r="L436" i="1" s="1"/>
  <c r="J426" i="1"/>
  <c r="L426" i="1" s="1"/>
  <c r="J416" i="1"/>
  <c r="L416" i="1" s="1"/>
  <c r="J406" i="1"/>
  <c r="L406" i="1" s="1"/>
  <c r="J396" i="1"/>
  <c r="L396" i="1" s="1"/>
  <c r="J386" i="1"/>
  <c r="L386" i="1" s="1"/>
  <c r="J376" i="1"/>
  <c r="L376" i="1" s="1"/>
  <c r="J366" i="1"/>
  <c r="L366" i="1" s="1"/>
  <c r="J356" i="1"/>
  <c r="L356" i="1" s="1"/>
  <c r="J346" i="1"/>
  <c r="L346" i="1" s="1"/>
  <c r="J336" i="1"/>
  <c r="L336" i="1" s="1"/>
  <c r="J326" i="1"/>
  <c r="L326" i="1" s="1"/>
  <c r="J316" i="1"/>
  <c r="L316" i="1" s="1"/>
  <c r="J306" i="1"/>
  <c r="L306" i="1" s="1"/>
  <c r="J296" i="1"/>
  <c r="L296" i="1" s="1"/>
  <c r="J286" i="1"/>
  <c r="L286" i="1" s="1"/>
  <c r="J276" i="1"/>
  <c r="L276" i="1" s="1"/>
  <c r="J266" i="1"/>
  <c r="L266" i="1" s="1"/>
  <c r="J251" i="1"/>
  <c r="L251" i="1" s="1"/>
  <c r="J231" i="1"/>
  <c r="L231" i="1" s="1"/>
  <c r="J211" i="1"/>
  <c r="L211" i="1" s="1"/>
  <c r="J191" i="1"/>
  <c r="L191" i="1" s="1"/>
  <c r="J171" i="1"/>
  <c r="L171" i="1" s="1"/>
  <c r="J151" i="1"/>
  <c r="L151" i="1" s="1"/>
  <c r="J131" i="1"/>
  <c r="L131" i="1" s="1"/>
  <c r="J111" i="1"/>
  <c r="L111" i="1" s="1"/>
  <c r="J91" i="1"/>
  <c r="L91" i="1" s="1"/>
  <c r="J71" i="1"/>
  <c r="L71" i="1" s="1"/>
  <c r="J51" i="1"/>
  <c r="L51" i="1" s="1"/>
  <c r="J31" i="1"/>
  <c r="L31" i="1" s="1"/>
  <c r="J11" i="1"/>
  <c r="L11" i="1" s="1"/>
  <c r="J250" i="1"/>
  <c r="L250" i="1" s="1"/>
  <c r="J230" i="1"/>
  <c r="L230" i="1" s="1"/>
  <c r="J210" i="1"/>
  <c r="L210" i="1" s="1"/>
  <c r="J190" i="1"/>
  <c r="L190" i="1" s="1"/>
  <c r="J170" i="1"/>
  <c r="L170" i="1" s="1"/>
  <c r="J150" i="1"/>
  <c r="L150" i="1" s="1"/>
  <c r="J130" i="1"/>
  <c r="L130" i="1" s="1"/>
  <c r="J110" i="1"/>
  <c r="L110" i="1" s="1"/>
  <c r="J90" i="1"/>
  <c r="L90" i="1" s="1"/>
  <c r="J70" i="1"/>
  <c r="L70" i="1" s="1"/>
  <c r="J50" i="1"/>
  <c r="L50" i="1" s="1"/>
  <c r="J30" i="1"/>
  <c r="L30" i="1" s="1"/>
  <c r="J10" i="1"/>
  <c r="L10" i="1" s="1"/>
  <c r="J1805" i="1"/>
  <c r="L1805" i="1" s="1"/>
  <c r="J1795" i="1"/>
  <c r="L1795" i="1" s="1"/>
  <c r="J1785" i="1"/>
  <c r="L1785" i="1" s="1"/>
  <c r="J1775" i="1"/>
  <c r="L1775" i="1" s="1"/>
  <c r="J1765" i="1"/>
  <c r="L1765" i="1" s="1"/>
  <c r="J1755" i="1"/>
  <c r="L1755" i="1" s="1"/>
  <c r="J1745" i="1"/>
  <c r="L1745" i="1" s="1"/>
  <c r="J1735" i="1"/>
  <c r="L1735" i="1" s="1"/>
  <c r="J1725" i="1"/>
  <c r="L1725" i="1" s="1"/>
  <c r="J1715" i="1"/>
  <c r="L1715" i="1" s="1"/>
  <c r="J1705" i="1"/>
  <c r="L1705" i="1" s="1"/>
  <c r="J1695" i="1"/>
  <c r="L1695" i="1" s="1"/>
  <c r="J1685" i="1"/>
  <c r="L1685" i="1" s="1"/>
  <c r="J1675" i="1"/>
  <c r="L1675" i="1" s="1"/>
  <c r="J1665" i="1"/>
  <c r="L1665" i="1" s="1"/>
  <c r="J1655" i="1"/>
  <c r="L1655" i="1" s="1"/>
  <c r="J1645" i="1"/>
  <c r="L1645" i="1" s="1"/>
  <c r="J1635" i="1"/>
  <c r="L1635" i="1" s="1"/>
  <c r="J1625" i="1"/>
  <c r="L1625" i="1" s="1"/>
  <c r="J1615" i="1"/>
  <c r="L1615" i="1" s="1"/>
  <c r="J1605" i="1"/>
  <c r="L1605" i="1" s="1"/>
  <c r="J1595" i="1"/>
  <c r="L1595" i="1" s="1"/>
  <c r="J1585" i="1"/>
  <c r="L1585" i="1" s="1"/>
  <c r="J1575" i="1"/>
  <c r="L1575" i="1" s="1"/>
  <c r="J1565" i="1"/>
  <c r="L1565" i="1" s="1"/>
  <c r="J1555" i="1"/>
  <c r="L1555" i="1" s="1"/>
  <c r="J1545" i="1"/>
  <c r="L1545" i="1" s="1"/>
  <c r="J1535" i="1"/>
  <c r="L1535" i="1" s="1"/>
  <c r="J1525" i="1"/>
  <c r="L1525" i="1" s="1"/>
  <c r="J1515" i="1"/>
  <c r="L1515" i="1" s="1"/>
  <c r="J1505" i="1"/>
  <c r="L1505" i="1" s="1"/>
  <c r="J1495" i="1"/>
  <c r="L1495" i="1" s="1"/>
  <c r="J1485" i="1"/>
  <c r="L1485" i="1" s="1"/>
  <c r="J1475" i="1"/>
  <c r="L1475" i="1" s="1"/>
  <c r="J1465" i="1"/>
  <c r="L1465" i="1" s="1"/>
  <c r="J1455" i="1"/>
  <c r="L1455" i="1" s="1"/>
  <c r="J1445" i="1"/>
  <c r="L1445" i="1" s="1"/>
  <c r="J1435" i="1"/>
  <c r="L1435" i="1" s="1"/>
  <c r="J1425" i="1"/>
  <c r="L1425" i="1" s="1"/>
  <c r="J1415" i="1"/>
  <c r="L1415" i="1" s="1"/>
  <c r="J1405" i="1"/>
  <c r="L1405" i="1" s="1"/>
  <c r="J1395" i="1"/>
  <c r="L1395" i="1" s="1"/>
  <c r="J1385" i="1"/>
  <c r="L1385" i="1" s="1"/>
  <c r="J1375" i="1"/>
  <c r="L1375" i="1" s="1"/>
  <c r="J1365" i="1"/>
  <c r="L1365" i="1" s="1"/>
  <c r="J1355" i="1"/>
  <c r="L1355" i="1" s="1"/>
  <c r="J1345" i="1"/>
  <c r="L1345" i="1" s="1"/>
  <c r="J1335" i="1"/>
  <c r="L1335" i="1" s="1"/>
  <c r="J1325" i="1"/>
  <c r="L1325" i="1" s="1"/>
  <c r="J1315" i="1"/>
  <c r="L1315" i="1" s="1"/>
  <c r="J1305" i="1"/>
  <c r="L1305" i="1" s="1"/>
  <c r="J1295" i="1"/>
  <c r="L1295" i="1" s="1"/>
  <c r="J1285" i="1"/>
  <c r="L1285" i="1" s="1"/>
  <c r="J1275" i="1"/>
  <c r="L1275" i="1" s="1"/>
  <c r="J1265" i="1"/>
  <c r="L1265" i="1" s="1"/>
  <c r="J1255" i="1"/>
  <c r="L1255" i="1" s="1"/>
  <c r="J1245" i="1"/>
  <c r="L1245" i="1" s="1"/>
  <c r="J1235" i="1"/>
  <c r="L1235" i="1" s="1"/>
  <c r="J1225" i="1"/>
  <c r="L1225" i="1" s="1"/>
  <c r="J1215" i="1"/>
  <c r="L1215" i="1" s="1"/>
  <c r="J1205" i="1"/>
  <c r="L1205" i="1" s="1"/>
  <c r="J1195" i="1"/>
  <c r="L1195" i="1" s="1"/>
  <c r="J1185" i="1"/>
  <c r="L1185" i="1" s="1"/>
  <c r="J1175" i="1"/>
  <c r="L1175" i="1" s="1"/>
  <c r="J1165" i="1"/>
  <c r="L1165" i="1" s="1"/>
  <c r="J1155" i="1"/>
  <c r="L1155" i="1" s="1"/>
  <c r="J1145" i="1"/>
  <c r="L1145" i="1" s="1"/>
  <c r="J1135" i="1"/>
  <c r="L1135" i="1" s="1"/>
  <c r="J1125" i="1"/>
  <c r="L1125" i="1" s="1"/>
  <c r="J1115" i="1"/>
  <c r="L1115" i="1" s="1"/>
  <c r="J1105" i="1"/>
  <c r="L1105" i="1" s="1"/>
  <c r="J1095" i="1"/>
  <c r="L1095" i="1" s="1"/>
  <c r="J1085" i="1"/>
  <c r="L1085" i="1" s="1"/>
  <c r="J1075" i="1"/>
  <c r="L1075" i="1" s="1"/>
  <c r="J1065" i="1"/>
  <c r="L1065" i="1" s="1"/>
  <c r="J1055" i="1"/>
  <c r="L1055" i="1" s="1"/>
  <c r="J1045" i="1"/>
  <c r="L1045" i="1" s="1"/>
  <c r="J1035" i="1"/>
  <c r="L1035" i="1" s="1"/>
  <c r="J1025" i="1"/>
  <c r="L1025" i="1" s="1"/>
  <c r="J1015" i="1"/>
  <c r="L1015" i="1" s="1"/>
  <c r="J1005" i="1"/>
  <c r="L1005" i="1" s="1"/>
  <c r="J995" i="1"/>
  <c r="L995" i="1" s="1"/>
  <c r="J985" i="1"/>
  <c r="L985" i="1" s="1"/>
  <c r="J975" i="1"/>
  <c r="L975" i="1" s="1"/>
  <c r="J965" i="1"/>
  <c r="L965" i="1" s="1"/>
  <c r="J955" i="1"/>
  <c r="L955" i="1" s="1"/>
  <c r="J945" i="1"/>
  <c r="L945" i="1" s="1"/>
  <c r="J935" i="1"/>
  <c r="L935" i="1" s="1"/>
  <c r="J925" i="1"/>
  <c r="L925" i="1" s="1"/>
  <c r="J915" i="1"/>
  <c r="L915" i="1" s="1"/>
  <c r="J905" i="1"/>
  <c r="L905" i="1" s="1"/>
  <c r="J895" i="1"/>
  <c r="L895" i="1" s="1"/>
  <c r="J885" i="1"/>
  <c r="L885" i="1" s="1"/>
  <c r="J875" i="1"/>
  <c r="L875" i="1" s="1"/>
  <c r="J865" i="1"/>
  <c r="L865" i="1" s="1"/>
  <c r="J855" i="1"/>
  <c r="L855" i="1" s="1"/>
  <c r="J845" i="1"/>
  <c r="L845" i="1" s="1"/>
  <c r="J835" i="1"/>
  <c r="L835" i="1" s="1"/>
  <c r="J825" i="1"/>
  <c r="L825" i="1" s="1"/>
  <c r="J815" i="1"/>
  <c r="L815" i="1" s="1"/>
  <c r="J805" i="1"/>
  <c r="L805" i="1" s="1"/>
  <c r="J795" i="1"/>
  <c r="L795" i="1" s="1"/>
  <c r="J785" i="1"/>
  <c r="L785" i="1" s="1"/>
  <c r="J775" i="1"/>
  <c r="L775" i="1" s="1"/>
  <c r="J765" i="1"/>
  <c r="L765" i="1" s="1"/>
  <c r="J755" i="1"/>
  <c r="L755" i="1" s="1"/>
  <c r="J745" i="1"/>
  <c r="L745" i="1" s="1"/>
  <c r="J735" i="1"/>
  <c r="L735" i="1" s="1"/>
  <c r="J725" i="1"/>
  <c r="L725" i="1" s="1"/>
  <c r="J715" i="1"/>
  <c r="L715" i="1" s="1"/>
  <c r="J705" i="1"/>
  <c r="L705" i="1" s="1"/>
  <c r="J695" i="1"/>
  <c r="L695" i="1" s="1"/>
  <c r="J685" i="1"/>
  <c r="L685" i="1" s="1"/>
  <c r="J675" i="1"/>
  <c r="L675" i="1" s="1"/>
  <c r="J665" i="1"/>
  <c r="L665" i="1" s="1"/>
  <c r="J655" i="1"/>
  <c r="L655" i="1" s="1"/>
  <c r="J645" i="1"/>
  <c r="L645" i="1" s="1"/>
  <c r="J635" i="1"/>
  <c r="L635" i="1" s="1"/>
  <c r="J625" i="1"/>
  <c r="L625" i="1" s="1"/>
  <c r="J615" i="1"/>
  <c r="L615" i="1" s="1"/>
  <c r="J605" i="1"/>
  <c r="L605" i="1" s="1"/>
  <c r="J595" i="1"/>
  <c r="L595" i="1" s="1"/>
  <c r="J585" i="1"/>
  <c r="L585" i="1" s="1"/>
  <c r="J575" i="1"/>
  <c r="L575" i="1" s="1"/>
  <c r="J565" i="1"/>
  <c r="L565" i="1" s="1"/>
  <c r="J555" i="1"/>
  <c r="L555" i="1" s="1"/>
  <c r="J545" i="1"/>
  <c r="L545" i="1" s="1"/>
  <c r="J535" i="1"/>
  <c r="L535" i="1" s="1"/>
  <c r="J525" i="1"/>
  <c r="L525" i="1" s="1"/>
  <c r="J515" i="1"/>
  <c r="L515" i="1" s="1"/>
  <c r="J505" i="1"/>
  <c r="L505" i="1" s="1"/>
  <c r="J495" i="1"/>
  <c r="L495" i="1" s="1"/>
  <c r="J485" i="1"/>
  <c r="L485" i="1" s="1"/>
  <c r="J475" i="1"/>
  <c r="L475" i="1" s="1"/>
  <c r="J465" i="1"/>
  <c r="L465" i="1" s="1"/>
  <c r="J455" i="1"/>
  <c r="L455" i="1" s="1"/>
  <c r="J445" i="1"/>
  <c r="L445" i="1" s="1"/>
  <c r="J435" i="1"/>
  <c r="L435" i="1" s="1"/>
  <c r="J425" i="1"/>
  <c r="L425" i="1" s="1"/>
  <c r="J415" i="1"/>
  <c r="L415" i="1" s="1"/>
  <c r="J405" i="1"/>
  <c r="L405" i="1" s="1"/>
  <c r="J395" i="1"/>
  <c r="L395" i="1" s="1"/>
  <c r="J385" i="1"/>
  <c r="L385" i="1" s="1"/>
  <c r="J375" i="1"/>
  <c r="L375" i="1" s="1"/>
  <c r="J365" i="1"/>
  <c r="L365" i="1" s="1"/>
  <c r="J355" i="1"/>
  <c r="L355" i="1" s="1"/>
  <c r="J345" i="1"/>
  <c r="L345" i="1" s="1"/>
  <c r="J335" i="1"/>
  <c r="L335" i="1" s="1"/>
  <c r="J325" i="1"/>
  <c r="L325" i="1" s="1"/>
  <c r="J315" i="1"/>
  <c r="L315" i="1" s="1"/>
  <c r="J305" i="1"/>
  <c r="L305" i="1" s="1"/>
  <c r="J295" i="1"/>
  <c r="L295" i="1" s="1"/>
  <c r="J285" i="1"/>
  <c r="L285" i="1" s="1"/>
  <c r="J275" i="1"/>
  <c r="L275" i="1" s="1"/>
  <c r="J265" i="1"/>
  <c r="L265" i="1" s="1"/>
  <c r="J249" i="1"/>
  <c r="L249" i="1" s="1"/>
  <c r="J229" i="1"/>
  <c r="L229" i="1" s="1"/>
  <c r="J209" i="1"/>
  <c r="L209" i="1" s="1"/>
  <c r="J189" i="1"/>
  <c r="L189" i="1" s="1"/>
  <c r="J169" i="1"/>
  <c r="L169" i="1" s="1"/>
  <c r="J149" i="1"/>
  <c r="L149" i="1" s="1"/>
  <c r="J129" i="1"/>
  <c r="L129" i="1" s="1"/>
  <c r="J109" i="1"/>
  <c r="L109" i="1" s="1"/>
  <c r="J89" i="1"/>
  <c r="L89" i="1" s="1"/>
  <c r="J69" i="1"/>
  <c r="L69" i="1" s="1"/>
  <c r="J49" i="1"/>
  <c r="L49" i="1" s="1"/>
  <c r="J29" i="1"/>
  <c r="L29" i="1" s="1"/>
  <c r="J9" i="1"/>
  <c r="L9" i="1" s="1"/>
  <c r="J248" i="1"/>
  <c r="L248" i="1" s="1"/>
  <c r="J228" i="1"/>
  <c r="L228" i="1" s="1"/>
  <c r="J208" i="1"/>
  <c r="L208" i="1" s="1"/>
  <c r="J188" i="1"/>
  <c r="L188" i="1" s="1"/>
  <c r="J168" i="1"/>
  <c r="L168" i="1" s="1"/>
  <c r="J148" i="1"/>
  <c r="L148" i="1" s="1"/>
  <c r="J128" i="1"/>
  <c r="L128" i="1" s="1"/>
  <c r="J108" i="1"/>
  <c r="L108" i="1" s="1"/>
  <c r="J88" i="1"/>
  <c r="L88" i="1" s="1"/>
  <c r="J68" i="1"/>
  <c r="L68" i="1" s="1"/>
  <c r="J48" i="1"/>
  <c r="L48" i="1" s="1"/>
  <c r="J28" i="1"/>
  <c r="L28" i="1" s="1"/>
  <c r="J8" i="1"/>
  <c r="L8" i="1" s="1"/>
  <c r="J1804" i="1"/>
  <c r="L1804" i="1" s="1"/>
  <c r="J1794" i="1"/>
  <c r="L1794" i="1" s="1"/>
  <c r="J1784" i="1"/>
  <c r="L1784" i="1" s="1"/>
  <c r="J1774" i="1"/>
  <c r="L1774" i="1" s="1"/>
  <c r="J1764" i="1"/>
  <c r="L1764" i="1" s="1"/>
  <c r="J1754" i="1"/>
  <c r="L1754" i="1" s="1"/>
  <c r="J1744" i="1"/>
  <c r="L1744" i="1" s="1"/>
  <c r="J1734" i="1"/>
  <c r="L1734" i="1" s="1"/>
  <c r="J1724" i="1"/>
  <c r="L1724" i="1" s="1"/>
  <c r="J1714" i="1"/>
  <c r="L1714" i="1" s="1"/>
  <c r="J1704" i="1"/>
  <c r="L1704" i="1" s="1"/>
  <c r="J1694" i="1"/>
  <c r="L1694" i="1" s="1"/>
  <c r="J1684" i="1"/>
  <c r="L1684" i="1" s="1"/>
  <c r="J1674" i="1"/>
  <c r="L1674" i="1" s="1"/>
  <c r="J1664" i="1"/>
  <c r="L1664" i="1" s="1"/>
  <c r="J1654" i="1"/>
  <c r="L1654" i="1" s="1"/>
  <c r="J1644" i="1"/>
  <c r="L1644" i="1" s="1"/>
  <c r="J1634" i="1"/>
  <c r="L1634" i="1" s="1"/>
  <c r="J1624" i="1"/>
  <c r="L1624" i="1" s="1"/>
  <c r="J1614" i="1"/>
  <c r="L1614" i="1" s="1"/>
  <c r="J1604" i="1"/>
  <c r="L1604" i="1" s="1"/>
  <c r="J1594" i="1"/>
  <c r="L1594" i="1" s="1"/>
  <c r="J1584" i="1"/>
  <c r="L1584" i="1" s="1"/>
  <c r="J1574" i="1"/>
  <c r="L1574" i="1" s="1"/>
  <c r="J1564" i="1"/>
  <c r="L1564" i="1" s="1"/>
  <c r="J1554" i="1"/>
  <c r="L1554" i="1" s="1"/>
  <c r="J1544" i="1"/>
  <c r="L1544" i="1" s="1"/>
  <c r="J1534" i="1"/>
  <c r="L1534" i="1" s="1"/>
  <c r="J1524" i="1"/>
  <c r="L1524" i="1" s="1"/>
  <c r="J1514" i="1"/>
  <c r="L1514" i="1" s="1"/>
  <c r="J1504" i="1"/>
  <c r="L1504" i="1" s="1"/>
  <c r="J1494" i="1"/>
  <c r="L1494" i="1" s="1"/>
  <c r="J1484" i="1"/>
  <c r="L1484" i="1" s="1"/>
  <c r="J1474" i="1"/>
  <c r="L1474" i="1" s="1"/>
  <c r="J1464" i="1"/>
  <c r="L1464" i="1" s="1"/>
  <c r="J1454" i="1"/>
  <c r="L1454" i="1" s="1"/>
  <c r="J1444" i="1"/>
  <c r="L1444" i="1" s="1"/>
  <c r="J1434" i="1"/>
  <c r="L1434" i="1" s="1"/>
  <c r="J1424" i="1"/>
  <c r="L1424" i="1" s="1"/>
  <c r="J1414" i="1"/>
  <c r="L1414" i="1" s="1"/>
  <c r="J1404" i="1"/>
  <c r="L1404" i="1" s="1"/>
  <c r="J1394" i="1"/>
  <c r="L1394" i="1" s="1"/>
  <c r="J1384" i="1"/>
  <c r="L1384" i="1" s="1"/>
  <c r="J1374" i="1"/>
  <c r="L1374" i="1" s="1"/>
  <c r="J1364" i="1"/>
  <c r="L1364" i="1" s="1"/>
  <c r="J1354" i="1"/>
  <c r="L1354" i="1" s="1"/>
  <c r="J1344" i="1"/>
  <c r="L1344" i="1" s="1"/>
  <c r="J1334" i="1"/>
  <c r="L1334" i="1" s="1"/>
  <c r="J1324" i="1"/>
  <c r="L1324" i="1" s="1"/>
  <c r="J1314" i="1"/>
  <c r="L1314" i="1" s="1"/>
  <c r="J1304" i="1"/>
  <c r="L1304" i="1" s="1"/>
  <c r="J1294" i="1"/>
  <c r="L1294" i="1" s="1"/>
  <c r="J1284" i="1"/>
  <c r="L1284" i="1" s="1"/>
  <c r="J1274" i="1"/>
  <c r="L1274" i="1" s="1"/>
  <c r="J1264" i="1"/>
  <c r="L1264" i="1" s="1"/>
  <c r="J1254" i="1"/>
  <c r="L1254" i="1" s="1"/>
  <c r="J1244" i="1"/>
  <c r="L1244" i="1" s="1"/>
  <c r="J1234" i="1"/>
  <c r="L1234" i="1" s="1"/>
  <c r="J1224" i="1"/>
  <c r="L1224" i="1" s="1"/>
  <c r="J1214" i="1"/>
  <c r="L1214" i="1" s="1"/>
  <c r="J1204" i="1"/>
  <c r="L1204" i="1" s="1"/>
  <c r="J1194" i="1"/>
  <c r="L1194" i="1" s="1"/>
  <c r="J1184" i="1"/>
  <c r="L1184" i="1" s="1"/>
  <c r="J1174" i="1"/>
  <c r="L1174" i="1" s="1"/>
  <c r="J1164" i="1"/>
  <c r="L1164" i="1" s="1"/>
  <c r="J1154" i="1"/>
  <c r="L1154" i="1" s="1"/>
  <c r="J1144" i="1"/>
  <c r="L1144" i="1" s="1"/>
  <c r="J1134" i="1"/>
  <c r="L1134" i="1" s="1"/>
  <c r="J1124" i="1"/>
  <c r="L1124" i="1" s="1"/>
  <c r="J1114" i="1"/>
  <c r="L1114" i="1" s="1"/>
  <c r="J1104" i="1"/>
  <c r="L1104" i="1" s="1"/>
  <c r="J1094" i="1"/>
  <c r="L1094" i="1" s="1"/>
  <c r="J1084" i="1"/>
  <c r="L1084" i="1" s="1"/>
  <c r="J1074" i="1"/>
  <c r="L1074" i="1" s="1"/>
  <c r="J1064" i="1"/>
  <c r="L1064" i="1" s="1"/>
  <c r="J1054" i="1"/>
  <c r="L1054" i="1" s="1"/>
  <c r="J1044" i="1"/>
  <c r="L1044" i="1" s="1"/>
  <c r="J1034" i="1"/>
  <c r="L1034" i="1" s="1"/>
  <c r="J1024" i="1"/>
  <c r="L1024" i="1" s="1"/>
  <c r="J1014" i="1"/>
  <c r="L1014" i="1" s="1"/>
  <c r="J1004" i="1"/>
  <c r="L1004" i="1" s="1"/>
  <c r="J994" i="1"/>
  <c r="L994" i="1" s="1"/>
  <c r="J984" i="1"/>
  <c r="L984" i="1" s="1"/>
  <c r="J974" i="1"/>
  <c r="L974" i="1" s="1"/>
  <c r="J964" i="1"/>
  <c r="L964" i="1" s="1"/>
  <c r="J954" i="1"/>
  <c r="L954" i="1" s="1"/>
  <c r="J944" i="1"/>
  <c r="L944" i="1" s="1"/>
  <c r="J934" i="1"/>
  <c r="L934" i="1" s="1"/>
  <c r="J924" i="1"/>
  <c r="L924" i="1" s="1"/>
  <c r="J914" i="1"/>
  <c r="L914" i="1" s="1"/>
  <c r="J904" i="1"/>
  <c r="L904" i="1" s="1"/>
  <c r="J894" i="1"/>
  <c r="L894" i="1" s="1"/>
  <c r="J884" i="1"/>
  <c r="L884" i="1" s="1"/>
  <c r="J874" i="1"/>
  <c r="L874" i="1" s="1"/>
  <c r="J864" i="1"/>
  <c r="L864" i="1" s="1"/>
  <c r="J854" i="1"/>
  <c r="L854" i="1" s="1"/>
  <c r="J844" i="1"/>
  <c r="L844" i="1" s="1"/>
  <c r="J834" i="1"/>
  <c r="L834" i="1" s="1"/>
  <c r="J824" i="1"/>
  <c r="L824" i="1" s="1"/>
  <c r="J814" i="1"/>
  <c r="L814" i="1" s="1"/>
  <c r="J804" i="1"/>
  <c r="L804" i="1" s="1"/>
  <c r="J794" i="1"/>
  <c r="L794" i="1" s="1"/>
  <c r="J784" i="1"/>
  <c r="L784" i="1" s="1"/>
  <c r="J774" i="1"/>
  <c r="L774" i="1" s="1"/>
  <c r="J764" i="1"/>
  <c r="L764" i="1" s="1"/>
  <c r="J754" i="1"/>
  <c r="L754" i="1" s="1"/>
  <c r="J744" i="1"/>
  <c r="L744" i="1" s="1"/>
  <c r="J734" i="1"/>
  <c r="L734" i="1" s="1"/>
  <c r="J724" i="1"/>
  <c r="L724" i="1" s="1"/>
  <c r="J714" i="1"/>
  <c r="L714" i="1" s="1"/>
  <c r="J704" i="1"/>
  <c r="L704" i="1" s="1"/>
  <c r="J694" i="1"/>
  <c r="L694" i="1" s="1"/>
  <c r="J684" i="1"/>
  <c r="L684" i="1" s="1"/>
  <c r="J674" i="1"/>
  <c r="L674" i="1" s="1"/>
  <c r="J664" i="1"/>
  <c r="L664" i="1" s="1"/>
  <c r="J654" i="1"/>
  <c r="L654" i="1" s="1"/>
  <c r="J644" i="1"/>
  <c r="L644" i="1" s="1"/>
  <c r="J634" i="1"/>
  <c r="L634" i="1" s="1"/>
  <c r="J624" i="1"/>
  <c r="L624" i="1" s="1"/>
  <c r="J614" i="1"/>
  <c r="L614" i="1" s="1"/>
  <c r="J604" i="1"/>
  <c r="L604" i="1" s="1"/>
  <c r="J594" i="1"/>
  <c r="L594" i="1" s="1"/>
  <c r="J584" i="1"/>
  <c r="L584" i="1" s="1"/>
  <c r="J574" i="1"/>
  <c r="L574" i="1" s="1"/>
  <c r="J564" i="1"/>
  <c r="L564" i="1" s="1"/>
  <c r="J554" i="1"/>
  <c r="L554" i="1" s="1"/>
  <c r="J544" i="1"/>
  <c r="L544" i="1" s="1"/>
  <c r="J534" i="1"/>
  <c r="L534" i="1" s="1"/>
  <c r="J524" i="1"/>
  <c r="L524" i="1" s="1"/>
  <c r="J514" i="1"/>
  <c r="L514" i="1" s="1"/>
  <c r="J504" i="1"/>
  <c r="L504" i="1" s="1"/>
  <c r="J494" i="1"/>
  <c r="L494" i="1" s="1"/>
  <c r="J484" i="1"/>
  <c r="L484" i="1" s="1"/>
  <c r="J474" i="1"/>
  <c r="L474" i="1" s="1"/>
  <c r="J464" i="1"/>
  <c r="L464" i="1" s="1"/>
  <c r="J454" i="1"/>
  <c r="L454" i="1" s="1"/>
  <c r="J444" i="1"/>
  <c r="L444" i="1" s="1"/>
  <c r="J434" i="1"/>
  <c r="L434" i="1" s="1"/>
  <c r="J424" i="1"/>
  <c r="L424" i="1" s="1"/>
  <c r="J414" i="1"/>
  <c r="L414" i="1" s="1"/>
  <c r="J404" i="1"/>
  <c r="L404" i="1" s="1"/>
  <c r="J394" i="1"/>
  <c r="L394" i="1" s="1"/>
  <c r="J384" i="1"/>
  <c r="L384" i="1" s="1"/>
  <c r="J374" i="1"/>
  <c r="L374" i="1" s="1"/>
  <c r="J364" i="1"/>
  <c r="L364" i="1" s="1"/>
  <c r="J354" i="1"/>
  <c r="L354" i="1" s="1"/>
  <c r="J344" i="1"/>
  <c r="L344" i="1" s="1"/>
  <c r="J334" i="1"/>
  <c r="L334" i="1" s="1"/>
  <c r="J324" i="1"/>
  <c r="L324" i="1" s="1"/>
  <c r="J314" i="1"/>
  <c r="L314" i="1" s="1"/>
  <c r="J304" i="1"/>
  <c r="L304" i="1" s="1"/>
  <c r="J294" i="1"/>
  <c r="L294" i="1" s="1"/>
  <c r="J284" i="1"/>
  <c r="L284" i="1" s="1"/>
  <c r="J274" i="1"/>
  <c r="L274" i="1" s="1"/>
  <c r="J264" i="1"/>
  <c r="L264" i="1" s="1"/>
  <c r="J247" i="1"/>
  <c r="L247" i="1" s="1"/>
  <c r="J227" i="1"/>
  <c r="L227" i="1" s="1"/>
  <c r="J207" i="1"/>
  <c r="L207" i="1" s="1"/>
  <c r="J187" i="1"/>
  <c r="L187" i="1" s="1"/>
  <c r="J167" i="1"/>
  <c r="L167" i="1" s="1"/>
  <c r="J147" i="1"/>
  <c r="L147" i="1" s="1"/>
  <c r="J127" i="1"/>
  <c r="L127" i="1" s="1"/>
  <c r="J107" i="1"/>
  <c r="L107" i="1" s="1"/>
  <c r="J87" i="1"/>
  <c r="L87" i="1" s="1"/>
  <c r="J67" i="1"/>
  <c r="L67" i="1" s="1"/>
  <c r="J47" i="1"/>
  <c r="L47" i="1" s="1"/>
  <c r="J27" i="1"/>
  <c r="L27" i="1" s="1"/>
  <c r="J7" i="1"/>
  <c r="L7" i="1" s="1"/>
  <c r="Q8" i="1" l="1"/>
  <c r="Y21" i="1"/>
  <c r="N8" i="1"/>
  <c r="P8" i="1" s="1"/>
  <c r="N1655" i="1"/>
  <c r="N1066" i="1"/>
  <c r="N1534" i="1"/>
  <c r="N1147" i="1"/>
  <c r="N1533" i="1"/>
  <c r="N1205" i="1"/>
  <c r="N1791" i="1"/>
  <c r="N1428" i="1"/>
  <c r="N1790" i="1"/>
  <c r="N1371" i="1"/>
  <c r="N1728" i="1"/>
  <c r="N283" i="1"/>
  <c r="N1016" i="1"/>
  <c r="N1670" i="1"/>
  <c r="N1285" i="1"/>
  <c r="N709" i="1"/>
  <c r="N1757" i="1"/>
  <c r="N1474" i="1"/>
  <c r="N1369" i="1"/>
  <c r="N1059" i="1"/>
  <c r="N935" i="1"/>
  <c r="N708" i="1"/>
  <c r="N486" i="1"/>
  <c r="N1800" i="1"/>
  <c r="N1772" i="1"/>
  <c r="N1743" i="1"/>
  <c r="N1725" i="1"/>
  <c r="N1706" i="1"/>
  <c r="N1686" i="1"/>
  <c r="N1666" i="1"/>
  <c r="N1645" i="1"/>
  <c r="N1624" i="1"/>
  <c r="N1603" i="1"/>
  <c r="N1572" i="1"/>
  <c r="N1548" i="1"/>
  <c r="N1472" i="1"/>
  <c r="N1442" i="1"/>
  <c r="N1418" i="1"/>
  <c r="N1310" i="1"/>
  <c r="N1284" i="1"/>
  <c r="N1192" i="1"/>
  <c r="N1163" i="1"/>
  <c r="N1131" i="1"/>
  <c r="N1097" i="1"/>
  <c r="N929" i="1"/>
  <c r="N236" i="1"/>
  <c r="N1777" i="1"/>
  <c r="N1454" i="1"/>
  <c r="N892" i="1"/>
  <c r="N1675" i="1"/>
  <c r="N1453" i="1"/>
  <c r="N1633" i="1"/>
  <c r="N738" i="1"/>
  <c r="N1606" i="1"/>
  <c r="N1260" i="1"/>
  <c r="N1531" i="1"/>
  <c r="N1293" i="1"/>
  <c r="N1673" i="1"/>
  <c r="N940" i="1"/>
  <c r="N1787" i="1"/>
  <c r="N1062" i="1"/>
  <c r="N1744" i="1"/>
  <c r="N1524" i="1"/>
  <c r="N1002" i="1"/>
  <c r="N1499" i="1"/>
  <c r="N857" i="1"/>
  <c r="N1799" i="1"/>
  <c r="N1785" i="1"/>
  <c r="N1756" i="1"/>
  <c r="N1742" i="1"/>
  <c r="N1522" i="1"/>
  <c r="N1498" i="1"/>
  <c r="N1467" i="1"/>
  <c r="N1392" i="1"/>
  <c r="N1367" i="1"/>
  <c r="N1337" i="1"/>
  <c r="N1255" i="1"/>
  <c r="N1191" i="1"/>
  <c r="N1162" i="1"/>
  <c r="N1049" i="1"/>
  <c r="N999" i="1"/>
  <c r="N853" i="1"/>
  <c r="N485" i="1"/>
  <c r="N1613" i="1"/>
  <c r="N1116" i="1"/>
  <c r="N1559" i="1"/>
  <c r="N1114" i="1"/>
  <c r="N1763" i="1"/>
  <c r="N1322" i="1"/>
  <c r="N1694" i="1"/>
  <c r="N1064" i="1"/>
  <c r="N1396" i="1"/>
  <c r="N1231" i="1"/>
  <c r="N1626" i="1"/>
  <c r="N1203" i="1"/>
  <c r="N1525" i="1"/>
  <c r="N567" i="1"/>
  <c r="N1580" i="1"/>
  <c r="N1164" i="1"/>
  <c r="N1193" i="1"/>
  <c r="N1798" i="1"/>
  <c r="N1724" i="1"/>
  <c r="N1685" i="1"/>
  <c r="N1665" i="1"/>
  <c r="N1644" i="1"/>
  <c r="N1623" i="1"/>
  <c r="N1596" i="1"/>
  <c r="N1571" i="1"/>
  <c r="N1547" i="1"/>
  <c r="N1496" i="1"/>
  <c r="N1466" i="1"/>
  <c r="N1441" i="1"/>
  <c r="N1417" i="1"/>
  <c r="N1336" i="1"/>
  <c r="N1309" i="1"/>
  <c r="N1283" i="1"/>
  <c r="N1219" i="1"/>
  <c r="N1190" i="1"/>
  <c r="N1161" i="1"/>
  <c r="N1130" i="1"/>
  <c r="N1048" i="1"/>
  <c r="N998" i="1"/>
  <c r="N927" i="1"/>
  <c r="N833" i="1"/>
  <c r="N672" i="1"/>
  <c r="N233" i="1"/>
  <c r="N1793" i="1"/>
  <c r="N1484" i="1"/>
  <c r="N574" i="1"/>
  <c r="N571" i="1"/>
  <c r="N1403" i="1"/>
  <c r="N889" i="1"/>
  <c r="N1746" i="1"/>
  <c r="N1104" i="1"/>
  <c r="N1477" i="1"/>
  <c r="N568" i="1"/>
  <c r="N1761" i="1"/>
  <c r="N1346" i="1"/>
  <c r="N1395" i="1"/>
  <c r="N1449" i="1"/>
  <c r="N262" i="1"/>
  <c r="N1773" i="1"/>
  <c r="N1705" i="1"/>
  <c r="N1797" i="1"/>
  <c r="N1784" i="1"/>
  <c r="N1770" i="1"/>
  <c r="N1755" i="1"/>
  <c r="N1740" i="1"/>
  <c r="N1546" i="1"/>
  <c r="N1521" i="1"/>
  <c r="N1490" i="1"/>
  <c r="N1416" i="1"/>
  <c r="N1390" i="1"/>
  <c r="N1360" i="1"/>
  <c r="N1281" i="1"/>
  <c r="N1247" i="1"/>
  <c r="N1189" i="1"/>
  <c r="N1085" i="1"/>
  <c r="N661" i="1"/>
  <c r="N484" i="1"/>
  <c r="N1715" i="1"/>
  <c r="N1176" i="1"/>
  <c r="N1733" i="1"/>
  <c r="N1268" i="1"/>
  <c r="N1732" i="1"/>
  <c r="N1146" i="1"/>
  <c r="N1674" i="1"/>
  <c r="N569" i="1"/>
  <c r="N1775" i="1"/>
  <c r="N1259" i="1"/>
  <c r="N1693" i="1"/>
  <c r="N1018" i="1"/>
  <c r="N1802" i="1"/>
  <c r="N1370" i="1"/>
  <c r="N1758" i="1"/>
  <c r="N1549" i="1"/>
  <c r="N939" i="1"/>
  <c r="N1801" i="1"/>
  <c r="N1768" i="1"/>
  <c r="N1723" i="1"/>
  <c r="N1684" i="1"/>
  <c r="N1664" i="1"/>
  <c r="N1643" i="1"/>
  <c r="N1595" i="1"/>
  <c r="N1570" i="1"/>
  <c r="N1465" i="1"/>
  <c r="N1440" i="1"/>
  <c r="N1384" i="1"/>
  <c r="N1335" i="1"/>
  <c r="N1308" i="1"/>
  <c r="N1279" i="1"/>
  <c r="N1246" i="1"/>
  <c r="N1218" i="1"/>
  <c r="N1188" i="1"/>
  <c r="N1160" i="1"/>
  <c r="N997" i="1"/>
  <c r="N923" i="1"/>
  <c r="N802" i="1"/>
  <c r="N645" i="1"/>
  <c r="N483" i="1"/>
  <c r="N162" i="1"/>
  <c r="N1634" i="1"/>
  <c r="N1027" i="1"/>
  <c r="N1695" i="1"/>
  <c r="N1429" i="1"/>
  <c r="N1776" i="1"/>
  <c r="N1105" i="1"/>
  <c r="N1204" i="1"/>
  <c r="N1174" i="1"/>
  <c r="N1745" i="1"/>
  <c r="N1172" i="1"/>
  <c r="N1555" i="1"/>
  <c r="N1258" i="1"/>
  <c r="N1646" i="1"/>
  <c r="N1394" i="1"/>
  <c r="N1257" i="1"/>
  <c r="N1786" i="1"/>
  <c r="N1704" i="1"/>
  <c r="N1796" i="1"/>
  <c r="N1783" i="1"/>
  <c r="N1767" i="1"/>
  <c r="N1754" i="1"/>
  <c r="N1616" i="1"/>
  <c r="N1594" i="1"/>
  <c r="N1545" i="1"/>
  <c r="N1513" i="1"/>
  <c r="N1489" i="1"/>
  <c r="N1464" i="1"/>
  <c r="N1413" i="1"/>
  <c r="N1383" i="1"/>
  <c r="N1359" i="1"/>
  <c r="N1334" i="1"/>
  <c r="N1245" i="1"/>
  <c r="N1158" i="1"/>
  <c r="N1119" i="1"/>
  <c r="N1084" i="1"/>
  <c r="N1042" i="1"/>
  <c r="N996" i="1"/>
  <c r="N134" i="1"/>
  <c r="N1764" i="1"/>
  <c r="N1405" i="1"/>
  <c r="N1240" i="1"/>
  <c r="N362" i="1"/>
  <c r="N1508" i="1"/>
  <c r="N1266" i="1"/>
  <c r="N1762" i="1"/>
  <c r="N957" i="1"/>
  <c r="N1501" i="1"/>
  <c r="N1137" i="1"/>
  <c r="N1803" i="1"/>
  <c r="N1581" i="1"/>
  <c r="N1320" i="1"/>
  <c r="N1774" i="1"/>
  <c r="N858" i="1"/>
  <c r="N1625" i="1"/>
  <c r="N1311" i="1"/>
  <c r="N1061" i="1"/>
  <c r="N1256" i="1"/>
  <c r="N1771" i="1"/>
  <c r="N1738" i="1"/>
  <c r="N1782" i="1"/>
  <c r="N1736" i="1"/>
  <c r="N1720" i="1"/>
  <c r="N1703" i="1"/>
  <c r="N1683" i="1"/>
  <c r="N1663" i="1"/>
  <c r="N1593" i="1"/>
  <c r="N1569" i="1"/>
  <c r="N1463" i="1"/>
  <c r="N1439" i="1"/>
  <c r="N1408" i="1"/>
  <c r="N1333" i="1"/>
  <c r="N1306" i="1"/>
  <c r="N1273" i="1"/>
  <c r="N1217" i="1"/>
  <c r="N1187" i="1"/>
  <c r="N1041" i="1"/>
  <c r="N904" i="1"/>
  <c r="N801" i="1"/>
  <c r="N1535" i="1"/>
  <c r="N1269" i="1"/>
  <c r="N1583" i="1"/>
  <c r="N1296" i="1"/>
  <c r="N1654" i="1"/>
  <c r="N1175" i="1"/>
  <c r="N1804" i="1"/>
  <c r="N1452" i="1"/>
  <c r="N1232" i="1"/>
  <c r="N1713" i="1"/>
  <c r="N1347" i="1"/>
  <c r="N1476" i="1"/>
  <c r="N1063" i="1"/>
  <c r="N1710" i="1"/>
  <c r="N1099" i="1"/>
  <c r="N1708" i="1"/>
  <c r="N1419" i="1"/>
  <c r="N1098" i="1"/>
  <c r="N1133" i="1"/>
  <c r="N1795" i="1"/>
  <c r="N1766" i="1"/>
  <c r="N1753" i="1"/>
  <c r="N1718" i="1"/>
  <c r="N1636" i="1"/>
  <c r="N1615" i="1"/>
  <c r="N1512" i="1"/>
  <c r="N1488" i="1"/>
  <c r="N1382" i="1"/>
  <c r="N1358" i="1"/>
  <c r="N1272" i="1"/>
  <c r="N1244" i="1"/>
  <c r="N1150" i="1"/>
  <c r="N1118" i="1"/>
  <c r="N1083" i="1"/>
  <c r="N800" i="1"/>
  <c r="N640" i="1"/>
  <c r="N385" i="1"/>
  <c r="N132" i="1"/>
  <c r="N1510" i="1"/>
  <c r="N1206" i="1"/>
  <c r="N1805" i="1"/>
  <c r="N739" i="1"/>
  <c r="N1372" i="1"/>
  <c r="N1233" i="1"/>
  <c r="N1582" i="1"/>
  <c r="N1295" i="1"/>
  <c r="N284" i="1"/>
  <c r="N1788" i="1"/>
  <c r="N1451" i="1"/>
  <c r="N1760" i="1"/>
  <c r="N1201" i="1"/>
  <c r="N1726" i="1"/>
  <c r="N1345" i="1"/>
  <c r="N533" i="1"/>
  <c r="N1229" i="1"/>
  <c r="N1807" i="1"/>
  <c r="N1781" i="1"/>
  <c r="N1752" i="1"/>
  <c r="N1735" i="1"/>
  <c r="N1700" i="1"/>
  <c r="N1680" i="1"/>
  <c r="N1592" i="1"/>
  <c r="N1567" i="1"/>
  <c r="N1537" i="1"/>
  <c r="N1462" i="1"/>
  <c r="N1431" i="1"/>
  <c r="N1407" i="1"/>
  <c r="N1298" i="1"/>
  <c r="N1271" i="1"/>
  <c r="N1216" i="1"/>
  <c r="N1178" i="1"/>
  <c r="N1081" i="1"/>
  <c r="N1039" i="1"/>
  <c r="N971" i="1"/>
  <c r="N897" i="1"/>
  <c r="N131" i="1"/>
  <c r="N1748" i="1"/>
  <c r="N1380" i="1"/>
  <c r="N1792" i="1"/>
  <c r="N1065" i="1"/>
  <c r="N1478" i="1"/>
  <c r="N1026" i="1"/>
  <c r="N1558" i="1"/>
  <c r="N1321" i="1"/>
  <c r="N1730" i="1"/>
  <c r="N859" i="1"/>
  <c r="N1605" i="1"/>
  <c r="N1286" i="1"/>
  <c r="N1230" i="1"/>
  <c r="N1604" i="1"/>
  <c r="N1523" i="1"/>
  <c r="N1765" i="1"/>
  <c r="N1716" i="1"/>
  <c r="N1656" i="1"/>
  <c r="N1635" i="1"/>
  <c r="N1614" i="1"/>
  <c r="N1536" i="1"/>
  <c r="N1511" i="1"/>
  <c r="N1487" i="1"/>
  <c r="N1406" i="1"/>
  <c r="N1381" i="1"/>
  <c r="N1357" i="1"/>
  <c r="N1325" i="1"/>
  <c r="N1270" i="1"/>
  <c r="N1243" i="1"/>
  <c r="N1214" i="1"/>
  <c r="N1177" i="1"/>
  <c r="N1149" i="1"/>
  <c r="N1117" i="1"/>
  <c r="N1028" i="1"/>
  <c r="N789" i="1"/>
  <c r="N384" i="1"/>
  <c r="N1584" i="1"/>
  <c r="N1349" i="1"/>
  <c r="N1747" i="1"/>
  <c r="N1404" i="1"/>
  <c r="N1714" i="1"/>
  <c r="N1348" i="1"/>
  <c r="N736" i="1"/>
  <c r="N1653" i="1"/>
  <c r="N955" i="1"/>
  <c r="N1557" i="1"/>
  <c r="N1103" i="1"/>
  <c r="N1500" i="1"/>
  <c r="N1136" i="1"/>
  <c r="N1690" i="1"/>
  <c r="N1475" i="1"/>
  <c r="N1134" i="1"/>
  <c r="N1393" i="1"/>
  <c r="N1794" i="1"/>
  <c r="N1780" i="1"/>
  <c r="N1806" i="1"/>
  <c r="N1778" i="1"/>
  <c r="N1750" i="1"/>
  <c r="N1734" i="1"/>
  <c r="N1696" i="1"/>
  <c r="N1676" i="1"/>
  <c r="N1590" i="1"/>
  <c r="N1560" i="1"/>
  <c r="N1486" i="1"/>
  <c r="N1455" i="1"/>
  <c r="N1430" i="1"/>
  <c r="N1355" i="1"/>
  <c r="N1297" i="1"/>
  <c r="N1242" i="1"/>
  <c r="N1148" i="1"/>
  <c r="N969" i="1"/>
  <c r="N774" i="1"/>
  <c r="N591" i="1"/>
  <c r="N383" i="1"/>
  <c r="N462" i="1"/>
  <c r="N336" i="1"/>
  <c r="N235" i="1"/>
  <c r="N128" i="1"/>
  <c r="N1591" i="1"/>
  <c r="N1568" i="1"/>
  <c r="N1556" i="1"/>
  <c r="N1544" i="1"/>
  <c r="N1532" i="1"/>
  <c r="N1509" i="1"/>
  <c r="N1473" i="1"/>
  <c r="N1450" i="1"/>
  <c r="N1427" i="1"/>
  <c r="N1415" i="1"/>
  <c r="N1391" i="1"/>
  <c r="N1368" i="1"/>
  <c r="N1356" i="1"/>
  <c r="N1344" i="1"/>
  <c r="N1332" i="1"/>
  <c r="N1307" i="1"/>
  <c r="N1267" i="1"/>
  <c r="N1241" i="1"/>
  <c r="N1215" i="1"/>
  <c r="N1200" i="1"/>
  <c r="N1159" i="1"/>
  <c r="N1145" i="1"/>
  <c r="N1115" i="1"/>
  <c r="N1077" i="1"/>
  <c r="N1040" i="1"/>
  <c r="N1017" i="1"/>
  <c r="N956" i="1"/>
  <c r="N924" i="1"/>
  <c r="N891" i="1"/>
  <c r="N847" i="1"/>
  <c r="N639" i="1"/>
  <c r="N1722" i="1"/>
  <c r="N1712" i="1"/>
  <c r="N1702" i="1"/>
  <c r="N1692" i="1"/>
  <c r="N1682" i="1"/>
  <c r="N1672" i="1"/>
  <c r="N1662" i="1"/>
  <c r="N1652" i="1"/>
  <c r="N1642" i="1"/>
  <c r="N1632" i="1"/>
  <c r="N1622" i="1"/>
  <c r="N1612" i="1"/>
  <c r="N1602" i="1"/>
  <c r="N1579" i="1"/>
  <c r="N1543" i="1"/>
  <c r="N1520" i="1"/>
  <c r="N1497" i="1"/>
  <c r="N1485" i="1"/>
  <c r="N1461" i="1"/>
  <c r="N1438" i="1"/>
  <c r="N1426" i="1"/>
  <c r="N1414" i="1"/>
  <c r="N1402" i="1"/>
  <c r="N1379" i="1"/>
  <c r="N1343" i="1"/>
  <c r="N1331" i="1"/>
  <c r="N1319" i="1"/>
  <c r="N1294" i="1"/>
  <c r="N1280" i="1"/>
  <c r="N1254" i="1"/>
  <c r="N1228" i="1"/>
  <c r="N1199" i="1"/>
  <c r="N1186" i="1"/>
  <c r="N1173" i="1"/>
  <c r="N1144" i="1"/>
  <c r="N1129" i="1"/>
  <c r="N1096" i="1"/>
  <c r="N1076" i="1"/>
  <c r="N1060" i="1"/>
  <c r="N987" i="1"/>
  <c r="N834" i="1"/>
  <c r="N771" i="1"/>
  <c r="N707" i="1"/>
  <c r="N638" i="1"/>
  <c r="N436" i="1"/>
  <c r="N335" i="1"/>
  <c r="N234" i="1"/>
  <c r="N127" i="1"/>
  <c r="N1751" i="1"/>
  <c r="N1731" i="1"/>
  <c r="N1711" i="1"/>
  <c r="N1691" i="1"/>
  <c r="N1671" i="1"/>
  <c r="N1651" i="1"/>
  <c r="N1631" i="1"/>
  <c r="N1621" i="1"/>
  <c r="N1611" i="1"/>
  <c r="N1601" i="1"/>
  <c r="N1578" i="1"/>
  <c r="N1566" i="1"/>
  <c r="N1554" i="1"/>
  <c r="N1542" i="1"/>
  <c r="N1519" i="1"/>
  <c r="N1483" i="1"/>
  <c r="N1460" i="1"/>
  <c r="N1437" i="1"/>
  <c r="N1425" i="1"/>
  <c r="N1401" i="1"/>
  <c r="N1378" i="1"/>
  <c r="N1366" i="1"/>
  <c r="N1354" i="1"/>
  <c r="N1342" i="1"/>
  <c r="N1330" i="1"/>
  <c r="N1318" i="1"/>
  <c r="N1292" i="1"/>
  <c r="N1278" i="1"/>
  <c r="N1253" i="1"/>
  <c r="N1227" i="1"/>
  <c r="N1213" i="1"/>
  <c r="N1198" i="1"/>
  <c r="N1185" i="1"/>
  <c r="N1171" i="1"/>
  <c r="N1157" i="1"/>
  <c r="N1143" i="1"/>
  <c r="N1128" i="1"/>
  <c r="N1110" i="1"/>
  <c r="N1095" i="1"/>
  <c r="N1075" i="1"/>
  <c r="N986" i="1"/>
  <c r="N954" i="1"/>
  <c r="N769" i="1"/>
  <c r="N706" i="1"/>
  <c r="N435" i="1"/>
  <c r="N334" i="1"/>
  <c r="N72" i="1"/>
  <c r="N1741" i="1"/>
  <c r="N1721" i="1"/>
  <c r="N1701" i="1"/>
  <c r="N1681" i="1"/>
  <c r="N1661" i="1"/>
  <c r="N1641" i="1"/>
  <c r="N1589" i="1"/>
  <c r="N1553" i="1"/>
  <c r="N1530" i="1"/>
  <c r="N1507" i="1"/>
  <c r="N1495" i="1"/>
  <c r="N1471" i="1"/>
  <c r="N1448" i="1"/>
  <c r="N1436" i="1"/>
  <c r="N1424" i="1"/>
  <c r="N1412" i="1"/>
  <c r="N1389" i="1"/>
  <c r="N1353" i="1"/>
  <c r="N1305" i="1"/>
  <c r="N1291" i="1"/>
  <c r="N1265" i="1"/>
  <c r="N1252" i="1"/>
  <c r="N1239" i="1"/>
  <c r="N1226" i="1"/>
  <c r="N1211" i="1"/>
  <c r="N1170" i="1"/>
  <c r="N1156" i="1"/>
  <c r="N1142" i="1"/>
  <c r="N1109" i="1"/>
  <c r="N1055" i="1"/>
  <c r="N1038" i="1"/>
  <c r="N1015" i="1"/>
  <c r="N921" i="1"/>
  <c r="N879" i="1"/>
  <c r="N830" i="1"/>
  <c r="N768" i="1"/>
  <c r="N532" i="1"/>
  <c r="N333" i="1"/>
  <c r="N212" i="1"/>
  <c r="N71" i="1"/>
  <c r="N1660" i="1"/>
  <c r="N1640" i="1"/>
  <c r="N1620" i="1"/>
  <c r="N1600" i="1"/>
  <c r="N1577" i="1"/>
  <c r="N1565" i="1"/>
  <c r="N1541" i="1"/>
  <c r="N1506" i="1"/>
  <c r="N1494" i="1"/>
  <c r="N1482" i="1"/>
  <c r="N1459" i="1"/>
  <c r="N1423" i="1"/>
  <c r="N1400" i="1"/>
  <c r="N1377" i="1"/>
  <c r="N1365" i="1"/>
  <c r="N1341" i="1"/>
  <c r="N1329" i="1"/>
  <c r="N1317" i="1"/>
  <c r="N1304" i="1"/>
  <c r="N1290" i="1"/>
  <c r="N1277" i="1"/>
  <c r="N1251" i="1"/>
  <c r="N1210" i="1"/>
  <c r="N1197" i="1"/>
  <c r="N1184" i="1"/>
  <c r="N1155" i="1"/>
  <c r="N1141" i="1"/>
  <c r="N1127" i="1"/>
  <c r="N1094" i="1"/>
  <c r="N1074" i="1"/>
  <c r="N1054" i="1"/>
  <c r="N985" i="1"/>
  <c r="N953" i="1"/>
  <c r="N695" i="1"/>
  <c r="N609" i="1"/>
  <c r="N434" i="1"/>
  <c r="N1650" i="1"/>
  <c r="N1630" i="1"/>
  <c r="N1610" i="1"/>
  <c r="N1518" i="1"/>
  <c r="N1588" i="1"/>
  <c r="N1576" i="1"/>
  <c r="N1564" i="1"/>
  <c r="N1552" i="1"/>
  <c r="N1529" i="1"/>
  <c r="N1493" i="1"/>
  <c r="N1470" i="1"/>
  <c r="N1447" i="1"/>
  <c r="N1435" i="1"/>
  <c r="N1411" i="1"/>
  <c r="N1388" i="1"/>
  <c r="N1376" i="1"/>
  <c r="N1364" i="1"/>
  <c r="N1352" i="1"/>
  <c r="N1289" i="1"/>
  <c r="N1264" i="1"/>
  <c r="N1238" i="1"/>
  <c r="N1225" i="1"/>
  <c r="N1169" i="1"/>
  <c r="N1126" i="1"/>
  <c r="N1108" i="1"/>
  <c r="N1093" i="1"/>
  <c r="N1013" i="1"/>
  <c r="N984" i="1"/>
  <c r="N912" i="1"/>
  <c r="N877" i="1"/>
  <c r="N829" i="1"/>
  <c r="N767" i="1"/>
  <c r="N606" i="1"/>
  <c r="N531" i="1"/>
  <c r="N433" i="1"/>
  <c r="N312" i="1"/>
  <c r="N186" i="1"/>
  <c r="N68" i="1"/>
  <c r="N1779" i="1"/>
  <c r="N1759" i="1"/>
  <c r="N1739" i="1"/>
  <c r="N1719" i="1"/>
  <c r="N1709" i="1"/>
  <c r="N1689" i="1"/>
  <c r="N1679" i="1"/>
  <c r="N1669" i="1"/>
  <c r="N1659" i="1"/>
  <c r="N1649" i="1"/>
  <c r="N1639" i="1"/>
  <c r="N1629" i="1"/>
  <c r="N1619" i="1"/>
  <c r="N1609" i="1"/>
  <c r="N1599" i="1"/>
  <c r="N1563" i="1"/>
  <c r="N1540" i="1"/>
  <c r="N1517" i="1"/>
  <c r="N1505" i="1"/>
  <c r="N1481" i="1"/>
  <c r="N1458" i="1"/>
  <c r="N1446" i="1"/>
  <c r="N1434" i="1"/>
  <c r="N1422" i="1"/>
  <c r="N1399" i="1"/>
  <c r="N1363" i="1"/>
  <c r="N1340" i="1"/>
  <c r="N1328" i="1"/>
  <c r="N1316" i="1"/>
  <c r="N1303" i="1"/>
  <c r="N1276" i="1"/>
  <c r="N1250" i="1"/>
  <c r="N1237" i="1"/>
  <c r="N1224" i="1"/>
  <c r="N1209" i="1"/>
  <c r="N1196" i="1"/>
  <c r="N1183" i="1"/>
  <c r="N1168" i="1"/>
  <c r="N1154" i="1"/>
  <c r="N1140" i="1"/>
  <c r="N1092" i="1"/>
  <c r="N1073" i="1"/>
  <c r="N1053" i="1"/>
  <c r="N1036" i="1"/>
  <c r="N943" i="1"/>
  <c r="N828" i="1"/>
  <c r="N605" i="1"/>
  <c r="N530" i="1"/>
  <c r="N1789" i="1"/>
  <c r="N1769" i="1"/>
  <c r="N1749" i="1"/>
  <c r="N1729" i="1"/>
  <c r="N1699" i="1"/>
  <c r="N1587" i="1"/>
  <c r="N1575" i="1"/>
  <c r="N1551" i="1"/>
  <c r="N1528" i="1"/>
  <c r="N1516" i="1"/>
  <c r="N1504" i="1"/>
  <c r="N1492" i="1"/>
  <c r="N1469" i="1"/>
  <c r="N1433" i="1"/>
  <c r="N1410" i="1"/>
  <c r="N1387" i="1"/>
  <c r="N1375" i="1"/>
  <c r="N1351" i="1"/>
  <c r="N1315" i="1"/>
  <c r="N1301" i="1"/>
  <c r="N1288" i="1"/>
  <c r="N1263" i="1"/>
  <c r="N1223" i="1"/>
  <c r="N1181" i="1"/>
  <c r="N1167" i="1"/>
  <c r="N1125" i="1"/>
  <c r="N1107" i="1"/>
  <c r="N1088" i="1"/>
  <c r="N1072" i="1"/>
  <c r="N1052" i="1"/>
  <c r="N1012" i="1"/>
  <c r="N911" i="1"/>
  <c r="N876" i="1"/>
  <c r="N742" i="1"/>
  <c r="N675" i="1"/>
  <c r="N412" i="1"/>
  <c r="N286" i="1"/>
  <c r="N185" i="1"/>
  <c r="N67" i="1"/>
  <c r="N1698" i="1"/>
  <c r="N1688" i="1"/>
  <c r="N1678" i="1"/>
  <c r="N1668" i="1"/>
  <c r="N1658" i="1"/>
  <c r="N1648" i="1"/>
  <c r="N1638" i="1"/>
  <c r="N1628" i="1"/>
  <c r="N1618" i="1"/>
  <c r="N1608" i="1"/>
  <c r="N1598" i="1"/>
  <c r="N1586" i="1"/>
  <c r="N1574" i="1"/>
  <c r="N1562" i="1"/>
  <c r="N1539" i="1"/>
  <c r="N1503" i="1"/>
  <c r="N1480" i="1"/>
  <c r="N1457" i="1"/>
  <c r="N1445" i="1"/>
  <c r="N1421" i="1"/>
  <c r="N1398" i="1"/>
  <c r="N1386" i="1"/>
  <c r="N1374" i="1"/>
  <c r="N1362" i="1"/>
  <c r="N1339" i="1"/>
  <c r="N1327" i="1"/>
  <c r="N1300" i="1"/>
  <c r="N1275" i="1"/>
  <c r="N1262" i="1"/>
  <c r="N1249" i="1"/>
  <c r="N1236" i="1"/>
  <c r="N1221" i="1"/>
  <c r="N1208" i="1"/>
  <c r="N1195" i="1"/>
  <c r="N1166" i="1"/>
  <c r="N1153" i="1"/>
  <c r="N1139" i="1"/>
  <c r="N1123" i="1"/>
  <c r="N1087" i="1"/>
  <c r="N1071" i="1"/>
  <c r="N1051" i="1"/>
  <c r="N942" i="1"/>
  <c r="N818" i="1"/>
  <c r="N604" i="1"/>
  <c r="N528" i="1"/>
  <c r="N1573" i="1"/>
  <c r="N1550" i="1"/>
  <c r="N1527" i="1"/>
  <c r="N1515" i="1"/>
  <c r="N1491" i="1"/>
  <c r="N1468" i="1"/>
  <c r="N1456" i="1"/>
  <c r="N1444" i="1"/>
  <c r="N1432" i="1"/>
  <c r="N1409" i="1"/>
  <c r="N1373" i="1"/>
  <c r="N1350" i="1"/>
  <c r="N1314" i="1"/>
  <c r="N1287" i="1"/>
  <c r="N1261" i="1"/>
  <c r="N1248" i="1"/>
  <c r="N1235" i="1"/>
  <c r="N1180" i="1"/>
  <c r="N1152" i="1"/>
  <c r="N1121" i="1"/>
  <c r="N1106" i="1"/>
  <c r="N1070" i="1"/>
  <c r="N1029" i="1"/>
  <c r="N1003" i="1"/>
  <c r="N973" i="1"/>
  <c r="N910" i="1"/>
  <c r="N804" i="1"/>
  <c r="N741" i="1"/>
  <c r="N674" i="1"/>
  <c r="N603" i="1"/>
  <c r="N511" i="1"/>
  <c r="N386" i="1"/>
  <c r="N285" i="1"/>
  <c r="N184" i="1"/>
  <c r="N66" i="1"/>
  <c r="N1737" i="1"/>
  <c r="N1727" i="1"/>
  <c r="N1717" i="1"/>
  <c r="N1707" i="1"/>
  <c r="N1697" i="1"/>
  <c r="N1687" i="1"/>
  <c r="N1677" i="1"/>
  <c r="N1667" i="1"/>
  <c r="N1657" i="1"/>
  <c r="N1647" i="1"/>
  <c r="N1637" i="1"/>
  <c r="N1627" i="1"/>
  <c r="N1617" i="1"/>
  <c r="N1607" i="1"/>
  <c r="N1597" i="1"/>
  <c r="N1585" i="1"/>
  <c r="N1561" i="1"/>
  <c r="N1538" i="1"/>
  <c r="N1526" i="1"/>
  <c r="N1514" i="1"/>
  <c r="N1502" i="1"/>
  <c r="N1479" i="1"/>
  <c r="N1443" i="1"/>
  <c r="N1420" i="1"/>
  <c r="N1397" i="1"/>
  <c r="N1385" i="1"/>
  <c r="N1361" i="1"/>
  <c r="N1338" i="1"/>
  <c r="N1313" i="1"/>
  <c r="N1299" i="1"/>
  <c r="N1274" i="1"/>
  <c r="N1234" i="1"/>
  <c r="N1220" i="1"/>
  <c r="N1207" i="1"/>
  <c r="N1194" i="1"/>
  <c r="N1179" i="1"/>
  <c r="N1165" i="1"/>
  <c r="N1151" i="1"/>
  <c r="N1138" i="1"/>
  <c r="N1120" i="1"/>
  <c r="N1086" i="1"/>
  <c r="N1050" i="1"/>
  <c r="N941" i="1"/>
  <c r="N870" i="1"/>
  <c r="N803" i="1"/>
  <c r="N740" i="1"/>
  <c r="N673" i="1"/>
  <c r="N183" i="1"/>
  <c r="N41" i="1"/>
  <c r="N983" i="1"/>
  <c r="N922" i="1"/>
  <c r="N908" i="1"/>
  <c r="N890" i="1"/>
  <c r="N871" i="1"/>
  <c r="N826" i="1"/>
  <c r="N797" i="1"/>
  <c r="N733" i="1"/>
  <c r="N703" i="1"/>
  <c r="N670" i="1"/>
  <c r="N636" i="1"/>
  <c r="N601" i="1"/>
  <c r="N565" i="1"/>
  <c r="N522" i="1"/>
  <c r="N117" i="1"/>
  <c r="N56" i="1"/>
  <c r="N1326" i="1"/>
  <c r="N1282" i="1"/>
  <c r="N1182" i="1"/>
  <c r="N1082" i="1"/>
  <c r="N1037" i="1"/>
  <c r="N1024" i="1"/>
  <c r="N1011" i="1"/>
  <c r="N982" i="1"/>
  <c r="N966" i="1"/>
  <c r="N952" i="1"/>
  <c r="N936" i="1"/>
  <c r="N852" i="1"/>
  <c r="N795" i="1"/>
  <c r="N765" i="1"/>
  <c r="N701" i="1"/>
  <c r="N600" i="1"/>
  <c r="N564" i="1"/>
  <c r="N474" i="1"/>
  <c r="N424" i="1"/>
  <c r="N374" i="1"/>
  <c r="N324" i="1"/>
  <c r="N274" i="1"/>
  <c r="N224" i="1"/>
  <c r="N174" i="1"/>
  <c r="N1023" i="1"/>
  <c r="N981" i="1"/>
  <c r="N965" i="1"/>
  <c r="N934" i="1"/>
  <c r="N903" i="1"/>
  <c r="N788" i="1"/>
  <c r="N756" i="1"/>
  <c r="N660" i="1"/>
  <c r="N626" i="1"/>
  <c r="N590" i="1"/>
  <c r="N554" i="1"/>
  <c r="N510" i="1"/>
  <c r="N461" i="1"/>
  <c r="N411" i="1"/>
  <c r="N361" i="1"/>
  <c r="N311" i="1"/>
  <c r="N261" i="1"/>
  <c r="N211" i="1"/>
  <c r="N161" i="1"/>
  <c r="N102" i="1"/>
  <c r="N1091" i="1"/>
  <c r="N1080" i="1"/>
  <c r="N1069" i="1"/>
  <c r="N1058" i="1"/>
  <c r="N1047" i="1"/>
  <c r="N1008" i="1"/>
  <c r="N995" i="1"/>
  <c r="N964" i="1"/>
  <c r="N950" i="1"/>
  <c r="N920" i="1"/>
  <c r="N887" i="1"/>
  <c r="N869" i="1"/>
  <c r="N846" i="1"/>
  <c r="N724" i="1"/>
  <c r="N694" i="1"/>
  <c r="N553" i="1"/>
  <c r="N460" i="1"/>
  <c r="N410" i="1"/>
  <c r="N360" i="1"/>
  <c r="N310" i="1"/>
  <c r="N260" i="1"/>
  <c r="N210" i="1"/>
  <c r="N160" i="1"/>
  <c r="N101" i="1"/>
  <c r="N38" i="1"/>
  <c r="N1324" i="1"/>
  <c r="N1302" i="1"/>
  <c r="N1202" i="1"/>
  <c r="N1102" i="1"/>
  <c r="N994" i="1"/>
  <c r="N978" i="1"/>
  <c r="N933" i="1"/>
  <c r="N919" i="1"/>
  <c r="N902" i="1"/>
  <c r="N816" i="1"/>
  <c r="N787" i="1"/>
  <c r="N755" i="1"/>
  <c r="N693" i="1"/>
  <c r="N659" i="1"/>
  <c r="N625" i="1"/>
  <c r="N589" i="1"/>
  <c r="N552" i="1"/>
  <c r="N509" i="1"/>
  <c r="N1135" i="1"/>
  <c r="N1124" i="1"/>
  <c r="N1113" i="1"/>
  <c r="N1101" i="1"/>
  <c r="N1090" i="1"/>
  <c r="N1079" i="1"/>
  <c r="N1068" i="1"/>
  <c r="N1057" i="1"/>
  <c r="N1046" i="1"/>
  <c r="N1034" i="1"/>
  <c r="N1020" i="1"/>
  <c r="N1007" i="1"/>
  <c r="N977" i="1"/>
  <c r="N963" i="1"/>
  <c r="N948" i="1"/>
  <c r="N883" i="1"/>
  <c r="N868" i="1"/>
  <c r="N845" i="1"/>
  <c r="N786" i="1"/>
  <c r="N722" i="1"/>
  <c r="N692" i="1"/>
  <c r="N658" i="1"/>
  <c r="N588" i="1"/>
  <c r="N551" i="1"/>
  <c r="N508" i="1"/>
  <c r="N459" i="1"/>
  <c r="N409" i="1"/>
  <c r="N359" i="1"/>
  <c r="N309" i="1"/>
  <c r="N259" i="1"/>
  <c r="N209" i="1"/>
  <c r="N159" i="1"/>
  <c r="N98" i="1"/>
  <c r="N37" i="1"/>
  <c r="N1323" i="1"/>
  <c r="N1312" i="1"/>
  <c r="N1212" i="1"/>
  <c r="N1112" i="1"/>
  <c r="N932" i="1"/>
  <c r="N918" i="1"/>
  <c r="N901" i="1"/>
  <c r="N882" i="1"/>
  <c r="N815" i="1"/>
  <c r="N754" i="1"/>
  <c r="N624" i="1"/>
  <c r="N587" i="1"/>
  <c r="N547" i="1"/>
  <c r="N458" i="1"/>
  <c r="N408" i="1"/>
  <c r="N358" i="1"/>
  <c r="N308" i="1"/>
  <c r="N258" i="1"/>
  <c r="N208" i="1"/>
  <c r="N158" i="1"/>
  <c r="N1111" i="1"/>
  <c r="N1100" i="1"/>
  <c r="N1089" i="1"/>
  <c r="N1078" i="1"/>
  <c r="N1067" i="1"/>
  <c r="N1056" i="1"/>
  <c r="N1033" i="1"/>
  <c r="N1019" i="1"/>
  <c r="N1006" i="1"/>
  <c r="N992" i="1"/>
  <c r="N976" i="1"/>
  <c r="N962" i="1"/>
  <c r="N866" i="1"/>
  <c r="N842" i="1"/>
  <c r="N783" i="1"/>
  <c r="N753" i="1"/>
  <c r="N721" i="1"/>
  <c r="N688" i="1"/>
  <c r="N586" i="1"/>
  <c r="N546" i="1"/>
  <c r="N507" i="1"/>
  <c r="N97" i="1"/>
  <c r="N36" i="1"/>
  <c r="N1222" i="1"/>
  <c r="N1122" i="1"/>
  <c r="N1044" i="1"/>
  <c r="N1032" i="1"/>
  <c r="N961" i="1"/>
  <c r="N945" i="1"/>
  <c r="N931" i="1"/>
  <c r="N915" i="1"/>
  <c r="N900" i="1"/>
  <c r="N881" i="1"/>
  <c r="N864" i="1"/>
  <c r="N814" i="1"/>
  <c r="N720" i="1"/>
  <c r="N687" i="1"/>
  <c r="N656" i="1"/>
  <c r="N457" i="1"/>
  <c r="N407" i="1"/>
  <c r="N357" i="1"/>
  <c r="N307" i="1"/>
  <c r="N257" i="1"/>
  <c r="N207" i="1"/>
  <c r="N157" i="1"/>
  <c r="N1005" i="1"/>
  <c r="N990" i="1"/>
  <c r="N975" i="1"/>
  <c r="N944" i="1"/>
  <c r="N861" i="1"/>
  <c r="N812" i="1"/>
  <c r="N780" i="1"/>
  <c r="N750" i="1"/>
  <c r="N718" i="1"/>
  <c r="N581" i="1"/>
  <c r="N544" i="1"/>
  <c r="N499" i="1"/>
  <c r="N449" i="1"/>
  <c r="N399" i="1"/>
  <c r="N349" i="1"/>
  <c r="N299" i="1"/>
  <c r="N249" i="1"/>
  <c r="N199" i="1"/>
  <c r="N1132" i="1"/>
  <c r="N1043" i="1"/>
  <c r="N1030" i="1"/>
  <c r="N1004" i="1"/>
  <c r="N974" i="1"/>
  <c r="N960" i="1"/>
  <c r="N913" i="1"/>
  <c r="N898" i="1"/>
  <c r="N880" i="1"/>
  <c r="N860" i="1"/>
  <c r="N839" i="1"/>
  <c r="N685" i="1"/>
  <c r="N651" i="1"/>
  <c r="N616" i="1"/>
  <c r="N580" i="1"/>
  <c r="N543" i="1"/>
  <c r="N498" i="1"/>
  <c r="N448" i="1"/>
  <c r="N398" i="1"/>
  <c r="N348" i="1"/>
  <c r="N298" i="1"/>
  <c r="N248" i="1"/>
  <c r="N198" i="1"/>
  <c r="N147" i="1"/>
  <c r="N86" i="1"/>
  <c r="N25" i="1"/>
  <c r="N899" i="1"/>
  <c r="N878" i="1"/>
  <c r="N856" i="1"/>
  <c r="N841" i="1"/>
  <c r="N827" i="1"/>
  <c r="N813" i="1"/>
  <c r="N799" i="1"/>
  <c r="N752" i="1"/>
  <c r="N705" i="1"/>
  <c r="N653" i="1"/>
  <c r="N637" i="1"/>
  <c r="N621" i="1"/>
  <c r="N602" i="1"/>
  <c r="N566" i="1"/>
  <c r="N545" i="1"/>
  <c r="N527" i="1"/>
  <c r="N506" i="1"/>
  <c r="N482" i="1"/>
  <c r="N432" i="1"/>
  <c r="N382" i="1"/>
  <c r="N332" i="1"/>
  <c r="N282" i="1"/>
  <c r="N232" i="1"/>
  <c r="N182" i="1"/>
  <c r="N96" i="1"/>
  <c r="N35" i="1"/>
  <c r="N1045" i="1"/>
  <c r="N1035" i="1"/>
  <c r="N1025" i="1"/>
  <c r="N1014" i="1"/>
  <c r="N993" i="1"/>
  <c r="N972" i="1"/>
  <c r="N951" i="1"/>
  <c r="N930" i="1"/>
  <c r="N909" i="1"/>
  <c r="N888" i="1"/>
  <c r="N867" i="1"/>
  <c r="N854" i="1"/>
  <c r="N840" i="1"/>
  <c r="N781" i="1"/>
  <c r="N766" i="1"/>
  <c r="N751" i="1"/>
  <c r="N734" i="1"/>
  <c r="N719" i="1"/>
  <c r="N704" i="1"/>
  <c r="N686" i="1"/>
  <c r="N671" i="1"/>
  <c r="N652" i="1"/>
  <c r="N505" i="1"/>
  <c r="N480" i="1"/>
  <c r="N430" i="1"/>
  <c r="N380" i="1"/>
  <c r="N330" i="1"/>
  <c r="N280" i="1"/>
  <c r="N230" i="1"/>
  <c r="N180" i="1"/>
  <c r="N95" i="1"/>
  <c r="N34" i="1"/>
  <c r="N838" i="1"/>
  <c r="N825" i="1"/>
  <c r="N811" i="1"/>
  <c r="N779" i="1"/>
  <c r="N747" i="1"/>
  <c r="N732" i="1"/>
  <c r="N717" i="1"/>
  <c r="N700" i="1"/>
  <c r="N668" i="1"/>
  <c r="N650" i="1"/>
  <c r="N635" i="1"/>
  <c r="N599" i="1"/>
  <c r="N521" i="1"/>
  <c r="N473" i="1"/>
  <c r="N423" i="1"/>
  <c r="N373" i="1"/>
  <c r="N323" i="1"/>
  <c r="N273" i="1"/>
  <c r="N223" i="1"/>
  <c r="N173" i="1"/>
  <c r="N116" i="1"/>
  <c r="N55" i="1"/>
  <c r="N991" i="1"/>
  <c r="N970" i="1"/>
  <c r="N949" i="1"/>
  <c r="N928" i="1"/>
  <c r="N907" i="1"/>
  <c r="N886" i="1"/>
  <c r="N810" i="1"/>
  <c r="N793" i="1"/>
  <c r="N778" i="1"/>
  <c r="N764" i="1"/>
  <c r="N746" i="1"/>
  <c r="N699" i="1"/>
  <c r="N684" i="1"/>
  <c r="N615" i="1"/>
  <c r="N579" i="1"/>
  <c r="N559" i="1"/>
  <c r="N542" i="1"/>
  <c r="N520" i="1"/>
  <c r="N497" i="1"/>
  <c r="N447" i="1"/>
  <c r="N397" i="1"/>
  <c r="N347" i="1"/>
  <c r="N297" i="1"/>
  <c r="N247" i="1"/>
  <c r="N197" i="1"/>
  <c r="N146" i="1"/>
  <c r="N85" i="1"/>
  <c r="N24" i="1"/>
  <c r="N1022" i="1"/>
  <c r="N1001" i="1"/>
  <c r="N980" i="1"/>
  <c r="N959" i="1"/>
  <c r="N938" i="1"/>
  <c r="N917" i="1"/>
  <c r="N896" i="1"/>
  <c r="N875" i="1"/>
  <c r="N863" i="1"/>
  <c r="N851" i="1"/>
  <c r="N837" i="1"/>
  <c r="N824" i="1"/>
  <c r="N731" i="1"/>
  <c r="N698" i="1"/>
  <c r="N683" i="1"/>
  <c r="N665" i="1"/>
  <c r="N649" i="1"/>
  <c r="N633" i="1"/>
  <c r="N597" i="1"/>
  <c r="N578" i="1"/>
  <c r="N472" i="1"/>
  <c r="N422" i="1"/>
  <c r="N372" i="1"/>
  <c r="N322" i="1"/>
  <c r="N272" i="1"/>
  <c r="N222" i="1"/>
  <c r="N172" i="1"/>
  <c r="N115" i="1"/>
  <c r="N54" i="1"/>
  <c r="N906" i="1"/>
  <c r="N885" i="1"/>
  <c r="N874" i="1"/>
  <c r="N850" i="1"/>
  <c r="N823" i="1"/>
  <c r="N809" i="1"/>
  <c r="N792" i="1"/>
  <c r="N777" i="1"/>
  <c r="N762" i="1"/>
  <c r="N745" i="1"/>
  <c r="N730" i="1"/>
  <c r="N715" i="1"/>
  <c r="N664" i="1"/>
  <c r="N648" i="1"/>
  <c r="N614" i="1"/>
  <c r="N557" i="1"/>
  <c r="N540" i="1"/>
  <c r="N519" i="1"/>
  <c r="N496" i="1"/>
  <c r="N471" i="1"/>
  <c r="N446" i="1"/>
  <c r="N421" i="1"/>
  <c r="N396" i="1"/>
  <c r="N371" i="1"/>
  <c r="N346" i="1"/>
  <c r="N321" i="1"/>
  <c r="N296" i="1"/>
  <c r="N271" i="1"/>
  <c r="N246" i="1"/>
  <c r="N221" i="1"/>
  <c r="N196" i="1"/>
  <c r="N171" i="1"/>
  <c r="N145" i="1"/>
  <c r="N84" i="1"/>
  <c r="N22" i="1"/>
  <c r="N1021" i="1"/>
  <c r="N1000" i="1"/>
  <c r="N979" i="1"/>
  <c r="N958" i="1"/>
  <c r="N937" i="1"/>
  <c r="N916" i="1"/>
  <c r="N895" i="1"/>
  <c r="N884" i="1"/>
  <c r="N862" i="1"/>
  <c r="N836" i="1"/>
  <c r="N697" i="1"/>
  <c r="N682" i="1"/>
  <c r="N663" i="1"/>
  <c r="N613" i="1"/>
  <c r="N593" i="1"/>
  <c r="N577" i="1"/>
  <c r="N539" i="1"/>
  <c r="N518" i="1"/>
  <c r="N470" i="1"/>
  <c r="N420" i="1"/>
  <c r="N370" i="1"/>
  <c r="N320" i="1"/>
  <c r="N270" i="1"/>
  <c r="N220" i="1"/>
  <c r="N170" i="1"/>
  <c r="N114" i="1"/>
  <c r="N52" i="1"/>
  <c r="N1031" i="1"/>
  <c r="N1010" i="1"/>
  <c r="N989" i="1"/>
  <c r="N968" i="1"/>
  <c r="N947" i="1"/>
  <c r="N926" i="1"/>
  <c r="N905" i="1"/>
  <c r="N894" i="1"/>
  <c r="N873" i="1"/>
  <c r="N849" i="1"/>
  <c r="N822" i="1"/>
  <c r="N806" i="1"/>
  <c r="N791" i="1"/>
  <c r="N776" i="1"/>
  <c r="N759" i="1"/>
  <c r="N744" i="1"/>
  <c r="N729" i="1"/>
  <c r="N712" i="1"/>
  <c r="N647" i="1"/>
  <c r="N628" i="1"/>
  <c r="N556" i="1"/>
  <c r="N495" i="1"/>
  <c r="N445" i="1"/>
  <c r="N395" i="1"/>
  <c r="N345" i="1"/>
  <c r="N295" i="1"/>
  <c r="N245" i="1"/>
  <c r="N195" i="1"/>
  <c r="N144" i="1"/>
  <c r="N82" i="1"/>
  <c r="N51" i="1"/>
  <c r="N18" i="1"/>
  <c r="N848" i="1"/>
  <c r="N835" i="1"/>
  <c r="N805" i="1"/>
  <c r="N790" i="1"/>
  <c r="N743" i="1"/>
  <c r="N728" i="1"/>
  <c r="N711" i="1"/>
  <c r="N696" i="1"/>
  <c r="N680" i="1"/>
  <c r="N662" i="1"/>
  <c r="N612" i="1"/>
  <c r="N592" i="1"/>
  <c r="N469" i="1"/>
  <c r="N419" i="1"/>
  <c r="N369" i="1"/>
  <c r="N319" i="1"/>
  <c r="N269" i="1"/>
  <c r="N219" i="1"/>
  <c r="N169" i="1"/>
  <c r="N112" i="1"/>
  <c r="N81" i="1"/>
  <c r="N1009" i="1"/>
  <c r="N988" i="1"/>
  <c r="N967" i="1"/>
  <c r="N946" i="1"/>
  <c r="N925" i="1"/>
  <c r="N914" i="1"/>
  <c r="N893" i="1"/>
  <c r="N872" i="1"/>
  <c r="N821" i="1"/>
  <c r="N757" i="1"/>
  <c r="N727" i="1"/>
  <c r="N710" i="1"/>
  <c r="N646" i="1"/>
  <c r="N627" i="1"/>
  <c r="N611" i="1"/>
  <c r="N555" i="1"/>
  <c r="N534" i="1"/>
  <c r="N493" i="1"/>
  <c r="N443" i="1"/>
  <c r="N393" i="1"/>
  <c r="N343" i="1"/>
  <c r="N293" i="1"/>
  <c r="N243" i="1"/>
  <c r="N193" i="1"/>
  <c r="N141" i="1"/>
  <c r="N78" i="1"/>
  <c r="N623" i="1"/>
  <c r="N576" i="1"/>
  <c r="N541" i="1"/>
  <c r="N529" i="1"/>
  <c r="N517" i="1"/>
  <c r="N494" i="1"/>
  <c r="N481" i="1"/>
  <c r="N468" i="1"/>
  <c r="N456" i="1"/>
  <c r="N444" i="1"/>
  <c r="N431" i="1"/>
  <c r="N418" i="1"/>
  <c r="N406" i="1"/>
  <c r="N394" i="1"/>
  <c r="N381" i="1"/>
  <c r="N368" i="1"/>
  <c r="N356" i="1"/>
  <c r="N344" i="1"/>
  <c r="N331" i="1"/>
  <c r="N318" i="1"/>
  <c r="N306" i="1"/>
  <c r="N294" i="1"/>
  <c r="N281" i="1"/>
  <c r="N268" i="1"/>
  <c r="N256" i="1"/>
  <c r="N244" i="1"/>
  <c r="N231" i="1"/>
  <c r="N218" i="1"/>
  <c r="N206" i="1"/>
  <c r="N194" i="1"/>
  <c r="N181" i="1"/>
  <c r="N168" i="1"/>
  <c r="N156" i="1"/>
  <c r="N142" i="1"/>
  <c r="N126" i="1"/>
  <c r="N111" i="1"/>
  <c r="N65" i="1"/>
  <c r="N48" i="1"/>
  <c r="N798" i="1"/>
  <c r="N775" i="1"/>
  <c r="N763" i="1"/>
  <c r="N716" i="1"/>
  <c r="N681" i="1"/>
  <c r="N669" i="1"/>
  <c r="N657" i="1"/>
  <c r="N634" i="1"/>
  <c r="N622" i="1"/>
  <c r="N610" i="1"/>
  <c r="N598" i="1"/>
  <c r="N575" i="1"/>
  <c r="N563" i="1"/>
  <c r="N516" i="1"/>
  <c r="N467" i="1"/>
  <c r="N455" i="1"/>
  <c r="N417" i="1"/>
  <c r="N405" i="1"/>
  <c r="N367" i="1"/>
  <c r="N355" i="1"/>
  <c r="N317" i="1"/>
  <c r="N305" i="1"/>
  <c r="N267" i="1"/>
  <c r="N255" i="1"/>
  <c r="N217" i="1"/>
  <c r="N205" i="1"/>
  <c r="N167" i="1"/>
  <c r="N155" i="1"/>
  <c r="N125" i="1"/>
  <c r="N108" i="1"/>
  <c r="N64" i="1"/>
  <c r="N47" i="1"/>
  <c r="N16" i="1"/>
  <c r="N504" i="1"/>
  <c r="N492" i="1"/>
  <c r="N479" i="1"/>
  <c r="N442" i="1"/>
  <c r="N429" i="1"/>
  <c r="N392" i="1"/>
  <c r="N379" i="1"/>
  <c r="N342" i="1"/>
  <c r="N329" i="1"/>
  <c r="N292" i="1"/>
  <c r="N279" i="1"/>
  <c r="N242" i="1"/>
  <c r="N229" i="1"/>
  <c r="N192" i="1"/>
  <c r="N179" i="1"/>
  <c r="N138" i="1"/>
  <c r="N94" i="1"/>
  <c r="N77" i="1"/>
  <c r="N32" i="1"/>
  <c r="N562" i="1"/>
  <c r="N550" i="1"/>
  <c r="N538" i="1"/>
  <c r="N515" i="1"/>
  <c r="N503" i="1"/>
  <c r="N491" i="1"/>
  <c r="N478" i="1"/>
  <c r="N466" i="1"/>
  <c r="N454" i="1"/>
  <c r="N441" i="1"/>
  <c r="N428" i="1"/>
  <c r="N416" i="1"/>
  <c r="N404" i="1"/>
  <c r="N391" i="1"/>
  <c r="N378" i="1"/>
  <c r="N366" i="1"/>
  <c r="N354" i="1"/>
  <c r="N341" i="1"/>
  <c r="N328" i="1"/>
  <c r="N316" i="1"/>
  <c r="N304" i="1"/>
  <c r="N291" i="1"/>
  <c r="N278" i="1"/>
  <c r="N266" i="1"/>
  <c r="N254" i="1"/>
  <c r="N241" i="1"/>
  <c r="N228" i="1"/>
  <c r="N216" i="1"/>
  <c r="N204" i="1"/>
  <c r="N191" i="1"/>
  <c r="N178" i="1"/>
  <c r="N166" i="1"/>
  <c r="N154" i="1"/>
  <c r="N124" i="1"/>
  <c r="N107" i="1"/>
  <c r="N62" i="1"/>
  <c r="N46" i="1"/>
  <c r="N31" i="1"/>
  <c r="N15" i="1"/>
  <c r="N844" i="1"/>
  <c r="N832" i="1"/>
  <c r="N820" i="1"/>
  <c r="N808" i="1"/>
  <c r="N785" i="1"/>
  <c r="N773" i="1"/>
  <c r="N726" i="1"/>
  <c r="N691" i="1"/>
  <c r="N679" i="1"/>
  <c r="N667" i="1"/>
  <c r="N644" i="1"/>
  <c r="N632" i="1"/>
  <c r="N620" i="1"/>
  <c r="N608" i="1"/>
  <c r="N585" i="1"/>
  <c r="N573" i="1"/>
  <c r="N526" i="1"/>
  <c r="N490" i="1"/>
  <c r="N453" i="1"/>
  <c r="N440" i="1"/>
  <c r="N403" i="1"/>
  <c r="N390" i="1"/>
  <c r="N353" i="1"/>
  <c r="N340" i="1"/>
  <c r="N303" i="1"/>
  <c r="N290" i="1"/>
  <c r="N253" i="1"/>
  <c r="N240" i="1"/>
  <c r="N203" i="1"/>
  <c r="N190" i="1"/>
  <c r="N153" i="1"/>
  <c r="N137" i="1"/>
  <c r="N92" i="1"/>
  <c r="N76" i="1"/>
  <c r="N61" i="1"/>
  <c r="N865" i="1"/>
  <c r="N855" i="1"/>
  <c r="N843" i="1"/>
  <c r="N796" i="1"/>
  <c r="N761" i="1"/>
  <c r="N749" i="1"/>
  <c r="N737" i="1"/>
  <c r="N714" i="1"/>
  <c r="N702" i="1"/>
  <c r="N690" i="1"/>
  <c r="N678" i="1"/>
  <c r="N655" i="1"/>
  <c r="N643" i="1"/>
  <c r="N596" i="1"/>
  <c r="N561" i="1"/>
  <c r="N549" i="1"/>
  <c r="N537" i="1"/>
  <c r="N514" i="1"/>
  <c r="N502" i="1"/>
  <c r="N477" i="1"/>
  <c r="N465" i="1"/>
  <c r="N427" i="1"/>
  <c r="N415" i="1"/>
  <c r="N377" i="1"/>
  <c r="N365" i="1"/>
  <c r="N327" i="1"/>
  <c r="N315" i="1"/>
  <c r="N277" i="1"/>
  <c r="N265" i="1"/>
  <c r="N227" i="1"/>
  <c r="N215" i="1"/>
  <c r="N177" i="1"/>
  <c r="N165" i="1"/>
  <c r="N122" i="1"/>
  <c r="N106" i="1"/>
  <c r="N91" i="1"/>
  <c r="N45" i="1"/>
  <c r="N28" i="1"/>
  <c r="N14" i="1"/>
  <c r="N831" i="1"/>
  <c r="N819" i="1"/>
  <c r="N807" i="1"/>
  <c r="N784" i="1"/>
  <c r="N772" i="1"/>
  <c r="N760" i="1"/>
  <c r="N748" i="1"/>
  <c r="N725" i="1"/>
  <c r="N713" i="1"/>
  <c r="N666" i="1"/>
  <c r="N631" i="1"/>
  <c r="N619" i="1"/>
  <c r="N607" i="1"/>
  <c r="N584" i="1"/>
  <c r="N572" i="1"/>
  <c r="N560" i="1"/>
  <c r="N548" i="1"/>
  <c r="N525" i="1"/>
  <c r="N513" i="1"/>
  <c r="N489" i="1"/>
  <c r="N452" i="1"/>
  <c r="N439" i="1"/>
  <c r="N402" i="1"/>
  <c r="N389" i="1"/>
  <c r="N352" i="1"/>
  <c r="N339" i="1"/>
  <c r="N302" i="1"/>
  <c r="N289" i="1"/>
  <c r="N252" i="1"/>
  <c r="N239" i="1"/>
  <c r="N202" i="1"/>
  <c r="N189" i="1"/>
  <c r="N152" i="1"/>
  <c r="N136" i="1"/>
  <c r="N121" i="1"/>
  <c r="N75" i="1"/>
  <c r="N58" i="1"/>
  <c r="N689" i="1"/>
  <c r="N677" i="1"/>
  <c r="N654" i="1"/>
  <c r="N642" i="1"/>
  <c r="N630" i="1"/>
  <c r="N618" i="1"/>
  <c r="N595" i="1"/>
  <c r="N583" i="1"/>
  <c r="N536" i="1"/>
  <c r="N501" i="1"/>
  <c r="N488" i="1"/>
  <c r="N476" i="1"/>
  <c r="N464" i="1"/>
  <c r="N451" i="1"/>
  <c r="N438" i="1"/>
  <c r="N426" i="1"/>
  <c r="N414" i="1"/>
  <c r="N401" i="1"/>
  <c r="N388" i="1"/>
  <c r="N376" i="1"/>
  <c r="N364" i="1"/>
  <c r="N351" i="1"/>
  <c r="N338" i="1"/>
  <c r="N326" i="1"/>
  <c r="N314" i="1"/>
  <c r="N301" i="1"/>
  <c r="N288" i="1"/>
  <c r="N276" i="1"/>
  <c r="N264" i="1"/>
  <c r="N251" i="1"/>
  <c r="N238" i="1"/>
  <c r="N226" i="1"/>
  <c r="N214" i="1"/>
  <c r="N201" i="1"/>
  <c r="N188" i="1"/>
  <c r="N176" i="1"/>
  <c r="N164" i="1"/>
  <c r="N151" i="1"/>
  <c r="N105" i="1"/>
  <c r="N88" i="1"/>
  <c r="N44" i="1"/>
  <c r="N27" i="1"/>
  <c r="N12" i="1"/>
  <c r="N524" i="1"/>
  <c r="N512" i="1"/>
  <c r="N500" i="1"/>
  <c r="N463" i="1"/>
  <c r="N450" i="1"/>
  <c r="N413" i="1"/>
  <c r="N400" i="1"/>
  <c r="N363" i="1"/>
  <c r="N350" i="1"/>
  <c r="N313" i="1"/>
  <c r="N300" i="1"/>
  <c r="N263" i="1"/>
  <c r="N250" i="1"/>
  <c r="N213" i="1"/>
  <c r="N200" i="1"/>
  <c r="N163" i="1"/>
  <c r="N135" i="1"/>
  <c r="N118" i="1"/>
  <c r="N74" i="1"/>
  <c r="N57" i="1"/>
  <c r="N817" i="1"/>
  <c r="N794" i="1"/>
  <c r="N782" i="1"/>
  <c r="N770" i="1"/>
  <c r="N758" i="1"/>
  <c r="N735" i="1"/>
  <c r="N723" i="1"/>
  <c r="N676" i="1"/>
  <c r="N641" i="1"/>
  <c r="N629" i="1"/>
  <c r="N617" i="1"/>
  <c r="N594" i="1"/>
  <c r="N582" i="1"/>
  <c r="N570" i="1"/>
  <c r="N558" i="1"/>
  <c r="N535" i="1"/>
  <c r="N523" i="1"/>
  <c r="N487" i="1"/>
  <c r="N475" i="1"/>
  <c r="N437" i="1"/>
  <c r="N425" i="1"/>
  <c r="N387" i="1"/>
  <c r="N375" i="1"/>
  <c r="N337" i="1"/>
  <c r="N325" i="1"/>
  <c r="N287" i="1"/>
  <c r="N275" i="1"/>
  <c r="N237" i="1"/>
  <c r="N225" i="1"/>
  <c r="N187" i="1"/>
  <c r="N175" i="1"/>
  <c r="N148" i="1"/>
  <c r="N104" i="1"/>
  <c r="N87" i="1"/>
  <c r="N42" i="1"/>
  <c r="N26" i="1"/>
  <c r="N143" i="1"/>
  <c r="N133" i="1"/>
  <c r="N123" i="1"/>
  <c r="N113" i="1"/>
  <c r="N103" i="1"/>
  <c r="N93" i="1"/>
  <c r="N83" i="1"/>
  <c r="N73" i="1"/>
  <c r="N63" i="1"/>
  <c r="N53" i="1"/>
  <c r="N43" i="1"/>
  <c r="N33" i="1"/>
  <c r="N23" i="1"/>
  <c r="N13" i="1"/>
  <c r="N21" i="1"/>
  <c r="N11" i="1"/>
  <c r="N150" i="1"/>
  <c r="N140" i="1"/>
  <c r="N130" i="1"/>
  <c r="N120" i="1"/>
  <c r="N110" i="1"/>
  <c r="N100" i="1"/>
  <c r="N90" i="1"/>
  <c r="N80" i="1"/>
  <c r="N70" i="1"/>
  <c r="N60" i="1"/>
  <c r="N50" i="1"/>
  <c r="N40" i="1"/>
  <c r="N30" i="1"/>
  <c r="N20" i="1"/>
  <c r="N10" i="1"/>
  <c r="N149" i="1"/>
  <c r="N139" i="1"/>
  <c r="N129" i="1"/>
  <c r="N119" i="1"/>
  <c r="N109" i="1"/>
  <c r="N99" i="1"/>
  <c r="N89" i="1"/>
  <c r="N79" i="1"/>
  <c r="N69" i="1"/>
  <c r="N59" i="1"/>
  <c r="N49" i="1"/>
  <c r="N39" i="1"/>
  <c r="N29" i="1"/>
  <c r="N19" i="1"/>
  <c r="N9" i="1"/>
  <c r="V8" i="1" l="1"/>
  <c r="Q9" i="1"/>
  <c r="P9" i="1"/>
  <c r="P10" i="1" s="1"/>
  <c r="P11" i="1" s="1"/>
  <c r="P12" i="1" s="1"/>
  <c r="P13" i="1" s="1"/>
  <c r="P14" i="1" s="1"/>
  <c r="P15" i="1" s="1"/>
  <c r="P16" i="1" s="1"/>
  <c r="N7" i="1"/>
  <c r="Y20" i="1" s="1"/>
  <c r="T8" i="1" l="1"/>
  <c r="V9" i="1"/>
  <c r="Q10" i="1"/>
  <c r="P17" i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T9" i="1" l="1"/>
  <c r="V10" i="1"/>
  <c r="Q11" i="1"/>
  <c r="T10" i="1" l="1"/>
  <c r="V11" i="1"/>
  <c r="Q12" i="1"/>
  <c r="T11" i="1" l="1"/>
  <c r="V12" i="1"/>
  <c r="Q13" i="1"/>
  <c r="T12" i="1" l="1"/>
  <c r="V13" i="1"/>
  <c r="Q14" i="1"/>
  <c r="T13" i="1" l="1"/>
  <c r="V14" i="1"/>
  <c r="Q15" i="1"/>
  <c r="V15" i="1" l="1"/>
  <c r="T14" i="1"/>
  <c r="Q16" i="1"/>
  <c r="V16" i="1" l="1"/>
  <c r="T15" i="1"/>
  <c r="Q17" i="1"/>
  <c r="V17" i="1" l="1"/>
  <c r="T16" i="1"/>
  <c r="Q18" i="1"/>
  <c r="T17" i="1" l="1"/>
  <c r="V18" i="1"/>
  <c r="Q19" i="1"/>
  <c r="T18" i="1" l="1"/>
  <c r="V19" i="1"/>
  <c r="Q20" i="1"/>
  <c r="V20" i="1" l="1"/>
  <c r="T19" i="1"/>
  <c r="Q21" i="1"/>
  <c r="V21" i="1" l="1"/>
  <c r="T20" i="1"/>
  <c r="Q22" i="1"/>
  <c r="T21" i="1" l="1"/>
  <c r="V22" i="1"/>
  <c r="Q23" i="1"/>
  <c r="T22" i="1" l="1"/>
  <c r="V23" i="1"/>
  <c r="Q24" i="1"/>
  <c r="T23" i="1" l="1"/>
  <c r="V24" i="1"/>
  <c r="Q25" i="1"/>
  <c r="T24" i="1" l="1"/>
  <c r="V25" i="1"/>
  <c r="Q26" i="1"/>
  <c r="T25" i="1" l="1"/>
  <c r="V26" i="1"/>
  <c r="Q27" i="1"/>
  <c r="T26" i="1" l="1"/>
  <c r="V27" i="1"/>
  <c r="Q28" i="1"/>
  <c r="V28" i="1" l="1"/>
  <c r="T27" i="1"/>
  <c r="Q29" i="1"/>
  <c r="V29" i="1" l="1"/>
  <c r="T28" i="1"/>
  <c r="Q30" i="1"/>
  <c r="V30" i="1" l="1"/>
  <c r="T29" i="1"/>
  <c r="Q31" i="1"/>
  <c r="V31" i="1" l="1"/>
  <c r="T30" i="1"/>
  <c r="Q32" i="1"/>
  <c r="V32" i="1" l="1"/>
  <c r="T31" i="1"/>
  <c r="Q33" i="1"/>
  <c r="V33" i="1" l="1"/>
  <c r="T32" i="1"/>
  <c r="Q34" i="1"/>
  <c r="V34" i="1" l="1"/>
  <c r="T33" i="1"/>
  <c r="Q35" i="1"/>
  <c r="T34" i="1" l="1"/>
  <c r="V35" i="1"/>
  <c r="Q36" i="1"/>
  <c r="T35" i="1" l="1"/>
  <c r="V36" i="1"/>
  <c r="Q37" i="1"/>
  <c r="T36" i="1" l="1"/>
  <c r="V37" i="1"/>
  <c r="Q38" i="1"/>
  <c r="V38" i="1" l="1"/>
  <c r="T37" i="1"/>
  <c r="Q39" i="1"/>
  <c r="V39" i="1" l="1"/>
  <c r="T38" i="1"/>
  <c r="Q40" i="1"/>
  <c r="V40" i="1" l="1"/>
  <c r="T39" i="1"/>
  <c r="Q41" i="1"/>
  <c r="V41" i="1" l="1"/>
  <c r="T40" i="1"/>
  <c r="Q42" i="1"/>
  <c r="V42" i="1" l="1"/>
  <c r="T41" i="1"/>
  <c r="Q43" i="1"/>
  <c r="V43" i="1" l="1"/>
  <c r="T42" i="1"/>
  <c r="Q44" i="1"/>
  <c r="V44" i="1" l="1"/>
  <c r="T43" i="1"/>
  <c r="Q45" i="1"/>
  <c r="V45" i="1" l="1"/>
  <c r="T44" i="1"/>
  <c r="Q46" i="1"/>
  <c r="V46" i="1" l="1"/>
  <c r="T45" i="1"/>
  <c r="Q47" i="1"/>
  <c r="V47" i="1" l="1"/>
  <c r="T46" i="1"/>
  <c r="Q48" i="1"/>
  <c r="V48" i="1" l="1"/>
  <c r="T47" i="1"/>
  <c r="Q49" i="1"/>
  <c r="V49" i="1" l="1"/>
  <c r="T48" i="1"/>
  <c r="Q50" i="1"/>
  <c r="V50" i="1" l="1"/>
  <c r="T49" i="1"/>
  <c r="Q51" i="1"/>
  <c r="V51" i="1" l="1"/>
  <c r="T50" i="1"/>
  <c r="Q52" i="1"/>
  <c r="V52" i="1" l="1"/>
  <c r="T51" i="1"/>
  <c r="Q53" i="1"/>
  <c r="V53" i="1" l="1"/>
  <c r="T52" i="1"/>
  <c r="Q54" i="1"/>
  <c r="V54" i="1" l="1"/>
  <c r="T53" i="1"/>
  <c r="Q55" i="1"/>
  <c r="V55" i="1" l="1"/>
  <c r="T54" i="1"/>
  <c r="Q56" i="1"/>
  <c r="V56" i="1" l="1"/>
  <c r="T55" i="1"/>
  <c r="Q57" i="1"/>
  <c r="V57" i="1" l="1"/>
  <c r="T56" i="1"/>
  <c r="Q58" i="1"/>
  <c r="V58" i="1" l="1"/>
  <c r="T57" i="1"/>
  <c r="Q59" i="1"/>
  <c r="V59" i="1" l="1"/>
  <c r="T58" i="1"/>
  <c r="Q60" i="1"/>
  <c r="V60" i="1" l="1"/>
  <c r="T59" i="1"/>
  <c r="Q61" i="1"/>
  <c r="V61" i="1" l="1"/>
  <c r="T60" i="1"/>
  <c r="Q62" i="1"/>
  <c r="V62" i="1" l="1"/>
  <c r="T61" i="1"/>
  <c r="Q63" i="1"/>
  <c r="V63" i="1" l="1"/>
  <c r="T62" i="1"/>
  <c r="Q64" i="1"/>
  <c r="V64" i="1" l="1"/>
  <c r="T63" i="1"/>
  <c r="Q65" i="1"/>
  <c r="V65" i="1" l="1"/>
  <c r="T64" i="1"/>
  <c r="Q66" i="1"/>
  <c r="V66" i="1" l="1"/>
  <c r="T65" i="1"/>
  <c r="Q67" i="1"/>
  <c r="V67" i="1" l="1"/>
  <c r="T66" i="1"/>
  <c r="Q68" i="1"/>
  <c r="V68" i="1" l="1"/>
  <c r="T67" i="1"/>
  <c r="Q69" i="1"/>
  <c r="V69" i="1" l="1"/>
  <c r="T68" i="1"/>
  <c r="Q70" i="1"/>
  <c r="V70" i="1" l="1"/>
  <c r="T69" i="1"/>
  <c r="Q71" i="1"/>
  <c r="V71" i="1" l="1"/>
  <c r="T70" i="1"/>
  <c r="Q72" i="1"/>
  <c r="V72" i="1" l="1"/>
  <c r="T71" i="1"/>
  <c r="Q73" i="1"/>
  <c r="V73" i="1" l="1"/>
  <c r="T72" i="1"/>
  <c r="Q74" i="1"/>
  <c r="V74" i="1" l="1"/>
  <c r="T73" i="1"/>
  <c r="Q75" i="1"/>
  <c r="V75" i="1" l="1"/>
  <c r="T74" i="1"/>
  <c r="Q76" i="1"/>
  <c r="V76" i="1" l="1"/>
  <c r="T75" i="1"/>
  <c r="Q77" i="1"/>
  <c r="V77" i="1" l="1"/>
  <c r="T76" i="1"/>
  <c r="Q78" i="1"/>
  <c r="V78" i="1" l="1"/>
  <c r="T77" i="1"/>
  <c r="Q79" i="1"/>
  <c r="V79" i="1" l="1"/>
  <c r="T78" i="1"/>
  <c r="Q80" i="1"/>
  <c r="V80" i="1" l="1"/>
  <c r="T79" i="1"/>
  <c r="Q81" i="1"/>
  <c r="V81" i="1" l="1"/>
  <c r="T80" i="1"/>
  <c r="Q82" i="1"/>
  <c r="V82" i="1" l="1"/>
  <c r="T81" i="1"/>
  <c r="Q83" i="1"/>
  <c r="V83" i="1" l="1"/>
  <c r="T82" i="1"/>
  <c r="Q84" i="1"/>
  <c r="V84" i="1" l="1"/>
  <c r="T83" i="1"/>
  <c r="Q85" i="1"/>
  <c r="V85" i="1" l="1"/>
  <c r="T84" i="1"/>
  <c r="Q86" i="1"/>
  <c r="T85" i="1" l="1"/>
  <c r="V86" i="1"/>
  <c r="Q87" i="1"/>
  <c r="V87" i="1" l="1"/>
  <c r="T86" i="1"/>
  <c r="Q88" i="1"/>
  <c r="V88" i="1" l="1"/>
  <c r="T87" i="1"/>
  <c r="Q89" i="1"/>
  <c r="V89" i="1" l="1"/>
  <c r="T88" i="1"/>
  <c r="Q90" i="1"/>
  <c r="V90" i="1" l="1"/>
  <c r="T89" i="1"/>
  <c r="Q91" i="1"/>
  <c r="V91" i="1" l="1"/>
  <c r="T90" i="1"/>
  <c r="Q92" i="1"/>
  <c r="V92" i="1" l="1"/>
  <c r="T91" i="1"/>
  <c r="Q93" i="1"/>
  <c r="V93" i="1" l="1"/>
  <c r="T92" i="1"/>
  <c r="Q94" i="1"/>
  <c r="T93" i="1" l="1"/>
  <c r="V94" i="1"/>
  <c r="Q95" i="1"/>
  <c r="V95" i="1" l="1"/>
  <c r="T94" i="1"/>
  <c r="Q96" i="1"/>
  <c r="V96" i="1" l="1"/>
  <c r="T95" i="1"/>
  <c r="Q97" i="1"/>
  <c r="V97" i="1" l="1"/>
  <c r="T96" i="1"/>
  <c r="Q98" i="1"/>
  <c r="V98" i="1" l="1"/>
  <c r="T97" i="1"/>
  <c r="Q99" i="1"/>
  <c r="V99" i="1" l="1"/>
  <c r="T98" i="1"/>
  <c r="Q100" i="1"/>
  <c r="V100" i="1" l="1"/>
  <c r="T99" i="1"/>
  <c r="Q101" i="1"/>
  <c r="V101" i="1" l="1"/>
  <c r="T100" i="1"/>
  <c r="Q102" i="1"/>
  <c r="V102" i="1" l="1"/>
  <c r="T101" i="1"/>
  <c r="Q103" i="1"/>
  <c r="T102" i="1" l="1"/>
  <c r="V103" i="1"/>
  <c r="Q104" i="1"/>
  <c r="T103" i="1" l="1"/>
  <c r="V104" i="1"/>
  <c r="Q105" i="1"/>
  <c r="V105" i="1" l="1"/>
  <c r="T104" i="1"/>
  <c r="Q106" i="1"/>
  <c r="V106" i="1" l="1"/>
  <c r="T105" i="1"/>
  <c r="Q107" i="1"/>
  <c r="V107" i="1" l="1"/>
  <c r="T106" i="1"/>
  <c r="Q108" i="1"/>
  <c r="V108" i="1" l="1"/>
  <c r="T107" i="1"/>
  <c r="Q109" i="1"/>
  <c r="V109" i="1" l="1"/>
  <c r="T108" i="1"/>
  <c r="Q110" i="1"/>
  <c r="V110" i="1" l="1"/>
  <c r="T109" i="1"/>
  <c r="Q111" i="1"/>
  <c r="T110" i="1" l="1"/>
  <c r="V111" i="1"/>
  <c r="Q112" i="1"/>
  <c r="V112" i="1" l="1"/>
  <c r="T111" i="1"/>
  <c r="Q113" i="1"/>
  <c r="V113" i="1" l="1"/>
  <c r="T112" i="1"/>
  <c r="Q114" i="1"/>
  <c r="V114" i="1" l="1"/>
  <c r="T113" i="1"/>
  <c r="Q115" i="1"/>
  <c r="V115" i="1" l="1"/>
  <c r="T114" i="1"/>
  <c r="Q116" i="1"/>
  <c r="V116" i="1" l="1"/>
  <c r="T115" i="1"/>
  <c r="Q117" i="1"/>
  <c r="V117" i="1" l="1"/>
  <c r="T116" i="1"/>
  <c r="Q118" i="1"/>
  <c r="V118" i="1" l="1"/>
  <c r="T117" i="1"/>
  <c r="Q119" i="1"/>
  <c r="T118" i="1" l="1"/>
  <c r="V119" i="1"/>
  <c r="Q120" i="1"/>
  <c r="V120" i="1" l="1"/>
  <c r="T119" i="1"/>
  <c r="Q121" i="1"/>
  <c r="V121" i="1" l="1"/>
  <c r="T120" i="1"/>
  <c r="Q122" i="1"/>
  <c r="V122" i="1" l="1"/>
  <c r="T121" i="1"/>
  <c r="Q123" i="1"/>
  <c r="V123" i="1" l="1"/>
  <c r="T122" i="1"/>
  <c r="Q124" i="1"/>
  <c r="V124" i="1" l="1"/>
  <c r="T123" i="1"/>
  <c r="Q125" i="1"/>
  <c r="V125" i="1" l="1"/>
  <c r="T124" i="1"/>
  <c r="Q126" i="1"/>
  <c r="V126" i="1" l="1"/>
  <c r="T125" i="1"/>
  <c r="Q127" i="1"/>
  <c r="V127" i="1" l="1"/>
  <c r="T126" i="1"/>
  <c r="Q128" i="1"/>
  <c r="V128" i="1" l="1"/>
  <c r="T127" i="1"/>
  <c r="Q129" i="1"/>
  <c r="V129" i="1" l="1"/>
  <c r="T128" i="1"/>
  <c r="Q130" i="1"/>
  <c r="V130" i="1" l="1"/>
  <c r="T129" i="1"/>
  <c r="Q131" i="1"/>
  <c r="V131" i="1" l="1"/>
  <c r="T130" i="1"/>
  <c r="Q132" i="1"/>
  <c r="V132" i="1" l="1"/>
  <c r="T131" i="1"/>
  <c r="Q133" i="1"/>
  <c r="T132" i="1" l="1"/>
  <c r="V133" i="1"/>
  <c r="Q134" i="1"/>
  <c r="V134" i="1" l="1"/>
  <c r="T133" i="1"/>
  <c r="Q135" i="1"/>
  <c r="T134" i="1" l="1"/>
  <c r="V135" i="1"/>
  <c r="Q136" i="1"/>
  <c r="T135" i="1" l="1"/>
  <c r="V136" i="1"/>
  <c r="Q137" i="1"/>
  <c r="V137" i="1" l="1"/>
  <c r="T136" i="1"/>
  <c r="Q138" i="1"/>
  <c r="V138" i="1" l="1"/>
  <c r="T137" i="1"/>
  <c r="Q139" i="1"/>
  <c r="V139" i="1" l="1"/>
  <c r="T138" i="1"/>
  <c r="Q140" i="1"/>
  <c r="T139" i="1" l="1"/>
  <c r="V140" i="1"/>
  <c r="Q141" i="1"/>
  <c r="V141" i="1" l="1"/>
  <c r="T140" i="1"/>
  <c r="Q142" i="1"/>
  <c r="V142" i="1" l="1"/>
  <c r="T141" i="1"/>
  <c r="Q143" i="1"/>
  <c r="V143" i="1" l="1"/>
  <c r="T142" i="1"/>
  <c r="Q144" i="1"/>
  <c r="V144" i="1" l="1"/>
  <c r="T143" i="1"/>
  <c r="Q145" i="1"/>
  <c r="V145" i="1" l="1"/>
  <c r="T144" i="1"/>
  <c r="Q146" i="1"/>
  <c r="V146" i="1" l="1"/>
  <c r="T145" i="1"/>
  <c r="Q147" i="1"/>
  <c r="V147" i="1" l="1"/>
  <c r="T146" i="1"/>
  <c r="Q148" i="1"/>
  <c r="V148" i="1" l="1"/>
  <c r="T147" i="1"/>
  <c r="Q149" i="1"/>
  <c r="V149" i="1" l="1"/>
  <c r="T148" i="1"/>
  <c r="Q150" i="1"/>
  <c r="V150" i="1" l="1"/>
  <c r="T149" i="1"/>
  <c r="Q151" i="1"/>
  <c r="V151" i="1" l="1"/>
  <c r="T150" i="1"/>
  <c r="Q152" i="1"/>
  <c r="V152" i="1" l="1"/>
  <c r="T151" i="1"/>
  <c r="Q153" i="1"/>
  <c r="V153" i="1" l="1"/>
  <c r="T152" i="1"/>
  <c r="Q154" i="1"/>
  <c r="V154" i="1" l="1"/>
  <c r="T153" i="1"/>
  <c r="Q155" i="1"/>
  <c r="V155" i="1" l="1"/>
  <c r="T154" i="1"/>
  <c r="Q156" i="1"/>
  <c r="V156" i="1" l="1"/>
  <c r="T155" i="1"/>
  <c r="Q157" i="1"/>
  <c r="V157" i="1" l="1"/>
  <c r="T156" i="1"/>
  <c r="Q158" i="1"/>
  <c r="V158" i="1" l="1"/>
  <c r="T157" i="1"/>
  <c r="Q159" i="1"/>
  <c r="V159" i="1" l="1"/>
  <c r="T158" i="1"/>
  <c r="Q160" i="1"/>
  <c r="V160" i="1" l="1"/>
  <c r="T159" i="1"/>
  <c r="Q161" i="1"/>
  <c r="V161" i="1" l="1"/>
  <c r="T160" i="1"/>
  <c r="Q162" i="1"/>
  <c r="V162" i="1" l="1"/>
  <c r="T161" i="1"/>
  <c r="Q163" i="1"/>
  <c r="V163" i="1" l="1"/>
  <c r="T162" i="1"/>
  <c r="Q164" i="1"/>
  <c r="V164" i="1" l="1"/>
  <c r="T163" i="1"/>
  <c r="Q165" i="1"/>
  <c r="V165" i="1" l="1"/>
  <c r="T164" i="1"/>
  <c r="Q166" i="1"/>
  <c r="V166" i="1" l="1"/>
  <c r="T165" i="1"/>
  <c r="Q167" i="1"/>
  <c r="V167" i="1" l="1"/>
  <c r="T166" i="1"/>
  <c r="Q168" i="1"/>
  <c r="V168" i="1" l="1"/>
  <c r="T167" i="1"/>
  <c r="Q169" i="1"/>
  <c r="V169" i="1" l="1"/>
  <c r="T168" i="1"/>
  <c r="Q170" i="1"/>
  <c r="V170" i="1" l="1"/>
  <c r="T169" i="1"/>
  <c r="Q171" i="1"/>
  <c r="V171" i="1" l="1"/>
  <c r="T170" i="1"/>
  <c r="Q172" i="1"/>
  <c r="V172" i="1" l="1"/>
  <c r="T171" i="1"/>
  <c r="Q173" i="1"/>
  <c r="V173" i="1" l="1"/>
  <c r="T172" i="1"/>
  <c r="Q174" i="1"/>
  <c r="V174" i="1" l="1"/>
  <c r="T173" i="1"/>
  <c r="Q175" i="1"/>
  <c r="V175" i="1" l="1"/>
  <c r="T174" i="1"/>
  <c r="Q176" i="1"/>
  <c r="V176" i="1" l="1"/>
  <c r="T175" i="1"/>
  <c r="Q177" i="1"/>
  <c r="T176" i="1" l="1"/>
  <c r="V177" i="1"/>
  <c r="Q178" i="1"/>
  <c r="V178" i="1" l="1"/>
  <c r="T177" i="1"/>
  <c r="Q179" i="1"/>
  <c r="V179" i="1" l="1"/>
  <c r="T178" i="1"/>
  <c r="Q180" i="1"/>
  <c r="V180" i="1" l="1"/>
  <c r="T179" i="1"/>
  <c r="Q181" i="1"/>
  <c r="V181" i="1" l="1"/>
  <c r="T180" i="1"/>
  <c r="Q182" i="1"/>
  <c r="V182" i="1" l="1"/>
  <c r="T181" i="1"/>
  <c r="Q183" i="1"/>
  <c r="V183" i="1" l="1"/>
  <c r="T182" i="1"/>
  <c r="Q184" i="1"/>
  <c r="V184" i="1" l="1"/>
  <c r="T183" i="1"/>
  <c r="Q185" i="1"/>
  <c r="V185" i="1" l="1"/>
  <c r="T184" i="1"/>
  <c r="Q186" i="1"/>
  <c r="V186" i="1" l="1"/>
  <c r="T185" i="1"/>
  <c r="Q187" i="1"/>
  <c r="V187" i="1" l="1"/>
  <c r="T186" i="1"/>
  <c r="Q188" i="1"/>
  <c r="V188" i="1" l="1"/>
  <c r="T187" i="1"/>
  <c r="Q189" i="1"/>
  <c r="V189" i="1" l="1"/>
  <c r="T188" i="1"/>
  <c r="Q190" i="1"/>
  <c r="V190" i="1" l="1"/>
  <c r="T189" i="1"/>
  <c r="Q191" i="1"/>
  <c r="V191" i="1" l="1"/>
  <c r="T190" i="1"/>
  <c r="Q192" i="1"/>
  <c r="V192" i="1" l="1"/>
  <c r="T191" i="1"/>
  <c r="Q193" i="1"/>
  <c r="V193" i="1" l="1"/>
  <c r="T192" i="1"/>
  <c r="Q194" i="1"/>
  <c r="V194" i="1" l="1"/>
  <c r="T193" i="1"/>
  <c r="Q195" i="1"/>
  <c r="V195" i="1" l="1"/>
  <c r="T194" i="1"/>
  <c r="Q196" i="1"/>
  <c r="V196" i="1" l="1"/>
  <c r="T195" i="1"/>
  <c r="Q197" i="1"/>
  <c r="V197" i="1" l="1"/>
  <c r="T196" i="1"/>
  <c r="Q198" i="1"/>
  <c r="V198" i="1" l="1"/>
  <c r="T197" i="1"/>
  <c r="Q199" i="1"/>
  <c r="V199" i="1" l="1"/>
  <c r="T198" i="1"/>
  <c r="Q200" i="1"/>
  <c r="V200" i="1" l="1"/>
  <c r="T199" i="1"/>
  <c r="Q201" i="1"/>
  <c r="V201" i="1" l="1"/>
  <c r="T200" i="1"/>
  <c r="Q202" i="1"/>
  <c r="V202" i="1" l="1"/>
  <c r="T201" i="1"/>
  <c r="Q203" i="1"/>
  <c r="V203" i="1" l="1"/>
  <c r="T202" i="1"/>
  <c r="Q204" i="1"/>
  <c r="V204" i="1" l="1"/>
  <c r="T203" i="1"/>
  <c r="Q205" i="1"/>
  <c r="V205" i="1" l="1"/>
  <c r="T204" i="1"/>
  <c r="Q206" i="1"/>
  <c r="V206" i="1" l="1"/>
  <c r="T205" i="1"/>
  <c r="Q207" i="1"/>
  <c r="V207" i="1" l="1"/>
  <c r="T206" i="1"/>
  <c r="Q208" i="1"/>
  <c r="V208" i="1" l="1"/>
  <c r="T207" i="1"/>
  <c r="Q209" i="1"/>
  <c r="V209" i="1" l="1"/>
  <c r="T208" i="1"/>
  <c r="Q210" i="1"/>
  <c r="V210" i="1" l="1"/>
  <c r="T209" i="1"/>
  <c r="Q211" i="1"/>
  <c r="T210" i="1" l="1"/>
  <c r="V211" i="1"/>
  <c r="Q212" i="1"/>
  <c r="V212" i="1" l="1"/>
  <c r="T211" i="1"/>
  <c r="Q213" i="1"/>
  <c r="V213" i="1" l="1"/>
  <c r="T212" i="1"/>
  <c r="Q214" i="1"/>
  <c r="V214" i="1" l="1"/>
  <c r="T213" i="1"/>
  <c r="Q215" i="1"/>
  <c r="V215" i="1" l="1"/>
  <c r="T214" i="1"/>
  <c r="Q216" i="1"/>
  <c r="V216" i="1" l="1"/>
  <c r="T215" i="1"/>
  <c r="Q217" i="1"/>
  <c r="V217" i="1" l="1"/>
  <c r="T216" i="1"/>
  <c r="Q218" i="1"/>
  <c r="V218" i="1" l="1"/>
  <c r="T217" i="1"/>
  <c r="Q219" i="1"/>
  <c r="V219" i="1" l="1"/>
  <c r="T218" i="1"/>
  <c r="Q220" i="1"/>
  <c r="V220" i="1" l="1"/>
  <c r="T219" i="1"/>
  <c r="Q221" i="1"/>
  <c r="V221" i="1" l="1"/>
  <c r="T220" i="1"/>
  <c r="Q222" i="1"/>
  <c r="V222" i="1" l="1"/>
  <c r="T221" i="1"/>
  <c r="Q223" i="1"/>
  <c r="V223" i="1" l="1"/>
  <c r="T222" i="1"/>
  <c r="Q224" i="1"/>
  <c r="T223" i="1" l="1"/>
  <c r="V224" i="1"/>
  <c r="Q225" i="1"/>
  <c r="V225" i="1" l="1"/>
  <c r="T224" i="1"/>
  <c r="Q226" i="1"/>
  <c r="V226" i="1" l="1"/>
  <c r="T225" i="1"/>
  <c r="Q227" i="1"/>
  <c r="V227" i="1" l="1"/>
  <c r="T226" i="1"/>
  <c r="Q228" i="1"/>
  <c r="V228" i="1" l="1"/>
  <c r="T227" i="1"/>
  <c r="Q229" i="1"/>
  <c r="V229" i="1" l="1"/>
  <c r="T228" i="1"/>
  <c r="Q230" i="1"/>
  <c r="V230" i="1" l="1"/>
  <c r="T229" i="1"/>
  <c r="Q231" i="1"/>
  <c r="V231" i="1" l="1"/>
  <c r="T230" i="1"/>
  <c r="Q232" i="1"/>
  <c r="T231" i="1" l="1"/>
  <c r="V232" i="1"/>
  <c r="Q233" i="1"/>
  <c r="V233" i="1" l="1"/>
  <c r="T232" i="1"/>
  <c r="Q234" i="1"/>
  <c r="V234" i="1" l="1"/>
  <c r="T233" i="1"/>
  <c r="Q235" i="1"/>
  <c r="T234" i="1" l="1"/>
  <c r="V235" i="1"/>
  <c r="Q236" i="1"/>
  <c r="T235" i="1" l="1"/>
  <c r="V236" i="1"/>
  <c r="Q237" i="1"/>
  <c r="V237" i="1" l="1"/>
  <c r="T236" i="1"/>
  <c r="Q238" i="1"/>
  <c r="V238" i="1" l="1"/>
  <c r="T237" i="1"/>
  <c r="Q239" i="1"/>
  <c r="V239" i="1" l="1"/>
  <c r="T238" i="1"/>
  <c r="Q240" i="1"/>
  <c r="T239" i="1" l="1"/>
  <c r="V240" i="1"/>
  <c r="Q241" i="1"/>
  <c r="V241" i="1" l="1"/>
  <c r="T240" i="1"/>
  <c r="Q242" i="1"/>
  <c r="V242" i="1" l="1"/>
  <c r="T241" i="1"/>
  <c r="Q243" i="1"/>
  <c r="V243" i="1" l="1"/>
  <c r="T242" i="1"/>
  <c r="Q244" i="1"/>
  <c r="V244" i="1" l="1"/>
  <c r="T243" i="1"/>
  <c r="Q245" i="1"/>
  <c r="V245" i="1" l="1"/>
  <c r="T244" i="1"/>
  <c r="Q246" i="1"/>
  <c r="V246" i="1" l="1"/>
  <c r="T245" i="1"/>
  <c r="Q247" i="1"/>
  <c r="V247" i="1" l="1"/>
  <c r="T246" i="1"/>
  <c r="Q248" i="1"/>
  <c r="V248" i="1" l="1"/>
  <c r="T247" i="1"/>
  <c r="Q249" i="1"/>
  <c r="V249" i="1" l="1"/>
  <c r="T248" i="1"/>
  <c r="Q250" i="1"/>
  <c r="V250" i="1" l="1"/>
  <c r="T249" i="1"/>
  <c r="Q251" i="1"/>
  <c r="V251" i="1" l="1"/>
  <c r="T250" i="1"/>
  <c r="Q252" i="1"/>
  <c r="V252" i="1" l="1"/>
  <c r="T251" i="1"/>
  <c r="Q253" i="1"/>
  <c r="V253" i="1" l="1"/>
  <c r="T252" i="1"/>
  <c r="Q254" i="1"/>
  <c r="V254" i="1" l="1"/>
  <c r="T253" i="1"/>
  <c r="Q255" i="1"/>
  <c r="V255" i="1" l="1"/>
  <c r="T254" i="1"/>
  <c r="Q256" i="1"/>
  <c r="T255" i="1" l="1"/>
  <c r="V256" i="1"/>
  <c r="Q257" i="1"/>
  <c r="V257" i="1" l="1"/>
  <c r="T256" i="1"/>
  <c r="Q258" i="1"/>
  <c r="V258" i="1" l="1"/>
  <c r="T257" i="1"/>
  <c r="Q259" i="1"/>
  <c r="V259" i="1" l="1"/>
  <c r="T258" i="1"/>
  <c r="Q260" i="1"/>
  <c r="V260" i="1" l="1"/>
  <c r="T259" i="1"/>
  <c r="Q261" i="1"/>
  <c r="V261" i="1" l="1"/>
  <c r="T260" i="1"/>
  <c r="Q262" i="1"/>
  <c r="V262" i="1" l="1"/>
  <c r="T261" i="1"/>
  <c r="Q263" i="1"/>
  <c r="V263" i="1" l="1"/>
  <c r="T262" i="1"/>
  <c r="Q264" i="1"/>
  <c r="V264" i="1" l="1"/>
  <c r="T263" i="1"/>
  <c r="Q265" i="1"/>
  <c r="V265" i="1" l="1"/>
  <c r="T264" i="1"/>
  <c r="Q266" i="1"/>
  <c r="V266" i="1" l="1"/>
  <c r="T265" i="1"/>
  <c r="Q267" i="1"/>
  <c r="V267" i="1" l="1"/>
  <c r="T266" i="1"/>
  <c r="Q268" i="1"/>
  <c r="V268" i="1" l="1"/>
  <c r="T267" i="1"/>
  <c r="Q269" i="1"/>
  <c r="V269" i="1" l="1"/>
  <c r="T268" i="1"/>
  <c r="Q270" i="1"/>
  <c r="V270" i="1" l="1"/>
  <c r="T269" i="1"/>
  <c r="Q271" i="1"/>
  <c r="V271" i="1" l="1"/>
  <c r="T270" i="1"/>
  <c r="Q272" i="1"/>
  <c r="V272" i="1" l="1"/>
  <c r="T271" i="1"/>
  <c r="Q273" i="1"/>
  <c r="V273" i="1" l="1"/>
  <c r="T272" i="1"/>
  <c r="Q274" i="1"/>
  <c r="V274" i="1" l="1"/>
  <c r="T273" i="1"/>
  <c r="Q275" i="1"/>
  <c r="V275" i="1" l="1"/>
  <c r="T274" i="1"/>
  <c r="Q276" i="1"/>
  <c r="V276" i="1" l="1"/>
  <c r="T275" i="1"/>
  <c r="Q277" i="1"/>
  <c r="V277" i="1" l="1"/>
  <c r="T276" i="1"/>
  <c r="Q278" i="1"/>
  <c r="V278" i="1" l="1"/>
  <c r="T277" i="1"/>
  <c r="Q279" i="1"/>
  <c r="V279" i="1" l="1"/>
  <c r="T278" i="1"/>
  <c r="Q280" i="1"/>
  <c r="V280" i="1" l="1"/>
  <c r="T279" i="1"/>
  <c r="Q281" i="1"/>
  <c r="T280" i="1" l="1"/>
  <c r="V281" i="1"/>
  <c r="Q282" i="1"/>
  <c r="V282" i="1" l="1"/>
  <c r="T281" i="1"/>
  <c r="Q283" i="1"/>
  <c r="V283" i="1" l="1"/>
  <c r="T282" i="1"/>
  <c r="Q284" i="1"/>
  <c r="V284" i="1" l="1"/>
  <c r="T283" i="1"/>
  <c r="Q285" i="1"/>
  <c r="T284" i="1" l="1"/>
  <c r="V285" i="1"/>
  <c r="Q286" i="1"/>
  <c r="V286" i="1" l="1"/>
  <c r="T285" i="1"/>
  <c r="Q287" i="1"/>
  <c r="V287" i="1" l="1"/>
  <c r="T286" i="1"/>
  <c r="Q288" i="1"/>
  <c r="V288" i="1" l="1"/>
  <c r="T287" i="1"/>
  <c r="Q289" i="1"/>
  <c r="V289" i="1" l="1"/>
  <c r="T288" i="1"/>
  <c r="Q290" i="1"/>
  <c r="V290" i="1" l="1"/>
  <c r="T289" i="1"/>
  <c r="Q291" i="1"/>
  <c r="V291" i="1" l="1"/>
  <c r="T290" i="1"/>
  <c r="Q292" i="1"/>
  <c r="V292" i="1" l="1"/>
  <c r="T291" i="1"/>
  <c r="Q293" i="1"/>
  <c r="V293" i="1" l="1"/>
  <c r="T292" i="1"/>
  <c r="Q294" i="1"/>
  <c r="T293" i="1" l="1"/>
  <c r="V294" i="1"/>
  <c r="Q295" i="1"/>
  <c r="V295" i="1" l="1"/>
  <c r="T294" i="1"/>
  <c r="Q296" i="1"/>
  <c r="V296" i="1" l="1"/>
  <c r="T295" i="1"/>
  <c r="Q297" i="1"/>
  <c r="V297" i="1" l="1"/>
  <c r="T296" i="1"/>
  <c r="Q298" i="1"/>
  <c r="V298" i="1" l="1"/>
  <c r="T297" i="1"/>
  <c r="Q299" i="1"/>
  <c r="V299" i="1" l="1"/>
  <c r="T298" i="1"/>
  <c r="Q300" i="1"/>
  <c r="V300" i="1" l="1"/>
  <c r="T299" i="1"/>
  <c r="Q301" i="1"/>
  <c r="V301" i="1" l="1"/>
  <c r="T300" i="1"/>
  <c r="Q302" i="1"/>
  <c r="V302" i="1" l="1"/>
  <c r="T301" i="1"/>
  <c r="Q303" i="1"/>
  <c r="V303" i="1" l="1"/>
  <c r="T302" i="1"/>
  <c r="Q304" i="1"/>
  <c r="V304" i="1" l="1"/>
  <c r="T303" i="1"/>
  <c r="Q305" i="1"/>
  <c r="V305" i="1" l="1"/>
  <c r="T304" i="1"/>
  <c r="Q306" i="1"/>
  <c r="V306" i="1" l="1"/>
  <c r="T305" i="1"/>
  <c r="Q307" i="1"/>
  <c r="V307" i="1" l="1"/>
  <c r="T306" i="1"/>
  <c r="Q308" i="1"/>
  <c r="V308" i="1" l="1"/>
  <c r="T307" i="1"/>
  <c r="Q309" i="1"/>
  <c r="V309" i="1" l="1"/>
  <c r="T308" i="1"/>
  <c r="Q310" i="1"/>
  <c r="V310" i="1" l="1"/>
  <c r="T309" i="1"/>
  <c r="Q311" i="1"/>
  <c r="V311" i="1" l="1"/>
  <c r="T310" i="1"/>
  <c r="Q312" i="1"/>
  <c r="V312" i="1" l="1"/>
  <c r="T311" i="1"/>
  <c r="Q313" i="1"/>
  <c r="V313" i="1" l="1"/>
  <c r="T312" i="1"/>
  <c r="Q314" i="1"/>
  <c r="V314" i="1" l="1"/>
  <c r="T313" i="1"/>
  <c r="Q315" i="1"/>
  <c r="V315" i="1" l="1"/>
  <c r="T314" i="1"/>
  <c r="Q316" i="1"/>
  <c r="V316" i="1" l="1"/>
  <c r="T315" i="1"/>
  <c r="Q317" i="1"/>
  <c r="V317" i="1" l="1"/>
  <c r="T316" i="1"/>
  <c r="Q318" i="1"/>
  <c r="V318" i="1" l="1"/>
  <c r="T317" i="1"/>
  <c r="Q319" i="1"/>
  <c r="V319" i="1" l="1"/>
  <c r="T318" i="1"/>
  <c r="Q320" i="1"/>
  <c r="V320" i="1" l="1"/>
  <c r="T319" i="1"/>
  <c r="Q321" i="1"/>
  <c r="V321" i="1" l="1"/>
  <c r="T320" i="1"/>
  <c r="Q322" i="1"/>
  <c r="V322" i="1" l="1"/>
  <c r="T321" i="1"/>
  <c r="Q323" i="1"/>
  <c r="V323" i="1" l="1"/>
  <c r="T322" i="1"/>
  <c r="Q324" i="1"/>
  <c r="V324" i="1" l="1"/>
  <c r="T323" i="1"/>
  <c r="Q325" i="1"/>
  <c r="V325" i="1" l="1"/>
  <c r="T324" i="1"/>
  <c r="Q326" i="1"/>
  <c r="V326" i="1" l="1"/>
  <c r="T325" i="1"/>
  <c r="Q327" i="1"/>
  <c r="V327" i="1" l="1"/>
  <c r="T326" i="1"/>
  <c r="Q328" i="1"/>
  <c r="V328" i="1" l="1"/>
  <c r="T327" i="1"/>
  <c r="Q329" i="1"/>
  <c r="V329" i="1" l="1"/>
  <c r="T328" i="1"/>
  <c r="Q330" i="1"/>
  <c r="V330" i="1" l="1"/>
  <c r="T329" i="1"/>
  <c r="Q331" i="1"/>
  <c r="V331" i="1" l="1"/>
  <c r="T330" i="1"/>
  <c r="Q332" i="1"/>
  <c r="V332" i="1" l="1"/>
  <c r="T331" i="1"/>
  <c r="Q333" i="1"/>
  <c r="V333" i="1" l="1"/>
  <c r="T332" i="1"/>
  <c r="Q334" i="1"/>
  <c r="V334" i="1" l="1"/>
  <c r="T333" i="1"/>
  <c r="Q335" i="1"/>
  <c r="V335" i="1" l="1"/>
  <c r="T334" i="1"/>
  <c r="Q336" i="1"/>
  <c r="T335" i="1" l="1"/>
  <c r="V336" i="1"/>
  <c r="Q337" i="1"/>
  <c r="V337" i="1" l="1"/>
  <c r="T336" i="1"/>
  <c r="Q338" i="1"/>
  <c r="V338" i="1" l="1"/>
  <c r="T337" i="1"/>
  <c r="Q339" i="1"/>
  <c r="V339" i="1" l="1"/>
  <c r="T338" i="1"/>
  <c r="Q340" i="1"/>
  <c r="V340" i="1" l="1"/>
  <c r="T339" i="1"/>
  <c r="Q341" i="1"/>
  <c r="V341" i="1" l="1"/>
  <c r="T340" i="1"/>
  <c r="Q342" i="1"/>
  <c r="V342" i="1" l="1"/>
  <c r="T341" i="1"/>
  <c r="Q343" i="1"/>
  <c r="V343" i="1" l="1"/>
  <c r="T342" i="1"/>
  <c r="Q344" i="1"/>
  <c r="V344" i="1" l="1"/>
  <c r="T343" i="1"/>
  <c r="Q345" i="1"/>
  <c r="V345" i="1" l="1"/>
  <c r="T344" i="1"/>
  <c r="Q346" i="1"/>
  <c r="V346" i="1" l="1"/>
  <c r="T345" i="1"/>
  <c r="Q347" i="1"/>
  <c r="V347" i="1" l="1"/>
  <c r="T346" i="1"/>
  <c r="Q348" i="1"/>
  <c r="V348" i="1" l="1"/>
  <c r="T347" i="1"/>
  <c r="Q349" i="1"/>
  <c r="V349" i="1" l="1"/>
  <c r="T348" i="1"/>
  <c r="Q350" i="1"/>
  <c r="V350" i="1" l="1"/>
  <c r="T349" i="1"/>
  <c r="Q351" i="1"/>
  <c r="V351" i="1" l="1"/>
  <c r="T350" i="1"/>
  <c r="Q352" i="1"/>
  <c r="V352" i="1" l="1"/>
  <c r="T351" i="1"/>
  <c r="Q353" i="1"/>
  <c r="V353" i="1" l="1"/>
  <c r="T352" i="1"/>
  <c r="Q354" i="1"/>
  <c r="V354" i="1" l="1"/>
  <c r="T353" i="1"/>
  <c r="Q355" i="1"/>
  <c r="V355" i="1" l="1"/>
  <c r="T354" i="1"/>
  <c r="Q356" i="1"/>
  <c r="V356" i="1" l="1"/>
  <c r="T355" i="1"/>
  <c r="Q357" i="1"/>
  <c r="V357" i="1" l="1"/>
  <c r="T356" i="1"/>
  <c r="Q358" i="1"/>
  <c r="V358" i="1" l="1"/>
  <c r="T357" i="1"/>
  <c r="Q359" i="1"/>
  <c r="V359" i="1" l="1"/>
  <c r="T358" i="1"/>
  <c r="Q360" i="1"/>
  <c r="V360" i="1" l="1"/>
  <c r="T359" i="1"/>
  <c r="Q361" i="1"/>
  <c r="V361" i="1" l="1"/>
  <c r="T360" i="1"/>
  <c r="Q362" i="1"/>
  <c r="V362" i="1" l="1"/>
  <c r="T361" i="1"/>
  <c r="Q363" i="1"/>
  <c r="V363" i="1" l="1"/>
  <c r="T362" i="1"/>
  <c r="Q364" i="1"/>
  <c r="V364" i="1" l="1"/>
  <c r="T363" i="1"/>
  <c r="Q365" i="1"/>
  <c r="V365" i="1" l="1"/>
  <c r="T364" i="1"/>
  <c r="Q366" i="1"/>
  <c r="T365" i="1" l="1"/>
  <c r="V366" i="1"/>
  <c r="Q367" i="1"/>
  <c r="V367" i="1" l="1"/>
  <c r="T366" i="1"/>
  <c r="Q368" i="1"/>
  <c r="V368" i="1" l="1"/>
  <c r="T367" i="1"/>
  <c r="Q369" i="1"/>
  <c r="V369" i="1" l="1"/>
  <c r="T368" i="1"/>
  <c r="Q370" i="1"/>
  <c r="V370" i="1" l="1"/>
  <c r="T369" i="1"/>
  <c r="Q371" i="1"/>
  <c r="V371" i="1" l="1"/>
  <c r="T370" i="1"/>
  <c r="Q372" i="1"/>
  <c r="V372" i="1" l="1"/>
  <c r="T371" i="1"/>
  <c r="Q373" i="1"/>
  <c r="V373" i="1" l="1"/>
  <c r="T372" i="1"/>
  <c r="Q374" i="1"/>
  <c r="V374" i="1" l="1"/>
  <c r="T373" i="1"/>
  <c r="Q375" i="1"/>
  <c r="T374" i="1" l="1"/>
  <c r="V375" i="1"/>
  <c r="Q376" i="1"/>
  <c r="V376" i="1" l="1"/>
  <c r="T375" i="1"/>
  <c r="Q377" i="1"/>
  <c r="V377" i="1" l="1"/>
  <c r="T376" i="1"/>
  <c r="Q378" i="1"/>
  <c r="V378" i="1" l="1"/>
  <c r="T377" i="1"/>
  <c r="Q379" i="1"/>
  <c r="V379" i="1" l="1"/>
  <c r="T378" i="1"/>
  <c r="Q380" i="1"/>
  <c r="V380" i="1" l="1"/>
  <c r="T379" i="1"/>
  <c r="Q381" i="1"/>
  <c r="V381" i="1" l="1"/>
  <c r="T380" i="1"/>
  <c r="Q382" i="1"/>
  <c r="V382" i="1" l="1"/>
  <c r="T381" i="1"/>
  <c r="Q383" i="1"/>
  <c r="V383" i="1" l="1"/>
  <c r="T382" i="1"/>
  <c r="Q384" i="1"/>
  <c r="V384" i="1" l="1"/>
  <c r="T383" i="1"/>
  <c r="Q385" i="1"/>
  <c r="T384" i="1" l="1"/>
  <c r="V385" i="1"/>
  <c r="Q386" i="1"/>
  <c r="V386" i="1" l="1"/>
  <c r="T385" i="1"/>
  <c r="Q387" i="1"/>
  <c r="V387" i="1" l="1"/>
  <c r="T386" i="1"/>
  <c r="Q388" i="1"/>
  <c r="T387" i="1" l="1"/>
  <c r="V388" i="1"/>
  <c r="Q389" i="1"/>
  <c r="V389" i="1" l="1"/>
  <c r="T388" i="1"/>
  <c r="Q390" i="1"/>
  <c r="V390" i="1" l="1"/>
  <c r="T389" i="1"/>
  <c r="Q391" i="1"/>
  <c r="V391" i="1" l="1"/>
  <c r="T390" i="1"/>
  <c r="Q392" i="1"/>
  <c r="V392" i="1" l="1"/>
  <c r="T391" i="1"/>
  <c r="Q393" i="1"/>
  <c r="T392" i="1" l="1"/>
  <c r="V393" i="1"/>
  <c r="Q394" i="1"/>
  <c r="V394" i="1" l="1"/>
  <c r="T393" i="1"/>
  <c r="Q395" i="1"/>
  <c r="V395" i="1" l="1"/>
  <c r="T394" i="1"/>
  <c r="Q396" i="1"/>
  <c r="T395" i="1" l="1"/>
  <c r="V396" i="1"/>
  <c r="Q397" i="1"/>
  <c r="V397" i="1" l="1"/>
  <c r="T396" i="1"/>
  <c r="Q398" i="1"/>
  <c r="V398" i="1" l="1"/>
  <c r="T397" i="1"/>
  <c r="Q399" i="1"/>
  <c r="T398" i="1" l="1"/>
  <c r="V399" i="1"/>
  <c r="Q400" i="1"/>
  <c r="V400" i="1" l="1"/>
  <c r="T399" i="1"/>
  <c r="Q401" i="1"/>
  <c r="T400" i="1" l="1"/>
  <c r="V401" i="1"/>
  <c r="Q402" i="1"/>
  <c r="V402" i="1" l="1"/>
  <c r="T401" i="1"/>
  <c r="Q403" i="1"/>
  <c r="T402" i="1" l="1"/>
  <c r="V403" i="1"/>
  <c r="Q404" i="1"/>
  <c r="V404" i="1" l="1"/>
  <c r="T403" i="1"/>
  <c r="Q405" i="1"/>
  <c r="T404" i="1" l="1"/>
  <c r="V405" i="1"/>
  <c r="Q406" i="1"/>
  <c r="V406" i="1" l="1"/>
  <c r="T405" i="1"/>
  <c r="Q407" i="1"/>
  <c r="V407" i="1" l="1"/>
  <c r="T406" i="1"/>
  <c r="Q408" i="1"/>
  <c r="V408" i="1" l="1"/>
  <c r="T407" i="1"/>
  <c r="Q409" i="1"/>
  <c r="V409" i="1" l="1"/>
  <c r="T408" i="1"/>
  <c r="Q410" i="1"/>
  <c r="V410" i="1" l="1"/>
  <c r="T409" i="1"/>
  <c r="Q411" i="1"/>
  <c r="V411" i="1" l="1"/>
  <c r="T410" i="1"/>
  <c r="Q412" i="1"/>
  <c r="V412" i="1" l="1"/>
  <c r="T411" i="1"/>
  <c r="Q413" i="1"/>
  <c r="V413" i="1" l="1"/>
  <c r="T412" i="1"/>
  <c r="Q414" i="1"/>
  <c r="T413" i="1" l="1"/>
  <c r="V414" i="1"/>
  <c r="Q415" i="1"/>
  <c r="V415" i="1" l="1"/>
  <c r="T414" i="1"/>
  <c r="Q416" i="1"/>
  <c r="V416" i="1" l="1"/>
  <c r="T415" i="1"/>
  <c r="Q417" i="1"/>
  <c r="V417" i="1" l="1"/>
  <c r="T416" i="1"/>
  <c r="Q418" i="1"/>
  <c r="V418" i="1" l="1"/>
  <c r="T417" i="1"/>
  <c r="Q419" i="1"/>
  <c r="V419" i="1" l="1"/>
  <c r="T418" i="1"/>
  <c r="Q420" i="1"/>
  <c r="V420" i="1" l="1"/>
  <c r="T419" i="1"/>
  <c r="Q421" i="1"/>
  <c r="V421" i="1" l="1"/>
  <c r="T420" i="1"/>
  <c r="Q422" i="1"/>
  <c r="V422" i="1" l="1"/>
  <c r="T421" i="1"/>
  <c r="Q423" i="1"/>
  <c r="V423" i="1" l="1"/>
  <c r="T422" i="1"/>
  <c r="Q424" i="1"/>
  <c r="T423" i="1" l="1"/>
  <c r="V424" i="1"/>
  <c r="Q425" i="1"/>
  <c r="V425" i="1" l="1"/>
  <c r="T424" i="1"/>
  <c r="Q426" i="1"/>
  <c r="V426" i="1" l="1"/>
  <c r="T425" i="1"/>
  <c r="Q427" i="1"/>
  <c r="V427" i="1" l="1"/>
  <c r="T426" i="1"/>
  <c r="Q428" i="1"/>
  <c r="T427" i="1" l="1"/>
  <c r="V428" i="1"/>
  <c r="Q429" i="1"/>
  <c r="V429" i="1" l="1"/>
  <c r="T428" i="1"/>
  <c r="Q430" i="1"/>
  <c r="V430" i="1" l="1"/>
  <c r="T429" i="1"/>
  <c r="Q431" i="1"/>
  <c r="V431" i="1" l="1"/>
  <c r="T430" i="1"/>
  <c r="Q432" i="1"/>
  <c r="V432" i="1" l="1"/>
  <c r="T431" i="1"/>
  <c r="Q433" i="1"/>
  <c r="V433" i="1" l="1"/>
  <c r="T432" i="1"/>
  <c r="Q434" i="1"/>
  <c r="V434" i="1" l="1"/>
  <c r="T433" i="1"/>
  <c r="Q435" i="1"/>
  <c r="V435" i="1" l="1"/>
  <c r="T434" i="1"/>
  <c r="Q436" i="1"/>
  <c r="V436" i="1" l="1"/>
  <c r="T435" i="1"/>
  <c r="Q437" i="1"/>
  <c r="V437" i="1" l="1"/>
  <c r="T436" i="1"/>
  <c r="Q438" i="1"/>
  <c r="V438" i="1" l="1"/>
  <c r="T437" i="1"/>
  <c r="Q439" i="1"/>
  <c r="V439" i="1" l="1"/>
  <c r="T438" i="1"/>
  <c r="Q440" i="1"/>
  <c r="V440" i="1" l="1"/>
  <c r="T439" i="1"/>
  <c r="Q441" i="1"/>
  <c r="V441" i="1" l="1"/>
  <c r="T440" i="1"/>
  <c r="Q442" i="1"/>
  <c r="V442" i="1" l="1"/>
  <c r="T441" i="1"/>
  <c r="Q443" i="1"/>
  <c r="V443" i="1" l="1"/>
  <c r="T442" i="1"/>
  <c r="Q444" i="1"/>
  <c r="V444" i="1" l="1"/>
  <c r="T443" i="1"/>
  <c r="Q445" i="1"/>
  <c r="T444" i="1" l="1"/>
  <c r="V445" i="1"/>
  <c r="Q446" i="1"/>
  <c r="V446" i="1" l="1"/>
  <c r="T445" i="1"/>
  <c r="Q447" i="1"/>
  <c r="V447" i="1" l="1"/>
  <c r="T446" i="1"/>
  <c r="Q448" i="1"/>
  <c r="V448" i="1" l="1"/>
  <c r="T447" i="1"/>
  <c r="Q449" i="1"/>
  <c r="V449" i="1" l="1"/>
  <c r="T448" i="1"/>
  <c r="Q450" i="1"/>
  <c r="V450" i="1" l="1"/>
  <c r="T449" i="1"/>
  <c r="Q451" i="1"/>
  <c r="V451" i="1" l="1"/>
  <c r="T450" i="1"/>
  <c r="Q452" i="1"/>
  <c r="T451" i="1" l="1"/>
  <c r="V452" i="1"/>
  <c r="Q453" i="1"/>
  <c r="V453" i="1" l="1"/>
  <c r="T452" i="1"/>
  <c r="Q454" i="1"/>
  <c r="V454" i="1" l="1"/>
  <c r="T453" i="1"/>
  <c r="Q455" i="1"/>
  <c r="V455" i="1" l="1"/>
  <c r="T454" i="1"/>
  <c r="Q456" i="1"/>
  <c r="V456" i="1" l="1"/>
  <c r="T455" i="1"/>
  <c r="Q457" i="1"/>
  <c r="V457" i="1" l="1"/>
  <c r="T456" i="1"/>
  <c r="Q458" i="1"/>
  <c r="V458" i="1" l="1"/>
  <c r="T457" i="1"/>
  <c r="Q459" i="1"/>
  <c r="V459" i="1" l="1"/>
  <c r="T458" i="1"/>
  <c r="Q460" i="1"/>
  <c r="V460" i="1" l="1"/>
  <c r="T459" i="1"/>
  <c r="Q461" i="1"/>
  <c r="V461" i="1" l="1"/>
  <c r="T460" i="1"/>
  <c r="Q462" i="1"/>
  <c r="V462" i="1" l="1"/>
  <c r="T461" i="1"/>
  <c r="Q463" i="1"/>
  <c r="V463" i="1" l="1"/>
  <c r="T462" i="1"/>
  <c r="Q464" i="1"/>
  <c r="T463" i="1" l="1"/>
  <c r="V464" i="1"/>
  <c r="Q465" i="1"/>
  <c r="V465" i="1" l="1"/>
  <c r="T464" i="1"/>
  <c r="Q466" i="1"/>
  <c r="V466" i="1" l="1"/>
  <c r="T465" i="1"/>
  <c r="Q467" i="1"/>
  <c r="V467" i="1" l="1"/>
  <c r="T466" i="1"/>
  <c r="Q468" i="1"/>
  <c r="V468" i="1" l="1"/>
  <c r="T467" i="1"/>
  <c r="Q469" i="1"/>
  <c r="V469" i="1" l="1"/>
  <c r="T468" i="1"/>
  <c r="Q470" i="1"/>
  <c r="V470" i="1" l="1"/>
  <c r="T469" i="1"/>
  <c r="Q471" i="1"/>
  <c r="V471" i="1" l="1"/>
  <c r="T470" i="1"/>
  <c r="Q472" i="1"/>
  <c r="V472" i="1" l="1"/>
  <c r="T471" i="1"/>
  <c r="Q473" i="1"/>
  <c r="T472" i="1" l="1"/>
  <c r="V473" i="1"/>
  <c r="Q474" i="1"/>
  <c r="V474" i="1" l="1"/>
  <c r="T473" i="1"/>
  <c r="Q475" i="1"/>
  <c r="T474" i="1" l="1"/>
  <c r="V475" i="1"/>
  <c r="Q476" i="1"/>
  <c r="V476" i="1" l="1"/>
  <c r="T475" i="1"/>
  <c r="Q477" i="1"/>
  <c r="V477" i="1" l="1"/>
  <c r="T476" i="1"/>
  <c r="Q478" i="1"/>
  <c r="V478" i="1" l="1"/>
  <c r="T477" i="1"/>
  <c r="Q479" i="1"/>
  <c r="T478" i="1" l="1"/>
  <c r="V479" i="1"/>
  <c r="Q480" i="1"/>
  <c r="V480" i="1" l="1"/>
  <c r="T479" i="1"/>
  <c r="Q481" i="1"/>
  <c r="V481" i="1" l="1"/>
  <c r="T480" i="1"/>
  <c r="Q482" i="1"/>
  <c r="V482" i="1" l="1"/>
  <c r="T481" i="1"/>
  <c r="Q483" i="1"/>
  <c r="V483" i="1" l="1"/>
  <c r="T482" i="1"/>
  <c r="Q484" i="1"/>
  <c r="T483" i="1" l="1"/>
  <c r="V484" i="1"/>
  <c r="Q485" i="1"/>
  <c r="V485" i="1" l="1"/>
  <c r="T484" i="1"/>
  <c r="Q486" i="1"/>
  <c r="V486" i="1" l="1"/>
  <c r="T485" i="1"/>
  <c r="Q487" i="1"/>
  <c r="V487" i="1" l="1"/>
  <c r="T486" i="1"/>
  <c r="Q488" i="1"/>
  <c r="V488" i="1" l="1"/>
  <c r="T487" i="1"/>
  <c r="Q489" i="1"/>
  <c r="V489" i="1" l="1"/>
  <c r="T488" i="1"/>
  <c r="Q490" i="1"/>
  <c r="V490" i="1" l="1"/>
  <c r="T489" i="1"/>
  <c r="Q491" i="1"/>
  <c r="V491" i="1" l="1"/>
  <c r="T490" i="1"/>
  <c r="Q492" i="1"/>
  <c r="V492" i="1" l="1"/>
  <c r="T491" i="1"/>
  <c r="Q493" i="1"/>
  <c r="V493" i="1" l="1"/>
  <c r="T492" i="1"/>
  <c r="Q494" i="1"/>
  <c r="V494" i="1" l="1"/>
  <c r="T493" i="1"/>
  <c r="Q495" i="1"/>
  <c r="V495" i="1" l="1"/>
  <c r="T494" i="1"/>
  <c r="Q496" i="1"/>
  <c r="V496" i="1" l="1"/>
  <c r="T495" i="1"/>
  <c r="Q497" i="1"/>
  <c r="V497" i="1" l="1"/>
  <c r="T496" i="1"/>
  <c r="Q498" i="1"/>
  <c r="V498" i="1" l="1"/>
  <c r="T497" i="1"/>
  <c r="Q499" i="1"/>
  <c r="V499" i="1" l="1"/>
  <c r="T498" i="1"/>
  <c r="Q500" i="1"/>
  <c r="V500" i="1" l="1"/>
  <c r="T499" i="1"/>
  <c r="Q501" i="1"/>
  <c r="V501" i="1" l="1"/>
  <c r="T500" i="1"/>
  <c r="Q502" i="1"/>
  <c r="V502" i="1" l="1"/>
  <c r="T501" i="1"/>
  <c r="Q503" i="1"/>
  <c r="V503" i="1" l="1"/>
  <c r="T502" i="1"/>
  <c r="Q504" i="1"/>
  <c r="V504" i="1" l="1"/>
  <c r="T503" i="1"/>
  <c r="Q505" i="1"/>
  <c r="V505" i="1" l="1"/>
  <c r="T504" i="1"/>
  <c r="Q506" i="1"/>
  <c r="V506" i="1" l="1"/>
  <c r="T505" i="1"/>
  <c r="Q507" i="1"/>
  <c r="V507" i="1" l="1"/>
  <c r="T506" i="1"/>
  <c r="Q508" i="1"/>
  <c r="V508" i="1" l="1"/>
  <c r="T507" i="1"/>
  <c r="Q509" i="1"/>
  <c r="V509" i="1" l="1"/>
  <c r="T508" i="1"/>
  <c r="Q510" i="1"/>
  <c r="T509" i="1" l="1"/>
  <c r="V510" i="1"/>
  <c r="Q511" i="1"/>
  <c r="V511" i="1" l="1"/>
  <c r="T510" i="1"/>
  <c r="Q512" i="1"/>
  <c r="V512" i="1" l="1"/>
  <c r="T511" i="1"/>
  <c r="Q513" i="1"/>
  <c r="V513" i="1" l="1"/>
  <c r="T512" i="1"/>
  <c r="Q514" i="1"/>
  <c r="V514" i="1" l="1"/>
  <c r="T513" i="1"/>
  <c r="Q515" i="1"/>
  <c r="V515" i="1" l="1"/>
  <c r="T514" i="1"/>
  <c r="Q516" i="1"/>
  <c r="V516" i="1" l="1"/>
  <c r="T515" i="1"/>
  <c r="Q517" i="1"/>
  <c r="V517" i="1" l="1"/>
  <c r="T516" i="1"/>
  <c r="Q518" i="1"/>
  <c r="V518" i="1" l="1"/>
  <c r="T517" i="1"/>
  <c r="Q519" i="1"/>
  <c r="V519" i="1" l="1"/>
  <c r="T518" i="1"/>
  <c r="Q520" i="1"/>
  <c r="V520" i="1" l="1"/>
  <c r="T519" i="1"/>
  <c r="Q521" i="1"/>
  <c r="V521" i="1" l="1"/>
  <c r="T520" i="1"/>
  <c r="Q522" i="1"/>
  <c r="V522" i="1" l="1"/>
  <c r="T521" i="1"/>
  <c r="Q523" i="1"/>
  <c r="V523" i="1" l="1"/>
  <c r="T522" i="1"/>
  <c r="Q524" i="1"/>
  <c r="V524" i="1" l="1"/>
  <c r="T523" i="1"/>
  <c r="Q525" i="1"/>
  <c r="V525" i="1" l="1"/>
  <c r="T524" i="1"/>
  <c r="Q526" i="1"/>
  <c r="T525" i="1" l="1"/>
  <c r="V526" i="1"/>
  <c r="Q527" i="1"/>
  <c r="V527" i="1" l="1"/>
  <c r="T526" i="1"/>
  <c r="Q528" i="1"/>
  <c r="V528" i="1" l="1"/>
  <c r="T527" i="1"/>
  <c r="Q529" i="1"/>
  <c r="V529" i="1" l="1"/>
  <c r="T528" i="1"/>
  <c r="Q530" i="1"/>
  <c r="V530" i="1" l="1"/>
  <c r="T529" i="1"/>
  <c r="Q531" i="1"/>
  <c r="V531" i="1" l="1"/>
  <c r="T530" i="1"/>
  <c r="Q532" i="1"/>
  <c r="V532" i="1" l="1"/>
  <c r="T531" i="1"/>
  <c r="Q533" i="1"/>
  <c r="V533" i="1" l="1"/>
  <c r="T532" i="1"/>
  <c r="Q534" i="1"/>
  <c r="V534" i="1" l="1"/>
  <c r="T533" i="1"/>
  <c r="Q535" i="1"/>
  <c r="V535" i="1" l="1"/>
  <c r="T534" i="1"/>
  <c r="Q536" i="1"/>
  <c r="T535" i="1" l="1"/>
  <c r="V536" i="1"/>
  <c r="Q537" i="1"/>
  <c r="V537" i="1" l="1"/>
  <c r="T536" i="1"/>
  <c r="Q538" i="1"/>
  <c r="V538" i="1" l="1"/>
  <c r="T537" i="1"/>
  <c r="Q539" i="1"/>
  <c r="V539" i="1" l="1"/>
  <c r="T538" i="1"/>
  <c r="Q540" i="1"/>
  <c r="V540" i="1" l="1"/>
  <c r="T539" i="1"/>
  <c r="Q541" i="1"/>
  <c r="V541" i="1" l="1"/>
  <c r="T540" i="1"/>
  <c r="Q542" i="1"/>
  <c r="V542" i="1" l="1"/>
  <c r="T541" i="1"/>
  <c r="Q543" i="1"/>
  <c r="V543" i="1" l="1"/>
  <c r="T542" i="1"/>
  <c r="Q544" i="1"/>
  <c r="V544" i="1" l="1"/>
  <c r="T543" i="1"/>
  <c r="Q545" i="1"/>
  <c r="V545" i="1" l="1"/>
  <c r="T544" i="1"/>
  <c r="Q546" i="1"/>
  <c r="V546" i="1" l="1"/>
  <c r="T545" i="1"/>
  <c r="Q547" i="1"/>
  <c r="V547" i="1" l="1"/>
  <c r="T546" i="1"/>
  <c r="Q548" i="1"/>
  <c r="V548" i="1" l="1"/>
  <c r="T547" i="1"/>
  <c r="Q549" i="1"/>
  <c r="V549" i="1" l="1"/>
  <c r="T548" i="1"/>
  <c r="Q550" i="1"/>
  <c r="V550" i="1" l="1"/>
  <c r="T549" i="1"/>
  <c r="Q551" i="1"/>
  <c r="V551" i="1" l="1"/>
  <c r="T550" i="1"/>
  <c r="Q552" i="1"/>
  <c r="V552" i="1" l="1"/>
  <c r="T551" i="1"/>
  <c r="Q553" i="1"/>
  <c r="V553" i="1" l="1"/>
  <c r="T552" i="1"/>
  <c r="Q554" i="1"/>
  <c r="V554" i="1" l="1"/>
  <c r="T553" i="1"/>
  <c r="Q555" i="1"/>
  <c r="V555" i="1" l="1"/>
  <c r="T554" i="1"/>
  <c r="Q556" i="1"/>
  <c r="V556" i="1" l="1"/>
  <c r="T555" i="1"/>
  <c r="Q557" i="1"/>
  <c r="V557" i="1" l="1"/>
  <c r="T556" i="1"/>
  <c r="Q558" i="1"/>
  <c r="V558" i="1" l="1"/>
  <c r="T557" i="1"/>
  <c r="Q559" i="1"/>
  <c r="V559" i="1" l="1"/>
  <c r="T558" i="1"/>
  <c r="Q560" i="1"/>
  <c r="V560" i="1" l="1"/>
  <c r="T559" i="1"/>
  <c r="Q561" i="1"/>
  <c r="V561" i="1" l="1"/>
  <c r="T560" i="1"/>
  <c r="Q562" i="1"/>
  <c r="V562" i="1" l="1"/>
  <c r="T561" i="1"/>
  <c r="Q563" i="1"/>
  <c r="V563" i="1" l="1"/>
  <c r="T562" i="1"/>
  <c r="Q564" i="1"/>
  <c r="V564" i="1" l="1"/>
  <c r="T563" i="1"/>
  <c r="Q565" i="1"/>
  <c r="V565" i="1" l="1"/>
  <c r="T564" i="1"/>
  <c r="Q566" i="1"/>
  <c r="V566" i="1" l="1"/>
  <c r="T565" i="1"/>
  <c r="Q567" i="1"/>
  <c r="V567" i="1" l="1"/>
  <c r="T566" i="1"/>
  <c r="Q568" i="1"/>
  <c r="V568" i="1" l="1"/>
  <c r="T567" i="1"/>
  <c r="Q569" i="1"/>
  <c r="V569" i="1" l="1"/>
  <c r="T568" i="1"/>
  <c r="Q570" i="1"/>
  <c r="V570" i="1" l="1"/>
  <c r="T569" i="1"/>
  <c r="Q571" i="1"/>
  <c r="V571" i="1" l="1"/>
  <c r="T570" i="1"/>
  <c r="Q572" i="1"/>
  <c r="V572" i="1" l="1"/>
  <c r="T571" i="1"/>
  <c r="Q573" i="1"/>
  <c r="V573" i="1" l="1"/>
  <c r="T572" i="1"/>
  <c r="Q574" i="1"/>
  <c r="V574" i="1" l="1"/>
  <c r="T573" i="1"/>
  <c r="Q575" i="1"/>
  <c r="V575" i="1" l="1"/>
  <c r="T574" i="1"/>
  <c r="Q576" i="1"/>
  <c r="V576" i="1" l="1"/>
  <c r="T575" i="1"/>
  <c r="Q577" i="1"/>
  <c r="V577" i="1" l="1"/>
  <c r="T576" i="1"/>
  <c r="Q578" i="1"/>
  <c r="V578" i="1" l="1"/>
  <c r="T577" i="1"/>
  <c r="Q579" i="1"/>
  <c r="V579" i="1" l="1"/>
  <c r="T578" i="1"/>
  <c r="Q580" i="1"/>
  <c r="V580" i="1" l="1"/>
  <c r="T579" i="1"/>
  <c r="Q581" i="1"/>
  <c r="V581" i="1" l="1"/>
  <c r="T580" i="1"/>
  <c r="Q582" i="1"/>
  <c r="V582" i="1" l="1"/>
  <c r="T581" i="1"/>
  <c r="Q583" i="1"/>
  <c r="V583" i="1" l="1"/>
  <c r="T582" i="1"/>
  <c r="Q584" i="1"/>
  <c r="V584" i="1" l="1"/>
  <c r="T583" i="1"/>
  <c r="Q585" i="1"/>
  <c r="V585" i="1" l="1"/>
  <c r="T584" i="1"/>
  <c r="Q586" i="1"/>
  <c r="V586" i="1" l="1"/>
  <c r="T585" i="1"/>
  <c r="Q587" i="1"/>
  <c r="V587" i="1" l="1"/>
  <c r="T586" i="1"/>
  <c r="Q588" i="1"/>
  <c r="V588" i="1" l="1"/>
  <c r="T587" i="1"/>
  <c r="Q589" i="1"/>
  <c r="V589" i="1" l="1"/>
  <c r="T588" i="1"/>
  <c r="Q590" i="1"/>
  <c r="V590" i="1" l="1"/>
  <c r="T589" i="1"/>
  <c r="Q591" i="1"/>
  <c r="V591" i="1" l="1"/>
  <c r="T590" i="1"/>
  <c r="Q592" i="1"/>
  <c r="V592" i="1" l="1"/>
  <c r="T591" i="1"/>
  <c r="Q593" i="1"/>
  <c r="V593" i="1" l="1"/>
  <c r="T592" i="1"/>
  <c r="Q594" i="1"/>
  <c r="V594" i="1" l="1"/>
  <c r="T593" i="1"/>
  <c r="Q595" i="1"/>
  <c r="V595" i="1" l="1"/>
  <c r="T594" i="1"/>
  <c r="Q596" i="1"/>
  <c r="V596" i="1" l="1"/>
  <c r="T595" i="1"/>
  <c r="Q597" i="1"/>
  <c r="V597" i="1" l="1"/>
  <c r="T596" i="1"/>
  <c r="Q598" i="1"/>
  <c r="V598" i="1" l="1"/>
  <c r="T597" i="1"/>
  <c r="Q599" i="1"/>
  <c r="V599" i="1" l="1"/>
  <c r="T598" i="1"/>
  <c r="Q600" i="1"/>
  <c r="V600" i="1" l="1"/>
  <c r="T599" i="1"/>
  <c r="Q601" i="1"/>
  <c r="V601" i="1" l="1"/>
  <c r="T600" i="1"/>
  <c r="Q602" i="1"/>
  <c r="V602" i="1" l="1"/>
  <c r="T601" i="1"/>
  <c r="Q603" i="1"/>
  <c r="V603" i="1" l="1"/>
  <c r="T602" i="1"/>
  <c r="Q604" i="1"/>
  <c r="V604" i="1" l="1"/>
  <c r="T603" i="1"/>
  <c r="Q605" i="1"/>
  <c r="V605" i="1" l="1"/>
  <c r="T604" i="1"/>
  <c r="Q606" i="1"/>
  <c r="V606" i="1" l="1"/>
  <c r="T605" i="1"/>
  <c r="Q607" i="1"/>
  <c r="V607" i="1" l="1"/>
  <c r="T606" i="1"/>
  <c r="Q608" i="1"/>
  <c r="V608" i="1" l="1"/>
  <c r="T607" i="1"/>
  <c r="Q609" i="1"/>
  <c r="V609" i="1" l="1"/>
  <c r="T608" i="1"/>
  <c r="Q610" i="1"/>
  <c r="V610" i="1" l="1"/>
  <c r="T609" i="1"/>
  <c r="Q611" i="1"/>
  <c r="V611" i="1" l="1"/>
  <c r="T610" i="1"/>
  <c r="Q612" i="1"/>
  <c r="V612" i="1" l="1"/>
  <c r="T611" i="1"/>
  <c r="Q613" i="1"/>
  <c r="V613" i="1" l="1"/>
  <c r="T612" i="1"/>
  <c r="Q614" i="1"/>
  <c r="V614" i="1" l="1"/>
  <c r="T613" i="1"/>
  <c r="Q615" i="1"/>
  <c r="V615" i="1" l="1"/>
  <c r="T614" i="1"/>
  <c r="Q616" i="1"/>
  <c r="V616" i="1" l="1"/>
  <c r="T615" i="1"/>
  <c r="Q617" i="1"/>
  <c r="V617" i="1" l="1"/>
  <c r="T616" i="1"/>
  <c r="Q618" i="1"/>
  <c r="V618" i="1" l="1"/>
  <c r="T617" i="1"/>
  <c r="Q619" i="1"/>
  <c r="V619" i="1" l="1"/>
  <c r="T618" i="1"/>
  <c r="Q620" i="1"/>
  <c r="T619" i="1" l="1"/>
  <c r="V620" i="1"/>
  <c r="Q621" i="1"/>
  <c r="V621" i="1" l="1"/>
  <c r="T620" i="1"/>
  <c r="Q622" i="1"/>
  <c r="V622" i="1" l="1"/>
  <c r="T621" i="1"/>
  <c r="Q623" i="1"/>
  <c r="V623" i="1" l="1"/>
  <c r="T622" i="1"/>
  <c r="Q624" i="1"/>
  <c r="T623" i="1" l="1"/>
  <c r="V624" i="1"/>
  <c r="Q625" i="1"/>
  <c r="V625" i="1" l="1"/>
  <c r="T624" i="1"/>
  <c r="Q626" i="1"/>
  <c r="V626" i="1" l="1"/>
  <c r="T625" i="1"/>
  <c r="Q627" i="1"/>
  <c r="T626" i="1" l="1"/>
  <c r="V627" i="1"/>
  <c r="Q628" i="1"/>
  <c r="V628" i="1" l="1"/>
  <c r="T627" i="1"/>
  <c r="Q629" i="1"/>
  <c r="T628" i="1" l="1"/>
  <c r="V629" i="1"/>
  <c r="Q630" i="1"/>
  <c r="V630" i="1" l="1"/>
  <c r="T629" i="1"/>
  <c r="Q631" i="1"/>
  <c r="V631" i="1" l="1"/>
  <c r="T630" i="1"/>
  <c r="Q632" i="1"/>
  <c r="V632" i="1" l="1"/>
  <c r="T631" i="1"/>
  <c r="Q633" i="1"/>
  <c r="V633" i="1" l="1"/>
  <c r="T632" i="1"/>
  <c r="Q634" i="1"/>
  <c r="V634" i="1" l="1"/>
  <c r="T633" i="1"/>
  <c r="Q635" i="1"/>
  <c r="V635" i="1" l="1"/>
  <c r="T634" i="1"/>
  <c r="Q636" i="1"/>
  <c r="V636" i="1" l="1"/>
  <c r="T635" i="1"/>
  <c r="Q637" i="1"/>
  <c r="V637" i="1" l="1"/>
  <c r="T636" i="1"/>
  <c r="Q638" i="1"/>
  <c r="V638" i="1" l="1"/>
  <c r="T637" i="1"/>
  <c r="Q639" i="1"/>
  <c r="V639" i="1" l="1"/>
  <c r="T638" i="1"/>
  <c r="Q640" i="1"/>
  <c r="V640" i="1" l="1"/>
  <c r="T639" i="1"/>
  <c r="Q641" i="1"/>
  <c r="V641" i="1" l="1"/>
  <c r="T640" i="1"/>
  <c r="Q642" i="1"/>
  <c r="V642" i="1" l="1"/>
  <c r="T641" i="1"/>
  <c r="Q643" i="1"/>
  <c r="V643" i="1" l="1"/>
  <c r="T642" i="1"/>
  <c r="Q644" i="1"/>
  <c r="V644" i="1" l="1"/>
  <c r="T643" i="1"/>
  <c r="Q645" i="1"/>
  <c r="V645" i="1" l="1"/>
  <c r="T644" i="1"/>
  <c r="Q646" i="1"/>
  <c r="V646" i="1" l="1"/>
  <c r="T645" i="1"/>
  <c r="Q647" i="1"/>
  <c r="V647" i="1" l="1"/>
  <c r="T646" i="1"/>
  <c r="Q648" i="1"/>
  <c r="V648" i="1" l="1"/>
  <c r="T647" i="1"/>
  <c r="Q649" i="1"/>
  <c r="V649" i="1" l="1"/>
  <c r="T648" i="1"/>
  <c r="Q650" i="1"/>
  <c r="V650" i="1" l="1"/>
  <c r="T649" i="1"/>
  <c r="Q651" i="1"/>
  <c r="V651" i="1" l="1"/>
  <c r="T650" i="1"/>
  <c r="Q652" i="1"/>
  <c r="V652" i="1" l="1"/>
  <c r="T651" i="1"/>
  <c r="Q653" i="1"/>
  <c r="V653" i="1" l="1"/>
  <c r="T652" i="1"/>
  <c r="Q654" i="1"/>
  <c r="V654" i="1" l="1"/>
  <c r="T653" i="1"/>
  <c r="Q655" i="1"/>
  <c r="V655" i="1" l="1"/>
  <c r="T654" i="1"/>
  <c r="Q656" i="1"/>
  <c r="V656" i="1" l="1"/>
  <c r="T655" i="1"/>
  <c r="Q657" i="1"/>
  <c r="V657" i="1" l="1"/>
  <c r="T656" i="1"/>
  <c r="Q658" i="1"/>
  <c r="V658" i="1" l="1"/>
  <c r="T657" i="1"/>
  <c r="Q659" i="1"/>
  <c r="V659" i="1" l="1"/>
  <c r="T658" i="1"/>
  <c r="Q660" i="1"/>
  <c r="V660" i="1" l="1"/>
  <c r="T659" i="1"/>
  <c r="Q661" i="1"/>
  <c r="T660" i="1" l="1"/>
  <c r="V661" i="1"/>
  <c r="Q662" i="1"/>
  <c r="V662" i="1" l="1"/>
  <c r="T661" i="1"/>
  <c r="Q663" i="1"/>
  <c r="T662" i="1" l="1"/>
  <c r="V663" i="1"/>
  <c r="Q664" i="1"/>
  <c r="T663" i="1" l="1"/>
  <c r="V664" i="1"/>
  <c r="Q665" i="1"/>
  <c r="T664" i="1" l="1"/>
  <c r="V665" i="1"/>
  <c r="Q666" i="1"/>
  <c r="T665" i="1" l="1"/>
  <c r="V666" i="1"/>
  <c r="Q667" i="1"/>
  <c r="V667" i="1" l="1"/>
  <c r="T666" i="1"/>
  <c r="Q668" i="1"/>
  <c r="T667" i="1" l="1"/>
  <c r="V668" i="1"/>
  <c r="Q669" i="1"/>
  <c r="V669" i="1" l="1"/>
  <c r="T668" i="1"/>
  <c r="Q670" i="1"/>
  <c r="V670" i="1" l="1"/>
  <c r="T669" i="1"/>
  <c r="Q671" i="1"/>
  <c r="V671" i="1" l="1"/>
  <c r="T670" i="1"/>
  <c r="Q672" i="1"/>
  <c r="V672" i="1" l="1"/>
  <c r="T671" i="1"/>
  <c r="Q673" i="1"/>
  <c r="T672" i="1" l="1"/>
  <c r="V673" i="1"/>
  <c r="Q674" i="1"/>
  <c r="V674" i="1" l="1"/>
  <c r="T673" i="1"/>
  <c r="Q675" i="1"/>
  <c r="V675" i="1" l="1"/>
  <c r="T674" i="1"/>
  <c r="Q676" i="1"/>
  <c r="V676" i="1" l="1"/>
  <c r="T675" i="1"/>
  <c r="Q677" i="1"/>
  <c r="V677" i="1" l="1"/>
  <c r="T676" i="1"/>
  <c r="Q678" i="1"/>
  <c r="T677" i="1" l="1"/>
  <c r="V678" i="1"/>
  <c r="Q679" i="1"/>
  <c r="V679" i="1" l="1"/>
  <c r="T678" i="1"/>
  <c r="Q680" i="1"/>
  <c r="V680" i="1" l="1"/>
  <c r="T679" i="1"/>
  <c r="Q681" i="1"/>
  <c r="V681" i="1" l="1"/>
  <c r="T680" i="1"/>
  <c r="Q682" i="1"/>
  <c r="V682" i="1" l="1"/>
  <c r="T681" i="1"/>
  <c r="Q683" i="1"/>
  <c r="V683" i="1" l="1"/>
  <c r="T682" i="1"/>
  <c r="Q684" i="1"/>
  <c r="V684" i="1" l="1"/>
  <c r="T683" i="1"/>
  <c r="Q685" i="1"/>
  <c r="V685" i="1" l="1"/>
  <c r="T684" i="1"/>
  <c r="Q686" i="1"/>
  <c r="V686" i="1" l="1"/>
  <c r="T685" i="1"/>
  <c r="Q687" i="1"/>
  <c r="V687" i="1" l="1"/>
  <c r="T686" i="1"/>
  <c r="Q688" i="1"/>
  <c r="V688" i="1" l="1"/>
  <c r="T687" i="1"/>
  <c r="Q689" i="1"/>
  <c r="V689" i="1" l="1"/>
  <c r="T688" i="1"/>
  <c r="Q690" i="1"/>
  <c r="V690" i="1" l="1"/>
  <c r="T689" i="1"/>
  <c r="Q691" i="1"/>
  <c r="V691" i="1" l="1"/>
  <c r="T690" i="1"/>
  <c r="Q692" i="1"/>
  <c r="V692" i="1" l="1"/>
  <c r="T691" i="1"/>
  <c r="Q693" i="1"/>
  <c r="V693" i="1" l="1"/>
  <c r="T692" i="1"/>
  <c r="Q694" i="1"/>
  <c r="V694" i="1" l="1"/>
  <c r="T693" i="1"/>
  <c r="Q695" i="1"/>
  <c r="V695" i="1" l="1"/>
  <c r="T694" i="1"/>
  <c r="Q696" i="1"/>
  <c r="V696" i="1" l="1"/>
  <c r="T695" i="1"/>
  <c r="Q697" i="1"/>
  <c r="V697" i="1" l="1"/>
  <c r="T696" i="1"/>
  <c r="Q698" i="1"/>
  <c r="V698" i="1" l="1"/>
  <c r="T697" i="1"/>
  <c r="Q699" i="1"/>
  <c r="V699" i="1" l="1"/>
  <c r="T698" i="1"/>
  <c r="Q700" i="1"/>
  <c r="V700" i="1" l="1"/>
  <c r="T699" i="1"/>
  <c r="Q701" i="1"/>
  <c r="V701" i="1" l="1"/>
  <c r="T700" i="1"/>
  <c r="Q702" i="1"/>
  <c r="V702" i="1" l="1"/>
  <c r="T701" i="1"/>
  <c r="Q703" i="1"/>
  <c r="V703" i="1" l="1"/>
  <c r="T702" i="1"/>
  <c r="Q704" i="1"/>
  <c r="V704" i="1" l="1"/>
  <c r="T703" i="1"/>
  <c r="Q705" i="1"/>
  <c r="V705" i="1" l="1"/>
  <c r="T704" i="1"/>
  <c r="Q706" i="1"/>
  <c r="V706" i="1" l="1"/>
  <c r="T705" i="1"/>
  <c r="Q707" i="1"/>
  <c r="V707" i="1" l="1"/>
  <c r="T706" i="1"/>
  <c r="Q708" i="1"/>
  <c r="V708" i="1" l="1"/>
  <c r="T707" i="1"/>
  <c r="Q709" i="1"/>
  <c r="V709" i="1" l="1"/>
  <c r="T708" i="1"/>
  <c r="Q710" i="1"/>
  <c r="V710" i="1" l="1"/>
  <c r="T709" i="1"/>
  <c r="Q711" i="1"/>
  <c r="V711" i="1" l="1"/>
  <c r="T710" i="1"/>
  <c r="Q712" i="1"/>
  <c r="V712" i="1" l="1"/>
  <c r="T711" i="1"/>
  <c r="Q713" i="1"/>
  <c r="V713" i="1" l="1"/>
  <c r="T712" i="1"/>
  <c r="Q714" i="1"/>
  <c r="V714" i="1" l="1"/>
  <c r="T713" i="1"/>
  <c r="Q715" i="1"/>
  <c r="V715" i="1" l="1"/>
  <c r="T714" i="1"/>
  <c r="Q716" i="1"/>
  <c r="V716" i="1" l="1"/>
  <c r="T715" i="1"/>
  <c r="Q717" i="1"/>
  <c r="V717" i="1" l="1"/>
  <c r="T716" i="1"/>
  <c r="Q718" i="1"/>
  <c r="V718" i="1" l="1"/>
  <c r="T717" i="1"/>
  <c r="Q719" i="1"/>
  <c r="V719" i="1" l="1"/>
  <c r="T718" i="1"/>
  <c r="Q720" i="1"/>
  <c r="V720" i="1" l="1"/>
  <c r="T719" i="1"/>
  <c r="Q721" i="1"/>
  <c r="V721" i="1" l="1"/>
  <c r="T720" i="1"/>
  <c r="Q722" i="1"/>
  <c r="V722" i="1" l="1"/>
  <c r="T721" i="1"/>
  <c r="Q723" i="1"/>
  <c r="V723" i="1" l="1"/>
  <c r="T722" i="1"/>
  <c r="Q724" i="1"/>
  <c r="V724" i="1" l="1"/>
  <c r="T723" i="1"/>
  <c r="Q725" i="1"/>
  <c r="V725" i="1" l="1"/>
  <c r="T724" i="1"/>
  <c r="Q726" i="1"/>
  <c r="V726" i="1" l="1"/>
  <c r="T725" i="1"/>
  <c r="Q727" i="1"/>
  <c r="V727" i="1" l="1"/>
  <c r="T726" i="1"/>
  <c r="Q728" i="1"/>
  <c r="V728" i="1" l="1"/>
  <c r="T727" i="1"/>
  <c r="Q729" i="1"/>
  <c r="V729" i="1" l="1"/>
  <c r="T728" i="1"/>
  <c r="Q730" i="1"/>
  <c r="V730" i="1" l="1"/>
  <c r="T729" i="1"/>
  <c r="Q731" i="1"/>
  <c r="V731" i="1" l="1"/>
  <c r="T730" i="1"/>
  <c r="Q732" i="1"/>
  <c r="V732" i="1" l="1"/>
  <c r="T731" i="1"/>
  <c r="Q733" i="1"/>
  <c r="V733" i="1" l="1"/>
  <c r="T732" i="1"/>
  <c r="Q734" i="1"/>
  <c r="V734" i="1" l="1"/>
  <c r="T733" i="1"/>
  <c r="Q735" i="1"/>
  <c r="V735" i="1" l="1"/>
  <c r="T734" i="1"/>
  <c r="Q736" i="1"/>
  <c r="V736" i="1" l="1"/>
  <c r="T735" i="1"/>
  <c r="Q737" i="1"/>
  <c r="V737" i="1" l="1"/>
  <c r="T736" i="1"/>
  <c r="Q738" i="1"/>
  <c r="V738" i="1" l="1"/>
  <c r="T737" i="1"/>
  <c r="Q739" i="1"/>
  <c r="V739" i="1" l="1"/>
  <c r="T738" i="1"/>
  <c r="Q740" i="1"/>
  <c r="V740" i="1" l="1"/>
  <c r="T739" i="1"/>
  <c r="Q741" i="1"/>
  <c r="V741" i="1" l="1"/>
  <c r="T740" i="1"/>
  <c r="Q742" i="1"/>
  <c r="V742" i="1" l="1"/>
  <c r="T741" i="1"/>
  <c r="Q743" i="1"/>
  <c r="V743" i="1" l="1"/>
  <c r="T742" i="1"/>
  <c r="Q744" i="1"/>
  <c r="V744" i="1" l="1"/>
  <c r="T743" i="1"/>
  <c r="Q745" i="1"/>
  <c r="V745" i="1" l="1"/>
  <c r="T744" i="1"/>
  <c r="Q746" i="1"/>
  <c r="V746" i="1" l="1"/>
  <c r="T745" i="1"/>
  <c r="Q747" i="1"/>
  <c r="V747" i="1" l="1"/>
  <c r="T746" i="1"/>
  <c r="Q748" i="1"/>
  <c r="V748" i="1" l="1"/>
  <c r="T747" i="1"/>
  <c r="Q749" i="1"/>
  <c r="V749" i="1" l="1"/>
  <c r="T748" i="1"/>
  <c r="Q750" i="1"/>
  <c r="V750" i="1" l="1"/>
  <c r="T749" i="1"/>
  <c r="Q751" i="1"/>
  <c r="V751" i="1" l="1"/>
  <c r="T750" i="1"/>
  <c r="Q752" i="1"/>
  <c r="V752" i="1" l="1"/>
  <c r="T751" i="1"/>
  <c r="Q753" i="1"/>
  <c r="V753" i="1" l="1"/>
  <c r="T752" i="1"/>
  <c r="Q754" i="1"/>
  <c r="V754" i="1" l="1"/>
  <c r="T753" i="1"/>
  <c r="Q755" i="1"/>
  <c r="V755" i="1" l="1"/>
  <c r="T754" i="1"/>
  <c r="Q756" i="1"/>
  <c r="V756" i="1" l="1"/>
  <c r="T755" i="1"/>
  <c r="Q757" i="1"/>
  <c r="V757" i="1" l="1"/>
  <c r="T756" i="1"/>
  <c r="Q758" i="1"/>
  <c r="V758" i="1" l="1"/>
  <c r="T757" i="1"/>
  <c r="Q759" i="1"/>
  <c r="V759" i="1" l="1"/>
  <c r="T758" i="1"/>
  <c r="Q760" i="1"/>
  <c r="V760" i="1" l="1"/>
  <c r="T759" i="1"/>
  <c r="Q761" i="1"/>
  <c r="V761" i="1" l="1"/>
  <c r="T760" i="1"/>
  <c r="Q762" i="1"/>
  <c r="V762" i="1" l="1"/>
  <c r="T761" i="1"/>
  <c r="Q763" i="1"/>
  <c r="V763" i="1" l="1"/>
  <c r="T762" i="1"/>
  <c r="Q764" i="1"/>
  <c r="V764" i="1" l="1"/>
  <c r="T763" i="1"/>
  <c r="Q765" i="1"/>
  <c r="V765" i="1" l="1"/>
  <c r="T764" i="1"/>
  <c r="Q766" i="1"/>
  <c r="V766" i="1" l="1"/>
  <c r="T765" i="1"/>
  <c r="Q767" i="1"/>
  <c r="V767" i="1" l="1"/>
  <c r="T766" i="1"/>
  <c r="Q768" i="1"/>
  <c r="V768" i="1" l="1"/>
  <c r="T767" i="1"/>
  <c r="Q769" i="1"/>
  <c r="V769" i="1" l="1"/>
  <c r="T768" i="1"/>
  <c r="Q770" i="1"/>
  <c r="V770" i="1" l="1"/>
  <c r="T769" i="1"/>
  <c r="Q771" i="1"/>
  <c r="V771" i="1" l="1"/>
  <c r="T770" i="1"/>
  <c r="Q772" i="1"/>
  <c r="V772" i="1" l="1"/>
  <c r="T771" i="1"/>
  <c r="Q773" i="1"/>
  <c r="V773" i="1" l="1"/>
  <c r="T772" i="1"/>
  <c r="Q774" i="1"/>
  <c r="V774" i="1" l="1"/>
  <c r="T773" i="1"/>
  <c r="Q775" i="1"/>
  <c r="V775" i="1" l="1"/>
  <c r="T774" i="1"/>
  <c r="Q776" i="1"/>
  <c r="V776" i="1" l="1"/>
  <c r="T775" i="1"/>
  <c r="Q777" i="1"/>
  <c r="V777" i="1" l="1"/>
  <c r="T776" i="1"/>
  <c r="Q778" i="1"/>
  <c r="V778" i="1" l="1"/>
  <c r="T777" i="1"/>
  <c r="Q779" i="1"/>
  <c r="T778" i="1" l="1"/>
  <c r="V779" i="1"/>
  <c r="Q780" i="1"/>
  <c r="V780" i="1" l="1"/>
  <c r="T779" i="1"/>
  <c r="Q781" i="1"/>
  <c r="V781" i="1" l="1"/>
  <c r="T780" i="1"/>
  <c r="Q782" i="1"/>
  <c r="V782" i="1" l="1"/>
  <c r="T781" i="1"/>
  <c r="Q783" i="1"/>
  <c r="V783" i="1" l="1"/>
  <c r="T782" i="1"/>
  <c r="Q784" i="1"/>
  <c r="V784" i="1" l="1"/>
  <c r="T783" i="1"/>
  <c r="Q785" i="1"/>
  <c r="V785" i="1" l="1"/>
  <c r="T784" i="1"/>
  <c r="Q786" i="1"/>
  <c r="V786" i="1" l="1"/>
  <c r="T785" i="1"/>
  <c r="Q787" i="1"/>
  <c r="V787" i="1" l="1"/>
  <c r="T786" i="1"/>
  <c r="Q788" i="1"/>
  <c r="V788" i="1" l="1"/>
  <c r="T787" i="1"/>
  <c r="Q789" i="1"/>
  <c r="V789" i="1" l="1"/>
  <c r="T788" i="1"/>
  <c r="Q790" i="1"/>
  <c r="V790" i="1" l="1"/>
  <c r="T789" i="1"/>
  <c r="Q791" i="1"/>
  <c r="V791" i="1" l="1"/>
  <c r="T790" i="1"/>
  <c r="Q792" i="1"/>
  <c r="V792" i="1" l="1"/>
  <c r="T791" i="1"/>
  <c r="Q793" i="1"/>
  <c r="V793" i="1" l="1"/>
  <c r="T792" i="1"/>
  <c r="Q794" i="1"/>
  <c r="V794" i="1" l="1"/>
  <c r="T793" i="1"/>
  <c r="Q795" i="1"/>
  <c r="V795" i="1" l="1"/>
  <c r="T794" i="1"/>
  <c r="Q796" i="1"/>
  <c r="V796" i="1" l="1"/>
  <c r="T795" i="1"/>
  <c r="Q797" i="1"/>
  <c r="V797" i="1" l="1"/>
  <c r="T796" i="1"/>
  <c r="Q798" i="1"/>
  <c r="V798" i="1" l="1"/>
  <c r="T797" i="1"/>
  <c r="Q799" i="1"/>
  <c r="V799" i="1" l="1"/>
  <c r="T798" i="1"/>
  <c r="Q800" i="1"/>
  <c r="V800" i="1" l="1"/>
  <c r="T799" i="1"/>
  <c r="Q801" i="1"/>
  <c r="V801" i="1" l="1"/>
  <c r="T800" i="1"/>
  <c r="Q802" i="1"/>
  <c r="V802" i="1" l="1"/>
  <c r="T801" i="1"/>
  <c r="Q803" i="1"/>
  <c r="V803" i="1" l="1"/>
  <c r="T802" i="1"/>
  <c r="Q804" i="1"/>
  <c r="V804" i="1" l="1"/>
  <c r="T803" i="1"/>
  <c r="Q805" i="1"/>
  <c r="V805" i="1" l="1"/>
  <c r="T804" i="1"/>
  <c r="Q806" i="1"/>
  <c r="V806" i="1" l="1"/>
  <c r="T805" i="1"/>
  <c r="Q807" i="1"/>
  <c r="V807" i="1" l="1"/>
  <c r="T806" i="1"/>
  <c r="Q808" i="1"/>
  <c r="V808" i="1" l="1"/>
  <c r="T807" i="1"/>
  <c r="Q809" i="1"/>
  <c r="V809" i="1" l="1"/>
  <c r="T808" i="1"/>
  <c r="Q810" i="1"/>
  <c r="V810" i="1" l="1"/>
  <c r="T809" i="1"/>
  <c r="Q811" i="1"/>
  <c r="V811" i="1" l="1"/>
  <c r="T810" i="1"/>
  <c r="Q812" i="1"/>
  <c r="V812" i="1" l="1"/>
  <c r="T811" i="1"/>
  <c r="Q813" i="1"/>
  <c r="V813" i="1" l="1"/>
  <c r="T812" i="1"/>
  <c r="Q814" i="1"/>
  <c r="V814" i="1" l="1"/>
  <c r="T813" i="1"/>
  <c r="Q815" i="1"/>
  <c r="V815" i="1" l="1"/>
  <c r="T814" i="1"/>
  <c r="Q816" i="1"/>
  <c r="V816" i="1" l="1"/>
  <c r="T815" i="1"/>
  <c r="Q817" i="1"/>
  <c r="V817" i="1" l="1"/>
  <c r="T816" i="1"/>
  <c r="Q818" i="1"/>
  <c r="V818" i="1" l="1"/>
  <c r="T817" i="1"/>
  <c r="Q819" i="1"/>
  <c r="V819" i="1" l="1"/>
  <c r="T818" i="1"/>
  <c r="Q820" i="1"/>
  <c r="V820" i="1" l="1"/>
  <c r="T819" i="1"/>
  <c r="Q821" i="1"/>
  <c r="V821" i="1" l="1"/>
  <c r="T820" i="1"/>
  <c r="Q822" i="1"/>
  <c r="V822" i="1" l="1"/>
  <c r="T821" i="1"/>
  <c r="Q823" i="1"/>
  <c r="V823" i="1" l="1"/>
  <c r="T822" i="1"/>
  <c r="Q824" i="1"/>
  <c r="V824" i="1" l="1"/>
  <c r="T823" i="1"/>
  <c r="Q825" i="1"/>
  <c r="V825" i="1" l="1"/>
  <c r="T824" i="1"/>
  <c r="Q826" i="1"/>
  <c r="V826" i="1" l="1"/>
  <c r="T825" i="1"/>
  <c r="Q827" i="1"/>
  <c r="V827" i="1" l="1"/>
  <c r="T826" i="1"/>
  <c r="Q828" i="1"/>
  <c r="V828" i="1" l="1"/>
  <c r="T827" i="1"/>
  <c r="Q829" i="1"/>
  <c r="V829" i="1" l="1"/>
  <c r="T828" i="1"/>
  <c r="Q830" i="1"/>
  <c r="T829" i="1" l="1"/>
  <c r="V830" i="1"/>
  <c r="Q831" i="1"/>
  <c r="V831" i="1" l="1"/>
  <c r="T830" i="1"/>
  <c r="Q832" i="1"/>
  <c r="V832" i="1" l="1"/>
  <c r="T831" i="1"/>
  <c r="Q833" i="1"/>
  <c r="V833" i="1" l="1"/>
  <c r="T832" i="1"/>
  <c r="Q834" i="1"/>
  <c r="V834" i="1" l="1"/>
  <c r="T833" i="1"/>
  <c r="Q835" i="1"/>
  <c r="V835" i="1" l="1"/>
  <c r="T834" i="1"/>
  <c r="Q836" i="1"/>
  <c r="V836" i="1" l="1"/>
  <c r="T835" i="1"/>
  <c r="Q837" i="1"/>
  <c r="V837" i="1" l="1"/>
  <c r="T836" i="1"/>
  <c r="Q838" i="1"/>
  <c r="V838" i="1" l="1"/>
  <c r="T837" i="1"/>
  <c r="Q839" i="1"/>
  <c r="V839" i="1" l="1"/>
  <c r="T838" i="1"/>
  <c r="Q840" i="1"/>
  <c r="V840" i="1" l="1"/>
  <c r="T839" i="1"/>
  <c r="Q841" i="1"/>
  <c r="V841" i="1" l="1"/>
  <c r="T840" i="1"/>
  <c r="Q842" i="1"/>
  <c r="V842" i="1" l="1"/>
  <c r="T841" i="1"/>
  <c r="Q843" i="1"/>
  <c r="V843" i="1" l="1"/>
  <c r="T842" i="1"/>
  <c r="Q844" i="1"/>
  <c r="V844" i="1" l="1"/>
  <c r="T843" i="1"/>
  <c r="Q845" i="1"/>
  <c r="V845" i="1" l="1"/>
  <c r="T844" i="1"/>
  <c r="Q846" i="1"/>
  <c r="V846" i="1" l="1"/>
  <c r="T845" i="1"/>
  <c r="Q847" i="1"/>
  <c r="V847" i="1" l="1"/>
  <c r="T846" i="1"/>
  <c r="Q848" i="1"/>
  <c r="V848" i="1" l="1"/>
  <c r="T847" i="1"/>
  <c r="Q849" i="1"/>
  <c r="V849" i="1" l="1"/>
  <c r="T848" i="1"/>
  <c r="Q850" i="1"/>
  <c r="V850" i="1" l="1"/>
  <c r="T849" i="1"/>
  <c r="Q851" i="1"/>
  <c r="V851" i="1" l="1"/>
  <c r="T850" i="1"/>
  <c r="Q852" i="1"/>
  <c r="V852" i="1" l="1"/>
  <c r="T851" i="1"/>
  <c r="Q853" i="1"/>
  <c r="V853" i="1" l="1"/>
  <c r="T852" i="1"/>
  <c r="Q854" i="1"/>
  <c r="V854" i="1" l="1"/>
  <c r="T853" i="1"/>
  <c r="Q855" i="1"/>
  <c r="V855" i="1" l="1"/>
  <c r="T854" i="1"/>
  <c r="Q856" i="1"/>
  <c r="V856" i="1" l="1"/>
  <c r="T855" i="1"/>
  <c r="Q857" i="1"/>
  <c r="V857" i="1" l="1"/>
  <c r="T856" i="1"/>
  <c r="Q858" i="1"/>
  <c r="V858" i="1" l="1"/>
  <c r="T857" i="1"/>
  <c r="Q859" i="1"/>
  <c r="V859" i="1" l="1"/>
  <c r="T858" i="1"/>
  <c r="Q860" i="1"/>
  <c r="V860" i="1" l="1"/>
  <c r="T859" i="1"/>
  <c r="Q861" i="1"/>
  <c r="V861" i="1" l="1"/>
  <c r="T860" i="1"/>
  <c r="Q862" i="1"/>
  <c r="T861" i="1" l="1"/>
  <c r="V862" i="1"/>
  <c r="Q863" i="1"/>
  <c r="V863" i="1" l="1"/>
  <c r="T862" i="1"/>
  <c r="Q864" i="1"/>
  <c r="V864" i="1" l="1"/>
  <c r="T863" i="1"/>
  <c r="Q865" i="1"/>
  <c r="V865" i="1" l="1"/>
  <c r="T864" i="1"/>
  <c r="Q866" i="1"/>
  <c r="V866" i="1" l="1"/>
  <c r="T865" i="1"/>
  <c r="Q867" i="1"/>
  <c r="V867" i="1" l="1"/>
  <c r="T866" i="1"/>
  <c r="Q868" i="1"/>
  <c r="V868" i="1" l="1"/>
  <c r="T867" i="1"/>
  <c r="Q869" i="1"/>
  <c r="V869" i="1" l="1"/>
  <c r="T868" i="1"/>
  <c r="Q870" i="1"/>
  <c r="V870" i="1" l="1"/>
  <c r="T869" i="1"/>
  <c r="Q871" i="1"/>
  <c r="V871" i="1" l="1"/>
  <c r="T870" i="1"/>
  <c r="Q872" i="1"/>
  <c r="V872" i="1" l="1"/>
  <c r="T871" i="1"/>
  <c r="Q873" i="1"/>
  <c r="V873" i="1" l="1"/>
  <c r="T872" i="1"/>
  <c r="Q874" i="1"/>
  <c r="V874" i="1" l="1"/>
  <c r="T873" i="1"/>
  <c r="Q875" i="1"/>
  <c r="V875" i="1" l="1"/>
  <c r="T874" i="1"/>
  <c r="Q876" i="1"/>
  <c r="V876" i="1" l="1"/>
  <c r="T875" i="1"/>
  <c r="Q877" i="1"/>
  <c r="V877" i="1" l="1"/>
  <c r="T876" i="1"/>
  <c r="Q878" i="1"/>
  <c r="V878" i="1" l="1"/>
  <c r="T877" i="1"/>
  <c r="Q879" i="1"/>
  <c r="V879" i="1" l="1"/>
  <c r="T878" i="1"/>
  <c r="Q880" i="1"/>
  <c r="V880" i="1" l="1"/>
  <c r="T879" i="1"/>
  <c r="Q881" i="1"/>
  <c r="V881" i="1" l="1"/>
  <c r="T880" i="1"/>
  <c r="Q882" i="1"/>
  <c r="V882" i="1" l="1"/>
  <c r="T881" i="1"/>
  <c r="Q883" i="1"/>
  <c r="V883" i="1" l="1"/>
  <c r="T882" i="1"/>
  <c r="Q884" i="1"/>
  <c r="V884" i="1" l="1"/>
  <c r="T883" i="1"/>
  <c r="Q885" i="1"/>
  <c r="V885" i="1" l="1"/>
  <c r="T884" i="1"/>
  <c r="Q886" i="1"/>
  <c r="V886" i="1" l="1"/>
  <c r="T885" i="1"/>
  <c r="Q887" i="1"/>
  <c r="V887" i="1" l="1"/>
  <c r="T886" i="1"/>
  <c r="Q888" i="1"/>
  <c r="V888" i="1" l="1"/>
  <c r="T887" i="1"/>
  <c r="Q889" i="1"/>
  <c r="V889" i="1" l="1"/>
  <c r="T888" i="1"/>
  <c r="Q890" i="1"/>
  <c r="V890" i="1" l="1"/>
  <c r="T889" i="1"/>
  <c r="Q891" i="1"/>
  <c r="V891" i="1" l="1"/>
  <c r="T890" i="1"/>
  <c r="Q892" i="1"/>
  <c r="V892" i="1" l="1"/>
  <c r="T891" i="1"/>
  <c r="Q893" i="1"/>
  <c r="V893" i="1" l="1"/>
  <c r="T892" i="1"/>
  <c r="Q894" i="1"/>
  <c r="V894" i="1" l="1"/>
  <c r="T893" i="1"/>
  <c r="Q895" i="1"/>
  <c r="V895" i="1" l="1"/>
  <c r="T894" i="1"/>
  <c r="Q896" i="1"/>
  <c r="V896" i="1" l="1"/>
  <c r="T895" i="1"/>
  <c r="Q897" i="1"/>
  <c r="V897" i="1" l="1"/>
  <c r="T896" i="1"/>
  <c r="Q898" i="1"/>
  <c r="T897" i="1" l="1"/>
  <c r="V898" i="1"/>
  <c r="Q899" i="1"/>
  <c r="T898" i="1" l="1"/>
  <c r="V899" i="1"/>
  <c r="Q900" i="1"/>
  <c r="V900" i="1" l="1"/>
  <c r="T899" i="1"/>
  <c r="Q901" i="1"/>
  <c r="V901" i="1" l="1"/>
  <c r="T900" i="1"/>
  <c r="Q902" i="1"/>
  <c r="T901" i="1" l="1"/>
  <c r="V902" i="1"/>
  <c r="Q903" i="1"/>
  <c r="V903" i="1" l="1"/>
  <c r="T902" i="1"/>
  <c r="Q904" i="1"/>
  <c r="V904" i="1" l="1"/>
  <c r="T903" i="1"/>
  <c r="Q905" i="1"/>
  <c r="V905" i="1" l="1"/>
  <c r="T904" i="1"/>
  <c r="Q906" i="1"/>
  <c r="V906" i="1" l="1"/>
  <c r="T905" i="1"/>
  <c r="Q907" i="1"/>
  <c r="V907" i="1" l="1"/>
  <c r="T906" i="1"/>
  <c r="Q908" i="1"/>
  <c r="V908" i="1" l="1"/>
  <c r="T907" i="1"/>
  <c r="Q909" i="1"/>
  <c r="V909" i="1" l="1"/>
  <c r="T908" i="1"/>
  <c r="Q910" i="1"/>
  <c r="V910" i="1" l="1"/>
  <c r="T909" i="1"/>
  <c r="Q911" i="1"/>
  <c r="V911" i="1" l="1"/>
  <c r="T910" i="1"/>
  <c r="Q912" i="1"/>
  <c r="V912" i="1" l="1"/>
  <c r="T911" i="1"/>
  <c r="Q913" i="1"/>
  <c r="V913" i="1" l="1"/>
  <c r="T912" i="1"/>
  <c r="Q914" i="1"/>
  <c r="V914" i="1" l="1"/>
  <c r="T913" i="1"/>
  <c r="Q915" i="1"/>
  <c r="V915" i="1" l="1"/>
  <c r="T914" i="1"/>
  <c r="Q916" i="1"/>
  <c r="V916" i="1" l="1"/>
  <c r="T915" i="1"/>
  <c r="Q917" i="1"/>
  <c r="V917" i="1" l="1"/>
  <c r="T916" i="1"/>
  <c r="Q918" i="1"/>
  <c r="V918" i="1" l="1"/>
  <c r="T917" i="1"/>
  <c r="Q919" i="1"/>
  <c r="V919" i="1" l="1"/>
  <c r="T918" i="1"/>
  <c r="Q920" i="1"/>
  <c r="V920" i="1" l="1"/>
  <c r="T919" i="1"/>
  <c r="Q921" i="1"/>
  <c r="V921" i="1" l="1"/>
  <c r="T920" i="1"/>
  <c r="Q922" i="1"/>
  <c r="V922" i="1" l="1"/>
  <c r="T921" i="1"/>
  <c r="Q923" i="1"/>
  <c r="V923" i="1" l="1"/>
  <c r="T922" i="1"/>
  <c r="Q924" i="1"/>
  <c r="V924" i="1" l="1"/>
  <c r="T923" i="1"/>
  <c r="Q925" i="1"/>
  <c r="V925" i="1" l="1"/>
  <c r="T924" i="1"/>
  <c r="Q926" i="1"/>
  <c r="V926" i="1" l="1"/>
  <c r="T925" i="1"/>
  <c r="Q927" i="1"/>
  <c r="V927" i="1" l="1"/>
  <c r="T926" i="1"/>
  <c r="Q928" i="1"/>
  <c r="V928" i="1" l="1"/>
  <c r="T927" i="1"/>
  <c r="Q929" i="1"/>
  <c r="V929" i="1" l="1"/>
  <c r="T928" i="1"/>
  <c r="Q930" i="1"/>
  <c r="V930" i="1" l="1"/>
  <c r="T929" i="1"/>
  <c r="Q931" i="1"/>
  <c r="V931" i="1" l="1"/>
  <c r="T930" i="1"/>
  <c r="Q932" i="1"/>
  <c r="V932" i="1" l="1"/>
  <c r="T931" i="1"/>
  <c r="Q933" i="1"/>
  <c r="V933" i="1" l="1"/>
  <c r="T932" i="1"/>
  <c r="Q934" i="1"/>
  <c r="V934" i="1" l="1"/>
  <c r="T933" i="1"/>
  <c r="Q935" i="1"/>
  <c r="V935" i="1" l="1"/>
  <c r="T934" i="1"/>
  <c r="Q936" i="1"/>
  <c r="V936" i="1" l="1"/>
  <c r="T935" i="1"/>
  <c r="Q937" i="1"/>
  <c r="V937" i="1" l="1"/>
  <c r="T936" i="1"/>
  <c r="Q938" i="1"/>
  <c r="V938" i="1" l="1"/>
  <c r="T937" i="1"/>
  <c r="Q939" i="1"/>
  <c r="V939" i="1" l="1"/>
  <c r="T938" i="1"/>
  <c r="Q940" i="1"/>
  <c r="V940" i="1" l="1"/>
  <c r="T939" i="1"/>
  <c r="Q941" i="1"/>
  <c r="V941" i="1" l="1"/>
  <c r="T940" i="1"/>
  <c r="Q942" i="1"/>
  <c r="V942" i="1" l="1"/>
  <c r="T941" i="1"/>
  <c r="Q943" i="1"/>
  <c r="V943" i="1" l="1"/>
  <c r="T942" i="1"/>
  <c r="Q944" i="1"/>
  <c r="V944" i="1" l="1"/>
  <c r="T943" i="1"/>
  <c r="Q945" i="1"/>
  <c r="V945" i="1" l="1"/>
  <c r="T944" i="1"/>
  <c r="Q946" i="1"/>
  <c r="V946" i="1" l="1"/>
  <c r="T945" i="1"/>
  <c r="Q947" i="1"/>
  <c r="V947" i="1" l="1"/>
  <c r="T946" i="1"/>
  <c r="Q948" i="1"/>
  <c r="V948" i="1" l="1"/>
  <c r="T947" i="1"/>
  <c r="Q949" i="1"/>
  <c r="V949" i="1" l="1"/>
  <c r="T948" i="1"/>
  <c r="Q950" i="1"/>
  <c r="V950" i="1" l="1"/>
  <c r="T949" i="1"/>
  <c r="Q951" i="1"/>
  <c r="V951" i="1" l="1"/>
  <c r="T950" i="1"/>
  <c r="Q952" i="1"/>
  <c r="V952" i="1" l="1"/>
  <c r="T951" i="1"/>
  <c r="Q953" i="1"/>
  <c r="V953" i="1" l="1"/>
  <c r="T952" i="1"/>
  <c r="Q954" i="1"/>
  <c r="V954" i="1" l="1"/>
  <c r="T953" i="1"/>
  <c r="Q955" i="1"/>
  <c r="V955" i="1" l="1"/>
  <c r="T954" i="1"/>
  <c r="Q956" i="1"/>
  <c r="V956" i="1" l="1"/>
  <c r="T955" i="1"/>
  <c r="Q957" i="1"/>
  <c r="V957" i="1" l="1"/>
  <c r="T956" i="1"/>
  <c r="Q958" i="1"/>
  <c r="V958" i="1" l="1"/>
  <c r="T957" i="1"/>
  <c r="Q959" i="1"/>
  <c r="V959" i="1" l="1"/>
  <c r="T958" i="1"/>
  <c r="Q960" i="1"/>
  <c r="V960" i="1" l="1"/>
  <c r="T959" i="1"/>
  <c r="Q961" i="1"/>
  <c r="V961" i="1" l="1"/>
  <c r="T960" i="1"/>
  <c r="Q962" i="1"/>
  <c r="V962" i="1" l="1"/>
  <c r="T961" i="1"/>
  <c r="Q963" i="1"/>
  <c r="V963" i="1" l="1"/>
  <c r="T962" i="1"/>
  <c r="Q964" i="1"/>
  <c r="V964" i="1" l="1"/>
  <c r="T963" i="1"/>
  <c r="Q965" i="1"/>
  <c r="V965" i="1" l="1"/>
  <c r="T964" i="1"/>
  <c r="Q966" i="1"/>
  <c r="V966" i="1" l="1"/>
  <c r="T965" i="1"/>
  <c r="Q967" i="1"/>
  <c r="V967" i="1" l="1"/>
  <c r="T966" i="1"/>
  <c r="Q968" i="1"/>
  <c r="V968" i="1" l="1"/>
  <c r="T967" i="1"/>
  <c r="Q969" i="1"/>
  <c r="V969" i="1" l="1"/>
  <c r="T968" i="1"/>
  <c r="Q970" i="1"/>
  <c r="V970" i="1" l="1"/>
  <c r="T969" i="1"/>
  <c r="Q971" i="1"/>
  <c r="V971" i="1" l="1"/>
  <c r="T970" i="1"/>
  <c r="Q972" i="1"/>
  <c r="V972" i="1" l="1"/>
  <c r="T971" i="1"/>
  <c r="Q973" i="1"/>
  <c r="V973" i="1" l="1"/>
  <c r="T972" i="1"/>
  <c r="Q974" i="1"/>
  <c r="V974" i="1" l="1"/>
  <c r="T973" i="1"/>
  <c r="Q975" i="1"/>
  <c r="V975" i="1" l="1"/>
  <c r="T974" i="1"/>
  <c r="Q976" i="1"/>
  <c r="V976" i="1" l="1"/>
  <c r="T975" i="1"/>
  <c r="Q977" i="1"/>
  <c r="V977" i="1" l="1"/>
  <c r="T976" i="1"/>
  <c r="Q978" i="1"/>
  <c r="V978" i="1" l="1"/>
  <c r="T977" i="1"/>
  <c r="Q979" i="1"/>
  <c r="V979" i="1" l="1"/>
  <c r="T978" i="1"/>
  <c r="Q980" i="1"/>
  <c r="V980" i="1" l="1"/>
  <c r="T979" i="1"/>
  <c r="Q981" i="1"/>
  <c r="V981" i="1" l="1"/>
  <c r="T980" i="1"/>
  <c r="Q982" i="1"/>
  <c r="V982" i="1" l="1"/>
  <c r="T981" i="1"/>
  <c r="Q983" i="1"/>
  <c r="V983" i="1" l="1"/>
  <c r="T982" i="1"/>
  <c r="Q984" i="1"/>
  <c r="V984" i="1" l="1"/>
  <c r="T983" i="1"/>
  <c r="Q985" i="1"/>
  <c r="V985" i="1" l="1"/>
  <c r="T984" i="1"/>
  <c r="Q986" i="1"/>
  <c r="V986" i="1" l="1"/>
  <c r="T985" i="1"/>
  <c r="Q987" i="1"/>
  <c r="V987" i="1" l="1"/>
  <c r="T986" i="1"/>
  <c r="Q988" i="1"/>
  <c r="V988" i="1" l="1"/>
  <c r="T987" i="1"/>
  <c r="Q989" i="1"/>
  <c r="V989" i="1" l="1"/>
  <c r="T988" i="1"/>
  <c r="Q990" i="1"/>
  <c r="V990" i="1" l="1"/>
  <c r="T989" i="1"/>
  <c r="Q991" i="1"/>
  <c r="V991" i="1" l="1"/>
  <c r="T990" i="1"/>
  <c r="Q992" i="1"/>
  <c r="V992" i="1" l="1"/>
  <c r="T991" i="1"/>
  <c r="Q993" i="1"/>
  <c r="V993" i="1" l="1"/>
  <c r="T992" i="1"/>
  <c r="Q994" i="1"/>
  <c r="V994" i="1" l="1"/>
  <c r="T993" i="1"/>
  <c r="Q995" i="1"/>
  <c r="V995" i="1" l="1"/>
  <c r="T994" i="1"/>
  <c r="Q996" i="1"/>
  <c r="V996" i="1" l="1"/>
  <c r="T995" i="1"/>
  <c r="Q997" i="1"/>
  <c r="V997" i="1" l="1"/>
  <c r="T996" i="1"/>
  <c r="Q998" i="1"/>
  <c r="V998" i="1" l="1"/>
  <c r="T997" i="1"/>
  <c r="Q999" i="1"/>
  <c r="V999" i="1" l="1"/>
  <c r="T998" i="1"/>
  <c r="Q1000" i="1"/>
  <c r="V1000" i="1" l="1"/>
  <c r="T999" i="1"/>
  <c r="Q1001" i="1"/>
  <c r="V1001" i="1" l="1"/>
  <c r="T1000" i="1"/>
  <c r="Q1002" i="1"/>
  <c r="V1002" i="1" l="1"/>
  <c r="T1001" i="1"/>
  <c r="Q1003" i="1"/>
  <c r="V1003" i="1" l="1"/>
  <c r="T1002" i="1"/>
  <c r="Q1004" i="1"/>
  <c r="V1004" i="1" l="1"/>
  <c r="T1003" i="1"/>
  <c r="Q1005" i="1"/>
  <c r="V1005" i="1" l="1"/>
  <c r="T1004" i="1"/>
  <c r="Q1006" i="1"/>
  <c r="V1006" i="1" l="1"/>
  <c r="T1005" i="1"/>
  <c r="Q1007" i="1"/>
  <c r="V1007" i="1" l="1"/>
  <c r="T1006" i="1"/>
  <c r="Q1008" i="1"/>
  <c r="V1008" i="1" l="1"/>
  <c r="T1007" i="1"/>
  <c r="Q1009" i="1"/>
  <c r="V1009" i="1" l="1"/>
  <c r="T1008" i="1"/>
  <c r="Q1010" i="1"/>
  <c r="V1010" i="1" l="1"/>
  <c r="T1009" i="1"/>
  <c r="Q1011" i="1"/>
  <c r="V1011" i="1" l="1"/>
  <c r="T1010" i="1"/>
  <c r="Q1012" i="1"/>
  <c r="V1012" i="1" l="1"/>
  <c r="T1011" i="1"/>
  <c r="Q1013" i="1"/>
  <c r="V1013" i="1" l="1"/>
  <c r="T1012" i="1"/>
  <c r="Q1014" i="1"/>
  <c r="V1014" i="1" l="1"/>
  <c r="T1013" i="1"/>
  <c r="Q1015" i="1"/>
  <c r="V1015" i="1" l="1"/>
  <c r="T1014" i="1"/>
  <c r="Q1016" i="1"/>
  <c r="T1015" i="1" l="1"/>
  <c r="V1016" i="1"/>
  <c r="Q1017" i="1"/>
  <c r="V1017" i="1" l="1"/>
  <c r="T1016" i="1"/>
  <c r="Q1018" i="1"/>
  <c r="V1018" i="1" l="1"/>
  <c r="T1017" i="1"/>
  <c r="Q1019" i="1"/>
  <c r="V1019" i="1" l="1"/>
  <c r="T1018" i="1"/>
  <c r="Q1020" i="1"/>
  <c r="V1020" i="1" l="1"/>
  <c r="T1019" i="1"/>
  <c r="Q1021" i="1"/>
  <c r="V1021" i="1" l="1"/>
  <c r="T1020" i="1"/>
  <c r="Q1022" i="1"/>
  <c r="V1022" i="1" l="1"/>
  <c r="T1021" i="1"/>
  <c r="Q1023" i="1"/>
  <c r="V1023" i="1" l="1"/>
  <c r="T1022" i="1"/>
  <c r="Q1024" i="1"/>
  <c r="V1024" i="1" l="1"/>
  <c r="T1023" i="1"/>
  <c r="Q1025" i="1"/>
  <c r="V1025" i="1" l="1"/>
  <c r="T1024" i="1"/>
  <c r="Q1026" i="1"/>
  <c r="V1026" i="1" l="1"/>
  <c r="T1025" i="1"/>
  <c r="Q1027" i="1"/>
  <c r="V1027" i="1" l="1"/>
  <c r="T1026" i="1"/>
  <c r="Q1028" i="1"/>
  <c r="V1028" i="1" l="1"/>
  <c r="T1027" i="1"/>
  <c r="Q1029" i="1"/>
  <c r="V1029" i="1" l="1"/>
  <c r="T1028" i="1"/>
  <c r="Q1030" i="1"/>
  <c r="V1030" i="1" l="1"/>
  <c r="T1029" i="1"/>
  <c r="Q1031" i="1"/>
  <c r="V1031" i="1" l="1"/>
  <c r="T1030" i="1"/>
  <c r="Q1032" i="1"/>
  <c r="V1032" i="1" l="1"/>
  <c r="T1031" i="1"/>
  <c r="Q1033" i="1"/>
  <c r="T1032" i="1" l="1"/>
  <c r="V1033" i="1"/>
  <c r="Q1034" i="1"/>
  <c r="V1034" i="1" l="1"/>
  <c r="T1033" i="1"/>
  <c r="Q1035" i="1"/>
  <c r="V1035" i="1" l="1"/>
  <c r="T1034" i="1"/>
  <c r="Q1036" i="1"/>
  <c r="V1036" i="1" l="1"/>
  <c r="T1035" i="1"/>
  <c r="Q1037" i="1"/>
  <c r="V1037" i="1" l="1"/>
  <c r="T1036" i="1"/>
  <c r="Q1038" i="1"/>
  <c r="V1038" i="1" l="1"/>
  <c r="T1037" i="1"/>
  <c r="Q1039" i="1"/>
  <c r="V1039" i="1" l="1"/>
  <c r="T1038" i="1"/>
  <c r="Q1040" i="1"/>
  <c r="T1039" i="1" l="1"/>
  <c r="V1040" i="1"/>
  <c r="Q1041" i="1"/>
  <c r="V1041" i="1" l="1"/>
  <c r="T1040" i="1"/>
  <c r="Q1042" i="1"/>
  <c r="V1042" i="1" l="1"/>
  <c r="T1041" i="1"/>
  <c r="Q1043" i="1"/>
  <c r="V1043" i="1" l="1"/>
  <c r="T1042" i="1"/>
  <c r="Q1044" i="1"/>
  <c r="V1044" i="1" l="1"/>
  <c r="T1043" i="1"/>
  <c r="Q1045" i="1"/>
  <c r="V1045" i="1" l="1"/>
  <c r="T1044" i="1"/>
  <c r="Q1046" i="1"/>
  <c r="V1046" i="1" l="1"/>
  <c r="T1045" i="1"/>
  <c r="Q1047" i="1"/>
  <c r="V1047" i="1" l="1"/>
  <c r="T1046" i="1"/>
  <c r="Q1048" i="1"/>
  <c r="V1048" i="1" l="1"/>
  <c r="T1047" i="1"/>
  <c r="Q1049" i="1"/>
  <c r="V1049" i="1" l="1"/>
  <c r="T1048" i="1"/>
  <c r="Q1050" i="1"/>
  <c r="V1050" i="1" l="1"/>
  <c r="T1049" i="1"/>
  <c r="Q1051" i="1"/>
  <c r="V1051" i="1" l="1"/>
  <c r="T1050" i="1"/>
  <c r="Q1052" i="1"/>
  <c r="V1052" i="1" l="1"/>
  <c r="T1051" i="1"/>
  <c r="Q1053" i="1"/>
  <c r="V1053" i="1" l="1"/>
  <c r="T1052" i="1"/>
  <c r="Q1054" i="1"/>
  <c r="V1054" i="1" l="1"/>
  <c r="T1053" i="1"/>
  <c r="Q1055" i="1"/>
  <c r="V1055" i="1" l="1"/>
  <c r="T1054" i="1"/>
  <c r="Q1056" i="1"/>
  <c r="V1056" i="1" l="1"/>
  <c r="T1055" i="1"/>
  <c r="Q1057" i="1"/>
  <c r="V1057" i="1" l="1"/>
  <c r="T1056" i="1"/>
  <c r="Q1058" i="1"/>
  <c r="V1058" i="1" l="1"/>
  <c r="T1057" i="1"/>
  <c r="Q1059" i="1"/>
  <c r="V1059" i="1" l="1"/>
  <c r="T1058" i="1"/>
  <c r="Q1060" i="1"/>
  <c r="V1060" i="1" l="1"/>
  <c r="T1059" i="1"/>
  <c r="Q1061" i="1"/>
  <c r="V1061" i="1" l="1"/>
  <c r="T1060" i="1"/>
  <c r="Q1062" i="1"/>
  <c r="V1062" i="1" l="1"/>
  <c r="T1061" i="1"/>
  <c r="Q1063" i="1"/>
  <c r="V1063" i="1" l="1"/>
  <c r="T1062" i="1"/>
  <c r="Q1064" i="1"/>
  <c r="V1064" i="1" l="1"/>
  <c r="T1063" i="1"/>
  <c r="Q1065" i="1"/>
  <c r="V1065" i="1" l="1"/>
  <c r="T1064" i="1"/>
  <c r="Q1066" i="1"/>
  <c r="V1066" i="1" l="1"/>
  <c r="T1065" i="1"/>
  <c r="Q1067" i="1"/>
  <c r="V1067" i="1" l="1"/>
  <c r="T1066" i="1"/>
  <c r="Q1068" i="1"/>
  <c r="V1068" i="1" l="1"/>
  <c r="T1067" i="1"/>
  <c r="Q1069" i="1"/>
  <c r="V1069" i="1" l="1"/>
  <c r="T1068" i="1"/>
  <c r="Q1070" i="1"/>
  <c r="V1070" i="1" l="1"/>
  <c r="T1069" i="1"/>
  <c r="Q1071" i="1"/>
  <c r="V1071" i="1" l="1"/>
  <c r="T1070" i="1"/>
  <c r="Q1072" i="1"/>
  <c r="V1072" i="1" l="1"/>
  <c r="T1071" i="1"/>
  <c r="Q1073" i="1"/>
  <c r="V1073" i="1" l="1"/>
  <c r="T1072" i="1"/>
  <c r="Q1074" i="1"/>
  <c r="V1074" i="1" l="1"/>
  <c r="T1073" i="1"/>
  <c r="Q1075" i="1"/>
  <c r="V1075" i="1" l="1"/>
  <c r="T1074" i="1"/>
  <c r="Q1076" i="1"/>
  <c r="V1076" i="1" l="1"/>
  <c r="T1075" i="1"/>
  <c r="Q1077" i="1"/>
  <c r="V1077" i="1" l="1"/>
  <c r="T1076" i="1"/>
  <c r="Q1078" i="1"/>
  <c r="V1078" i="1" l="1"/>
  <c r="T1077" i="1"/>
  <c r="Q1079" i="1"/>
  <c r="V1079" i="1" l="1"/>
  <c r="T1078" i="1"/>
  <c r="Q1080" i="1"/>
  <c r="V1080" i="1" l="1"/>
  <c r="T1079" i="1"/>
  <c r="Q1081" i="1"/>
  <c r="V1081" i="1" l="1"/>
  <c r="T1080" i="1"/>
  <c r="Q1082" i="1"/>
  <c r="V1082" i="1" l="1"/>
  <c r="T1081" i="1"/>
  <c r="Q1083" i="1"/>
  <c r="V1083" i="1" l="1"/>
  <c r="T1082" i="1"/>
  <c r="Q1084" i="1"/>
  <c r="V1084" i="1" l="1"/>
  <c r="T1083" i="1"/>
  <c r="Q1085" i="1"/>
  <c r="V1085" i="1" l="1"/>
  <c r="T1084" i="1"/>
  <c r="Q1086" i="1"/>
  <c r="V1086" i="1" l="1"/>
  <c r="T1085" i="1"/>
  <c r="Q1087" i="1"/>
  <c r="V1087" i="1" l="1"/>
  <c r="T1086" i="1"/>
  <c r="Q1088" i="1"/>
  <c r="V1088" i="1" l="1"/>
  <c r="T1087" i="1"/>
  <c r="Q1089" i="1"/>
  <c r="V1089" i="1" l="1"/>
  <c r="T1088" i="1"/>
  <c r="Q1090" i="1"/>
  <c r="V1090" i="1" l="1"/>
  <c r="T1089" i="1"/>
  <c r="Q1091" i="1"/>
  <c r="V1091" i="1" l="1"/>
  <c r="T1090" i="1"/>
  <c r="Q1092" i="1"/>
  <c r="V1092" i="1" l="1"/>
  <c r="T1091" i="1"/>
  <c r="Q1093" i="1"/>
  <c r="V1093" i="1" l="1"/>
  <c r="T1092" i="1"/>
  <c r="Q1094" i="1"/>
  <c r="V1094" i="1" l="1"/>
  <c r="T1093" i="1"/>
  <c r="Q1095" i="1"/>
  <c r="V1095" i="1" l="1"/>
  <c r="T1094" i="1"/>
  <c r="Q1096" i="1"/>
  <c r="V1096" i="1" l="1"/>
  <c r="T1095" i="1"/>
  <c r="Q1097" i="1"/>
  <c r="V1097" i="1" l="1"/>
  <c r="T1096" i="1"/>
  <c r="Q1098" i="1"/>
  <c r="V1098" i="1" l="1"/>
  <c r="T1097" i="1"/>
  <c r="Q1099" i="1"/>
  <c r="V1099" i="1" l="1"/>
  <c r="T1098" i="1"/>
  <c r="Q1100" i="1"/>
  <c r="V1100" i="1" l="1"/>
  <c r="T1099" i="1"/>
  <c r="Q1101" i="1"/>
  <c r="V1101" i="1" l="1"/>
  <c r="T1100" i="1"/>
  <c r="Q1102" i="1"/>
  <c r="V1102" i="1" l="1"/>
  <c r="T1101" i="1"/>
  <c r="Q1103" i="1"/>
  <c r="V1103" i="1" l="1"/>
  <c r="T1102" i="1"/>
  <c r="Q1104" i="1"/>
  <c r="V1104" i="1" l="1"/>
  <c r="T1103" i="1"/>
  <c r="Q1105" i="1"/>
  <c r="V1105" i="1" l="1"/>
  <c r="T1104" i="1"/>
  <c r="Q1106" i="1"/>
  <c r="V1106" i="1" l="1"/>
  <c r="T1105" i="1"/>
  <c r="Q1107" i="1"/>
  <c r="V1107" i="1" l="1"/>
  <c r="T1106" i="1"/>
  <c r="Q1108" i="1"/>
  <c r="V1108" i="1" l="1"/>
  <c r="T1107" i="1"/>
  <c r="Q1109" i="1"/>
  <c r="V1109" i="1" l="1"/>
  <c r="T1108" i="1"/>
  <c r="Q1110" i="1"/>
  <c r="V1110" i="1" l="1"/>
  <c r="T1109" i="1"/>
  <c r="Q1111" i="1"/>
  <c r="V1111" i="1" l="1"/>
  <c r="T1110" i="1"/>
  <c r="Q1112" i="1"/>
  <c r="V1112" i="1" l="1"/>
  <c r="T1111" i="1"/>
  <c r="Q1113" i="1"/>
  <c r="V1113" i="1" l="1"/>
  <c r="T1112" i="1"/>
  <c r="Q1114" i="1"/>
  <c r="V1114" i="1" l="1"/>
  <c r="T1113" i="1"/>
  <c r="Q1115" i="1"/>
  <c r="V1115" i="1" l="1"/>
  <c r="T1114" i="1"/>
  <c r="Q1116" i="1"/>
  <c r="V1116" i="1" l="1"/>
  <c r="T1115" i="1"/>
  <c r="Q1117" i="1"/>
  <c r="V1117" i="1" l="1"/>
  <c r="T1116" i="1"/>
  <c r="Q1118" i="1"/>
  <c r="T1117" i="1" l="1"/>
  <c r="V1118" i="1"/>
  <c r="Q1119" i="1"/>
  <c r="V1119" i="1" l="1"/>
  <c r="T1118" i="1"/>
  <c r="Q1120" i="1"/>
  <c r="V1120" i="1" l="1"/>
  <c r="T1119" i="1"/>
  <c r="Q1121" i="1"/>
  <c r="V1121" i="1" l="1"/>
  <c r="T1120" i="1"/>
  <c r="Q1122" i="1"/>
  <c r="V1122" i="1" l="1"/>
  <c r="T1121" i="1"/>
  <c r="Q1123" i="1"/>
  <c r="V1123" i="1" l="1"/>
  <c r="T1122" i="1"/>
  <c r="Q1124" i="1"/>
  <c r="V1124" i="1" l="1"/>
  <c r="T1123" i="1"/>
  <c r="Q1125" i="1"/>
  <c r="T1124" i="1" l="1"/>
  <c r="V1125" i="1"/>
  <c r="Q1126" i="1"/>
  <c r="V1126" i="1" l="1"/>
  <c r="T1125" i="1"/>
  <c r="Q1127" i="1"/>
  <c r="V1127" i="1" l="1"/>
  <c r="T1126" i="1"/>
  <c r="Q1128" i="1"/>
  <c r="V1128" i="1" l="1"/>
  <c r="T1127" i="1"/>
  <c r="Q1129" i="1"/>
  <c r="V1129" i="1" l="1"/>
  <c r="T1128" i="1"/>
  <c r="Q1130" i="1"/>
  <c r="V1130" i="1" l="1"/>
  <c r="T1129" i="1"/>
  <c r="Q1131" i="1"/>
  <c r="V1131" i="1" l="1"/>
  <c r="T1130" i="1"/>
  <c r="Q1132" i="1"/>
  <c r="T1131" i="1" l="1"/>
  <c r="V1132" i="1"/>
  <c r="Q1133" i="1"/>
  <c r="V1133" i="1" l="1"/>
  <c r="T1132" i="1"/>
  <c r="Q1134" i="1"/>
  <c r="V1134" i="1" l="1"/>
  <c r="T1133" i="1"/>
  <c r="Q1135" i="1"/>
  <c r="V1135" i="1" l="1"/>
  <c r="T1134" i="1"/>
  <c r="Q1136" i="1"/>
  <c r="V1136" i="1" l="1"/>
  <c r="T1135" i="1"/>
  <c r="Q1137" i="1"/>
  <c r="V1137" i="1" l="1"/>
  <c r="T1136" i="1"/>
  <c r="Q1138" i="1"/>
  <c r="V1138" i="1" l="1"/>
  <c r="T1137" i="1"/>
  <c r="Q1139" i="1"/>
  <c r="V1139" i="1" l="1"/>
  <c r="T1138" i="1"/>
  <c r="Q1140" i="1"/>
  <c r="V1140" i="1" l="1"/>
  <c r="T1139" i="1"/>
  <c r="Q1141" i="1"/>
  <c r="V1141" i="1" l="1"/>
  <c r="T1140" i="1"/>
  <c r="Q1142" i="1"/>
  <c r="V1142" i="1" l="1"/>
  <c r="T1141" i="1"/>
  <c r="Q1143" i="1"/>
  <c r="V1143" i="1" l="1"/>
  <c r="T1142" i="1"/>
  <c r="Q1144" i="1"/>
  <c r="V1144" i="1" l="1"/>
  <c r="T1143" i="1"/>
  <c r="Q1145" i="1"/>
  <c r="V1145" i="1" l="1"/>
  <c r="T1144" i="1"/>
  <c r="Q1146" i="1"/>
  <c r="V1146" i="1" l="1"/>
  <c r="T1145" i="1"/>
  <c r="Q1147" i="1"/>
  <c r="V1147" i="1" l="1"/>
  <c r="T1146" i="1"/>
  <c r="Q1148" i="1"/>
  <c r="V1148" i="1" l="1"/>
  <c r="T1147" i="1"/>
  <c r="Q1149" i="1"/>
  <c r="V1149" i="1" l="1"/>
  <c r="T1148" i="1"/>
  <c r="Q1150" i="1"/>
  <c r="V1150" i="1" l="1"/>
  <c r="T1149" i="1"/>
  <c r="Q1151" i="1"/>
  <c r="V1151" i="1" l="1"/>
  <c r="T1150" i="1"/>
  <c r="Q1152" i="1"/>
  <c r="V1152" i="1" l="1"/>
  <c r="T1151" i="1"/>
  <c r="Q1153" i="1"/>
  <c r="V1153" i="1" l="1"/>
  <c r="T1152" i="1"/>
  <c r="Q1154" i="1"/>
  <c r="V1154" i="1" l="1"/>
  <c r="T1153" i="1"/>
  <c r="Q1155" i="1"/>
  <c r="V1155" i="1" l="1"/>
  <c r="T1154" i="1"/>
  <c r="Q1156" i="1"/>
  <c r="V1156" i="1" l="1"/>
  <c r="T1155" i="1"/>
  <c r="Q1157" i="1"/>
  <c r="V1157" i="1" l="1"/>
  <c r="T1156" i="1"/>
  <c r="Q1158" i="1"/>
  <c r="V1158" i="1" l="1"/>
  <c r="T1157" i="1"/>
  <c r="Q1159" i="1"/>
  <c r="V1159" i="1" l="1"/>
  <c r="T1158" i="1"/>
  <c r="Q1160" i="1"/>
  <c r="V1160" i="1" l="1"/>
  <c r="T1159" i="1"/>
  <c r="Q1161" i="1"/>
  <c r="V1161" i="1" l="1"/>
  <c r="T1160" i="1"/>
  <c r="Q1162" i="1"/>
  <c r="V1162" i="1" l="1"/>
  <c r="T1161" i="1"/>
  <c r="Q1163" i="1"/>
  <c r="V1163" i="1" l="1"/>
  <c r="T1162" i="1"/>
  <c r="Q1164" i="1"/>
  <c r="V1164" i="1" l="1"/>
  <c r="T1163" i="1"/>
  <c r="Q1165" i="1"/>
  <c r="V1165" i="1" l="1"/>
  <c r="T1164" i="1"/>
  <c r="Q1166" i="1"/>
  <c r="V1166" i="1" l="1"/>
  <c r="T1165" i="1"/>
  <c r="Q1167" i="1"/>
  <c r="V1167" i="1" l="1"/>
  <c r="T1166" i="1"/>
  <c r="Q1168" i="1"/>
  <c r="V1168" i="1" l="1"/>
  <c r="T1167" i="1"/>
  <c r="Q1169" i="1"/>
  <c r="V1169" i="1" l="1"/>
  <c r="T1168" i="1"/>
  <c r="Q1170" i="1"/>
  <c r="V1170" i="1" l="1"/>
  <c r="T1169" i="1"/>
  <c r="Q1171" i="1"/>
  <c r="V1171" i="1" l="1"/>
  <c r="T1170" i="1"/>
  <c r="Q1172" i="1"/>
  <c r="V1172" i="1" l="1"/>
  <c r="T1171" i="1"/>
  <c r="Q1173" i="1"/>
  <c r="V1173" i="1" l="1"/>
  <c r="T1172" i="1"/>
  <c r="Q1174" i="1"/>
  <c r="V1174" i="1" l="1"/>
  <c r="T1173" i="1"/>
  <c r="Q1175" i="1"/>
  <c r="V1175" i="1" l="1"/>
  <c r="T1174" i="1"/>
  <c r="Q1176" i="1"/>
  <c r="V1176" i="1" l="1"/>
  <c r="T1175" i="1"/>
  <c r="Q1177" i="1"/>
  <c r="V1177" i="1" l="1"/>
  <c r="T1176" i="1"/>
  <c r="Q1178" i="1"/>
  <c r="V1178" i="1" l="1"/>
  <c r="T1177" i="1"/>
  <c r="Q1179" i="1"/>
  <c r="V1179" i="1" l="1"/>
  <c r="T1178" i="1"/>
  <c r="Q1180" i="1"/>
  <c r="V1180" i="1" l="1"/>
  <c r="T1179" i="1"/>
  <c r="Q1181" i="1"/>
  <c r="V1181" i="1" l="1"/>
  <c r="T1180" i="1"/>
  <c r="Q1182" i="1"/>
  <c r="V1182" i="1" l="1"/>
  <c r="T1181" i="1"/>
  <c r="Q1183" i="1"/>
  <c r="V1183" i="1" l="1"/>
  <c r="T1182" i="1"/>
  <c r="Q1184" i="1"/>
  <c r="V1184" i="1" l="1"/>
  <c r="T1183" i="1"/>
  <c r="Q1185" i="1"/>
  <c r="V1185" i="1" l="1"/>
  <c r="T1184" i="1"/>
  <c r="Q1186" i="1"/>
  <c r="V1186" i="1" l="1"/>
  <c r="T1185" i="1"/>
  <c r="Q1187" i="1"/>
  <c r="V1187" i="1" l="1"/>
  <c r="T1186" i="1"/>
  <c r="Q1188" i="1"/>
  <c r="V1188" i="1" l="1"/>
  <c r="T1187" i="1"/>
  <c r="Q1189" i="1"/>
  <c r="V1189" i="1" l="1"/>
  <c r="T1188" i="1"/>
  <c r="Q1190" i="1"/>
  <c r="V1190" i="1" l="1"/>
  <c r="T1189" i="1"/>
  <c r="Q1191" i="1"/>
  <c r="V1191" i="1" l="1"/>
  <c r="T1190" i="1"/>
  <c r="Q1192" i="1"/>
  <c r="V1192" i="1" l="1"/>
  <c r="T1191" i="1"/>
  <c r="Q1193" i="1"/>
  <c r="V1193" i="1" l="1"/>
  <c r="T1192" i="1"/>
  <c r="Q1194" i="1"/>
  <c r="V1194" i="1" l="1"/>
  <c r="T1193" i="1"/>
  <c r="Q1195" i="1"/>
  <c r="V1195" i="1" l="1"/>
  <c r="T1194" i="1"/>
  <c r="Q1196" i="1"/>
  <c r="V1196" i="1" l="1"/>
  <c r="T1195" i="1"/>
  <c r="Q1197" i="1"/>
  <c r="V1197" i="1" l="1"/>
  <c r="T1196" i="1"/>
  <c r="Q1198" i="1"/>
  <c r="V1198" i="1" l="1"/>
  <c r="T1197" i="1"/>
  <c r="Q1199" i="1"/>
  <c r="V1199" i="1" l="1"/>
  <c r="T1198" i="1"/>
  <c r="Q1200" i="1"/>
  <c r="V1200" i="1" l="1"/>
  <c r="T1199" i="1"/>
  <c r="Q1201" i="1"/>
  <c r="V1201" i="1" l="1"/>
  <c r="T1200" i="1"/>
  <c r="Q1202" i="1"/>
  <c r="V1202" i="1" l="1"/>
  <c r="T1201" i="1"/>
  <c r="Q1203" i="1"/>
  <c r="V1203" i="1" l="1"/>
  <c r="T1202" i="1"/>
  <c r="Q1204" i="1"/>
  <c r="V1204" i="1" l="1"/>
  <c r="T1203" i="1"/>
  <c r="Q1205" i="1"/>
  <c r="V1205" i="1" l="1"/>
  <c r="T1204" i="1"/>
  <c r="Q1206" i="1"/>
  <c r="V1206" i="1" l="1"/>
  <c r="T1205" i="1"/>
  <c r="Q1207" i="1"/>
  <c r="V1207" i="1" l="1"/>
  <c r="T1206" i="1"/>
  <c r="Q1208" i="1"/>
  <c r="V1208" i="1" l="1"/>
  <c r="T1207" i="1"/>
  <c r="Q1209" i="1"/>
  <c r="V1209" i="1" l="1"/>
  <c r="T1208" i="1"/>
  <c r="Q1210" i="1"/>
  <c r="V1210" i="1" l="1"/>
  <c r="T1209" i="1"/>
  <c r="Q1211" i="1"/>
  <c r="V1211" i="1" l="1"/>
  <c r="T1210" i="1"/>
  <c r="Q1212" i="1"/>
  <c r="V1212" i="1" l="1"/>
  <c r="T1211" i="1"/>
  <c r="Q1213" i="1"/>
  <c r="V1213" i="1" l="1"/>
  <c r="T1212" i="1"/>
  <c r="Q1214" i="1"/>
  <c r="V1214" i="1" l="1"/>
  <c r="T1213" i="1"/>
  <c r="Q1215" i="1"/>
  <c r="V1215" i="1" l="1"/>
  <c r="T1214" i="1"/>
  <c r="Q1216" i="1"/>
  <c r="V1216" i="1" l="1"/>
  <c r="T1215" i="1"/>
  <c r="Q1217" i="1"/>
  <c r="V1217" i="1" l="1"/>
  <c r="T1216" i="1"/>
  <c r="Q1218" i="1"/>
  <c r="V1218" i="1" l="1"/>
  <c r="T1217" i="1"/>
  <c r="Q1219" i="1"/>
  <c r="V1219" i="1" l="1"/>
  <c r="T1218" i="1"/>
  <c r="Q1220" i="1"/>
  <c r="V1220" i="1" l="1"/>
  <c r="T1219" i="1"/>
  <c r="Q1221" i="1"/>
  <c r="V1221" i="1" l="1"/>
  <c r="T1220" i="1"/>
  <c r="Q1222" i="1"/>
  <c r="V1222" i="1" l="1"/>
  <c r="T1221" i="1"/>
  <c r="Q1223" i="1"/>
  <c r="V1223" i="1" l="1"/>
  <c r="T1222" i="1"/>
  <c r="Q1224" i="1"/>
  <c r="V1224" i="1" l="1"/>
  <c r="T1223" i="1"/>
  <c r="Q1225" i="1"/>
  <c r="V1225" i="1" l="1"/>
  <c r="T1224" i="1"/>
  <c r="Q1226" i="1"/>
  <c r="V1226" i="1" l="1"/>
  <c r="T1225" i="1"/>
  <c r="Q1227" i="1"/>
  <c r="V1227" i="1" l="1"/>
  <c r="T1226" i="1"/>
  <c r="Q1228" i="1"/>
  <c r="V1228" i="1" l="1"/>
  <c r="T1227" i="1"/>
  <c r="Q1229" i="1"/>
  <c r="V1229" i="1" l="1"/>
  <c r="T1228" i="1"/>
  <c r="Q1230" i="1"/>
  <c r="V1230" i="1" l="1"/>
  <c r="T1229" i="1"/>
  <c r="Q1231" i="1"/>
  <c r="V1231" i="1" l="1"/>
  <c r="T1230" i="1"/>
  <c r="Q1232" i="1"/>
  <c r="V1232" i="1" l="1"/>
  <c r="T1231" i="1"/>
  <c r="Q1233" i="1"/>
  <c r="V1233" i="1" l="1"/>
  <c r="T1232" i="1"/>
  <c r="Q1234" i="1"/>
  <c r="V1234" i="1" l="1"/>
  <c r="T1233" i="1"/>
  <c r="Q1235" i="1"/>
  <c r="V1235" i="1" l="1"/>
  <c r="T1234" i="1"/>
  <c r="Q1236" i="1"/>
  <c r="T1235" i="1" l="1"/>
  <c r="V1236" i="1"/>
  <c r="Q1237" i="1"/>
  <c r="V1237" i="1" l="1"/>
  <c r="T1236" i="1"/>
  <c r="Q1238" i="1"/>
  <c r="V1238" i="1" l="1"/>
  <c r="T1237" i="1"/>
  <c r="Q1239" i="1"/>
  <c r="V1239" i="1" l="1"/>
  <c r="T1238" i="1"/>
  <c r="Q1240" i="1"/>
  <c r="V1240" i="1" l="1"/>
  <c r="T1239" i="1"/>
  <c r="Q1241" i="1"/>
  <c r="V1241" i="1" l="1"/>
  <c r="T1240" i="1"/>
  <c r="Q1242" i="1"/>
  <c r="V1242" i="1" l="1"/>
  <c r="T1241" i="1"/>
  <c r="Q1243" i="1"/>
  <c r="V1243" i="1" l="1"/>
  <c r="T1242" i="1"/>
  <c r="Q1244" i="1"/>
  <c r="V1244" i="1" l="1"/>
  <c r="T1243" i="1"/>
  <c r="Q1245" i="1"/>
  <c r="V1245" i="1" l="1"/>
  <c r="T1244" i="1"/>
  <c r="Q1246" i="1"/>
  <c r="T1245" i="1" l="1"/>
  <c r="V1246" i="1"/>
  <c r="Q1247" i="1"/>
  <c r="V1247" i="1" l="1"/>
  <c r="T1246" i="1"/>
  <c r="Q1248" i="1"/>
  <c r="V1248" i="1" l="1"/>
  <c r="T1247" i="1"/>
  <c r="Q1249" i="1"/>
  <c r="V1249" i="1" l="1"/>
  <c r="T1248" i="1"/>
  <c r="Q1250" i="1"/>
  <c r="V1250" i="1" l="1"/>
  <c r="T1249" i="1"/>
  <c r="Q1251" i="1"/>
  <c r="V1251" i="1" l="1"/>
  <c r="T1250" i="1"/>
  <c r="Q1252" i="1"/>
  <c r="V1252" i="1" l="1"/>
  <c r="T1251" i="1"/>
  <c r="Q1253" i="1"/>
  <c r="V1253" i="1" l="1"/>
  <c r="T1252" i="1"/>
  <c r="Q1254" i="1"/>
  <c r="V1254" i="1" l="1"/>
  <c r="T1253" i="1"/>
  <c r="Q1255" i="1"/>
  <c r="V1255" i="1" l="1"/>
  <c r="T1254" i="1"/>
  <c r="Q1256" i="1"/>
  <c r="V1256" i="1" l="1"/>
  <c r="T1255" i="1"/>
  <c r="Q1257" i="1"/>
  <c r="V1257" i="1" l="1"/>
  <c r="T1256" i="1"/>
  <c r="Q1258" i="1"/>
  <c r="V1258" i="1" l="1"/>
  <c r="T1257" i="1"/>
  <c r="Q1259" i="1"/>
  <c r="V1259" i="1" l="1"/>
  <c r="T1258" i="1"/>
  <c r="Q1260" i="1"/>
  <c r="V1260" i="1" l="1"/>
  <c r="T1259" i="1"/>
  <c r="Q1261" i="1"/>
  <c r="V1261" i="1" l="1"/>
  <c r="T1260" i="1"/>
  <c r="Q1262" i="1"/>
  <c r="V1262" i="1" l="1"/>
  <c r="T1261" i="1"/>
  <c r="Q1263" i="1"/>
  <c r="V1263" i="1" l="1"/>
  <c r="T1262" i="1"/>
  <c r="Q1264" i="1"/>
  <c r="V1264" i="1" l="1"/>
  <c r="T1263" i="1"/>
  <c r="Q1265" i="1"/>
  <c r="V1265" i="1" l="1"/>
  <c r="T1264" i="1"/>
  <c r="Q1266" i="1"/>
  <c r="V1266" i="1" l="1"/>
  <c r="T1265" i="1"/>
  <c r="Q1267" i="1"/>
  <c r="V1267" i="1" l="1"/>
  <c r="T1266" i="1"/>
  <c r="Q1268" i="1"/>
  <c r="V1268" i="1" l="1"/>
  <c r="T1267" i="1"/>
  <c r="Q1269" i="1"/>
  <c r="V1269" i="1" l="1"/>
  <c r="T1268" i="1"/>
  <c r="Q1270" i="1"/>
  <c r="V1270" i="1" l="1"/>
  <c r="T1269" i="1"/>
  <c r="Q1271" i="1"/>
  <c r="V1271" i="1" l="1"/>
  <c r="T1270" i="1"/>
  <c r="Q1272" i="1"/>
  <c r="V1272" i="1" l="1"/>
  <c r="T1271" i="1"/>
  <c r="Q1273" i="1"/>
  <c r="V1273" i="1" l="1"/>
  <c r="T1272" i="1"/>
  <c r="Q1274" i="1"/>
  <c r="V1274" i="1" l="1"/>
  <c r="T1273" i="1"/>
  <c r="Q1275" i="1"/>
  <c r="V1275" i="1" l="1"/>
  <c r="T1274" i="1"/>
  <c r="Q1276" i="1"/>
  <c r="V1276" i="1" l="1"/>
  <c r="T1275" i="1"/>
  <c r="Q1277" i="1"/>
  <c r="V1277" i="1" l="1"/>
  <c r="T1276" i="1"/>
  <c r="Q1278" i="1"/>
  <c r="V1278" i="1" l="1"/>
  <c r="T1277" i="1"/>
  <c r="Q1279" i="1"/>
  <c r="V1279" i="1" l="1"/>
  <c r="T1278" i="1"/>
  <c r="Q1280" i="1"/>
  <c r="V1280" i="1" l="1"/>
  <c r="T1279" i="1"/>
  <c r="Q1281" i="1"/>
  <c r="V1281" i="1" l="1"/>
  <c r="T1280" i="1"/>
  <c r="Q1282" i="1"/>
  <c r="V1282" i="1" l="1"/>
  <c r="T1281" i="1"/>
  <c r="Q1283" i="1"/>
  <c r="V1283" i="1" l="1"/>
  <c r="T1282" i="1"/>
  <c r="Q1284" i="1"/>
  <c r="V1284" i="1" l="1"/>
  <c r="T1283" i="1"/>
  <c r="Q1285" i="1"/>
  <c r="V1285" i="1" l="1"/>
  <c r="T1284" i="1"/>
  <c r="Q1286" i="1"/>
  <c r="V1286" i="1" l="1"/>
  <c r="T1285" i="1"/>
  <c r="Q1287" i="1"/>
  <c r="V1287" i="1" l="1"/>
  <c r="T1286" i="1"/>
  <c r="Q1288" i="1"/>
  <c r="V1288" i="1" l="1"/>
  <c r="T1287" i="1"/>
  <c r="Q1289" i="1"/>
  <c r="V1289" i="1" l="1"/>
  <c r="T1288" i="1"/>
  <c r="Q1290" i="1"/>
  <c r="V1290" i="1" l="1"/>
  <c r="T1289" i="1"/>
  <c r="Q1291" i="1"/>
  <c r="V1291" i="1" l="1"/>
  <c r="T1290" i="1"/>
  <c r="Q1292" i="1"/>
  <c r="V1292" i="1" l="1"/>
  <c r="T1291" i="1"/>
  <c r="Q1293" i="1"/>
  <c r="V1293" i="1" l="1"/>
  <c r="T1292" i="1"/>
  <c r="Q1294" i="1"/>
  <c r="V1294" i="1" l="1"/>
  <c r="T1293" i="1"/>
  <c r="Q1295" i="1"/>
  <c r="V1295" i="1" l="1"/>
  <c r="T1294" i="1"/>
  <c r="Q1296" i="1"/>
  <c r="V1296" i="1" l="1"/>
  <c r="T1295" i="1"/>
  <c r="Q1297" i="1"/>
  <c r="V1297" i="1" l="1"/>
  <c r="T1296" i="1"/>
  <c r="Q1298" i="1"/>
  <c r="V1298" i="1" l="1"/>
  <c r="T1297" i="1"/>
  <c r="Q1299" i="1"/>
  <c r="V1299" i="1" l="1"/>
  <c r="T1298" i="1"/>
  <c r="Q1300" i="1"/>
  <c r="V1300" i="1" l="1"/>
  <c r="T1299" i="1"/>
  <c r="Q1301" i="1"/>
  <c r="V1301" i="1" l="1"/>
  <c r="T1300" i="1"/>
  <c r="Q1302" i="1"/>
  <c r="V1302" i="1" l="1"/>
  <c r="T1301" i="1"/>
  <c r="Q1303" i="1"/>
  <c r="V1303" i="1" l="1"/>
  <c r="T1302" i="1"/>
  <c r="Q1304" i="1"/>
  <c r="V1304" i="1" l="1"/>
  <c r="T1303" i="1"/>
  <c r="Q1305" i="1"/>
  <c r="V1305" i="1" l="1"/>
  <c r="T1304" i="1"/>
  <c r="Q1306" i="1"/>
  <c r="V1306" i="1" l="1"/>
  <c r="T1305" i="1"/>
  <c r="Q1307" i="1"/>
  <c r="T1306" i="1" l="1"/>
  <c r="V1307" i="1"/>
  <c r="Q1308" i="1"/>
  <c r="T1307" i="1" l="1"/>
  <c r="V1308" i="1"/>
  <c r="Q1309" i="1"/>
  <c r="V1309" i="1" l="1"/>
  <c r="T1308" i="1"/>
  <c r="Q1310" i="1"/>
  <c r="V1310" i="1" l="1"/>
  <c r="T1309" i="1"/>
  <c r="Q1311" i="1"/>
  <c r="V1311" i="1" l="1"/>
  <c r="T1310" i="1"/>
  <c r="Q1312" i="1"/>
  <c r="V1312" i="1" l="1"/>
  <c r="T1311" i="1"/>
  <c r="Q1313" i="1"/>
  <c r="V1313" i="1" l="1"/>
  <c r="T1312" i="1"/>
  <c r="Q1314" i="1"/>
  <c r="V1314" i="1" l="1"/>
  <c r="T1313" i="1"/>
  <c r="Q1315" i="1"/>
  <c r="V1315" i="1" l="1"/>
  <c r="T1314" i="1"/>
  <c r="Q1316" i="1"/>
  <c r="V1316" i="1" l="1"/>
  <c r="T1315" i="1"/>
  <c r="Q1317" i="1"/>
  <c r="V1317" i="1" l="1"/>
  <c r="T1316" i="1"/>
  <c r="Q1318" i="1"/>
  <c r="V1318" i="1" l="1"/>
  <c r="T1317" i="1"/>
  <c r="Q1319" i="1"/>
  <c r="V1319" i="1" l="1"/>
  <c r="T1318" i="1"/>
  <c r="Q1320" i="1"/>
  <c r="V1320" i="1" l="1"/>
  <c r="T1319" i="1"/>
  <c r="Q1321" i="1"/>
  <c r="V1321" i="1" l="1"/>
  <c r="T1320" i="1"/>
  <c r="Q1322" i="1"/>
  <c r="V1322" i="1" l="1"/>
  <c r="T1321" i="1"/>
  <c r="Q1323" i="1"/>
  <c r="V1323" i="1" l="1"/>
  <c r="T1322" i="1"/>
  <c r="Q1324" i="1"/>
  <c r="V1324" i="1" l="1"/>
  <c r="T1323" i="1"/>
  <c r="Q1325" i="1"/>
  <c r="V1325" i="1" l="1"/>
  <c r="T1324" i="1"/>
  <c r="Q1326" i="1"/>
  <c r="V1326" i="1" l="1"/>
  <c r="T1325" i="1"/>
  <c r="Q1327" i="1"/>
  <c r="V1327" i="1" l="1"/>
  <c r="T1326" i="1"/>
  <c r="Q1328" i="1"/>
  <c r="V1328" i="1" l="1"/>
  <c r="T1327" i="1"/>
  <c r="Q1329" i="1"/>
  <c r="V1329" i="1" l="1"/>
  <c r="T1328" i="1"/>
  <c r="Q1330" i="1"/>
  <c r="V1330" i="1" l="1"/>
  <c r="T1329" i="1"/>
  <c r="Q1331" i="1"/>
  <c r="V1331" i="1" l="1"/>
  <c r="T1330" i="1"/>
  <c r="Q1332" i="1"/>
  <c r="V1332" i="1" l="1"/>
  <c r="T1331" i="1"/>
  <c r="Q1333" i="1"/>
  <c r="V1333" i="1" l="1"/>
  <c r="T1332" i="1"/>
  <c r="Q1334" i="1"/>
  <c r="V1334" i="1" l="1"/>
  <c r="T1333" i="1"/>
  <c r="Q1335" i="1"/>
  <c r="T1334" i="1" l="1"/>
  <c r="V1335" i="1"/>
  <c r="Q1336" i="1"/>
  <c r="V1336" i="1" l="1"/>
  <c r="T1335" i="1"/>
  <c r="Q1337" i="1"/>
  <c r="V1337" i="1" l="1"/>
  <c r="T1336" i="1"/>
  <c r="Q1338" i="1"/>
  <c r="V1338" i="1" l="1"/>
  <c r="T1337" i="1"/>
  <c r="Q1339" i="1"/>
  <c r="V1339" i="1" l="1"/>
  <c r="T1338" i="1"/>
  <c r="Q1340" i="1"/>
  <c r="V1340" i="1" l="1"/>
  <c r="T1339" i="1"/>
  <c r="Q1341" i="1"/>
  <c r="V1341" i="1" l="1"/>
  <c r="T1340" i="1"/>
  <c r="Q1342" i="1"/>
  <c r="V1342" i="1" l="1"/>
  <c r="T1341" i="1"/>
  <c r="Q1343" i="1"/>
  <c r="V1343" i="1" l="1"/>
  <c r="T1342" i="1"/>
  <c r="Q1344" i="1"/>
  <c r="V1344" i="1" l="1"/>
  <c r="T1343" i="1"/>
  <c r="Q1345" i="1"/>
  <c r="V1345" i="1" l="1"/>
  <c r="T1344" i="1"/>
  <c r="Q1346" i="1"/>
  <c r="V1346" i="1" l="1"/>
  <c r="T1345" i="1"/>
  <c r="Q1347" i="1"/>
  <c r="V1347" i="1" l="1"/>
  <c r="T1346" i="1"/>
  <c r="Q1348" i="1"/>
  <c r="V1348" i="1" l="1"/>
  <c r="T1347" i="1"/>
  <c r="Q1349" i="1"/>
  <c r="T1348" i="1" l="1"/>
  <c r="V1349" i="1"/>
  <c r="Q1350" i="1"/>
  <c r="V1350" i="1" l="1"/>
  <c r="T1349" i="1"/>
  <c r="Q1351" i="1"/>
  <c r="V1351" i="1" l="1"/>
  <c r="T1350" i="1"/>
  <c r="Q1352" i="1"/>
  <c r="T1351" i="1" l="1"/>
  <c r="V1352" i="1"/>
  <c r="Q1353" i="1"/>
  <c r="V1353" i="1" l="1"/>
  <c r="T1352" i="1"/>
  <c r="Q1354" i="1"/>
  <c r="V1354" i="1" l="1"/>
  <c r="T1353" i="1"/>
  <c r="Q1355" i="1"/>
  <c r="V1355" i="1" l="1"/>
  <c r="T1354" i="1"/>
  <c r="Q1356" i="1"/>
  <c r="V1356" i="1" l="1"/>
  <c r="T1355" i="1"/>
  <c r="Q1357" i="1"/>
  <c r="V1357" i="1" l="1"/>
  <c r="T1356" i="1"/>
  <c r="Q1358" i="1"/>
  <c r="V1358" i="1" l="1"/>
  <c r="T1357" i="1"/>
  <c r="Q1359" i="1"/>
  <c r="V1359" i="1" l="1"/>
  <c r="T1358" i="1"/>
  <c r="Q1360" i="1"/>
  <c r="V1360" i="1" l="1"/>
  <c r="T1359" i="1"/>
  <c r="Q1361" i="1"/>
  <c r="V1361" i="1" l="1"/>
  <c r="T1360" i="1"/>
  <c r="Q1362" i="1"/>
  <c r="V1362" i="1" l="1"/>
  <c r="T1361" i="1"/>
  <c r="Q1363" i="1"/>
  <c r="V1363" i="1" l="1"/>
  <c r="T1362" i="1"/>
  <c r="Q1364" i="1"/>
  <c r="V1364" i="1" l="1"/>
  <c r="T1363" i="1"/>
  <c r="Q1365" i="1"/>
  <c r="V1365" i="1" l="1"/>
  <c r="T1364" i="1"/>
  <c r="Q1366" i="1"/>
  <c r="V1366" i="1" l="1"/>
  <c r="T1365" i="1"/>
  <c r="Q1367" i="1"/>
  <c r="V1367" i="1" l="1"/>
  <c r="T1366" i="1"/>
  <c r="Q1368" i="1"/>
  <c r="V1368" i="1" l="1"/>
  <c r="T1367" i="1"/>
  <c r="Q1369" i="1"/>
  <c r="V1369" i="1" l="1"/>
  <c r="T1368" i="1"/>
  <c r="Q1370" i="1"/>
  <c r="V1370" i="1" l="1"/>
  <c r="T1369" i="1"/>
  <c r="Q1371" i="1"/>
  <c r="V1371" i="1" l="1"/>
  <c r="T1370" i="1"/>
  <c r="Q1372" i="1"/>
  <c r="V1372" i="1" l="1"/>
  <c r="T1371" i="1"/>
  <c r="Q1373" i="1"/>
  <c r="V1373" i="1" l="1"/>
  <c r="T1372" i="1"/>
  <c r="Q1374" i="1"/>
  <c r="V1374" i="1" l="1"/>
  <c r="T1373" i="1"/>
  <c r="Q1375" i="1"/>
  <c r="V1375" i="1" l="1"/>
  <c r="T1374" i="1"/>
  <c r="Q1376" i="1"/>
  <c r="V1376" i="1" l="1"/>
  <c r="T1375" i="1"/>
  <c r="Q1377" i="1"/>
  <c r="V1377" i="1" l="1"/>
  <c r="T1376" i="1"/>
  <c r="Q1378" i="1"/>
  <c r="V1378" i="1" l="1"/>
  <c r="T1377" i="1"/>
  <c r="Q1379" i="1"/>
  <c r="V1379" i="1" l="1"/>
  <c r="T1378" i="1"/>
  <c r="Q1380" i="1"/>
  <c r="V1380" i="1" l="1"/>
  <c r="T1379" i="1"/>
  <c r="Q1381" i="1"/>
  <c r="V1381" i="1" l="1"/>
  <c r="T1380" i="1"/>
  <c r="Q1382" i="1"/>
  <c r="V1382" i="1" l="1"/>
  <c r="T1381" i="1"/>
  <c r="Q1383" i="1"/>
  <c r="V1383" i="1" l="1"/>
  <c r="T1382" i="1"/>
  <c r="Q1384" i="1"/>
  <c r="V1384" i="1" l="1"/>
  <c r="T1383" i="1"/>
  <c r="Q1385" i="1"/>
  <c r="V1385" i="1" l="1"/>
  <c r="T1384" i="1"/>
  <c r="Q1386" i="1"/>
  <c r="V1386" i="1" l="1"/>
  <c r="T1385" i="1"/>
  <c r="Q1387" i="1"/>
  <c r="V1387" i="1" l="1"/>
  <c r="T1386" i="1"/>
  <c r="Q1388" i="1"/>
  <c r="V1388" i="1" l="1"/>
  <c r="T1387" i="1"/>
  <c r="Q1389" i="1"/>
  <c r="V1389" i="1" l="1"/>
  <c r="T1388" i="1"/>
  <c r="Q1390" i="1"/>
  <c r="V1390" i="1" l="1"/>
  <c r="T1389" i="1"/>
  <c r="Q1391" i="1"/>
  <c r="V1391" i="1" l="1"/>
  <c r="T1390" i="1"/>
  <c r="Q1392" i="1"/>
  <c r="V1392" i="1" l="1"/>
  <c r="T1391" i="1"/>
  <c r="Q1393" i="1"/>
  <c r="V1393" i="1" l="1"/>
  <c r="T1392" i="1"/>
  <c r="Q1394" i="1"/>
  <c r="V1394" i="1" l="1"/>
  <c r="T1393" i="1"/>
  <c r="Q1395" i="1"/>
  <c r="V1395" i="1" l="1"/>
  <c r="T1394" i="1"/>
  <c r="Q1396" i="1"/>
  <c r="V1396" i="1" l="1"/>
  <c r="T1395" i="1"/>
  <c r="Q1397" i="1"/>
  <c r="V1397" i="1" l="1"/>
  <c r="T1396" i="1"/>
  <c r="Q1398" i="1"/>
  <c r="V1398" i="1" l="1"/>
  <c r="T1397" i="1"/>
  <c r="Q1399" i="1"/>
  <c r="V1399" i="1" l="1"/>
  <c r="T1398" i="1"/>
  <c r="Q1400" i="1"/>
  <c r="V1400" i="1" l="1"/>
  <c r="T1399" i="1"/>
  <c r="Q1401" i="1"/>
  <c r="V1401" i="1" l="1"/>
  <c r="T1400" i="1"/>
  <c r="Q1402" i="1"/>
  <c r="V1402" i="1" l="1"/>
  <c r="T1401" i="1"/>
  <c r="Q1403" i="1"/>
  <c r="V1403" i="1" l="1"/>
  <c r="T1402" i="1"/>
  <c r="Q1404" i="1"/>
  <c r="V1404" i="1" l="1"/>
  <c r="T1403" i="1"/>
  <c r="Q1405" i="1"/>
  <c r="V1405" i="1" l="1"/>
  <c r="T1404" i="1"/>
  <c r="Q1406" i="1"/>
  <c r="V1406" i="1" l="1"/>
  <c r="T1405" i="1"/>
  <c r="Q1407" i="1"/>
  <c r="V1407" i="1" l="1"/>
  <c r="T1406" i="1"/>
  <c r="Q1408" i="1"/>
  <c r="V1408" i="1" l="1"/>
  <c r="T1407" i="1"/>
  <c r="Q1409" i="1"/>
  <c r="V1409" i="1" l="1"/>
  <c r="T1408" i="1"/>
  <c r="Q1410" i="1"/>
  <c r="V1410" i="1" l="1"/>
  <c r="T1409" i="1"/>
  <c r="Q1411" i="1"/>
  <c r="V1411" i="1" l="1"/>
  <c r="T1410" i="1"/>
  <c r="Q1412" i="1"/>
  <c r="V1412" i="1" l="1"/>
  <c r="T1411" i="1"/>
  <c r="Q1413" i="1"/>
  <c r="V1413" i="1" l="1"/>
  <c r="T1412" i="1"/>
  <c r="Q1414" i="1"/>
  <c r="V1414" i="1" l="1"/>
  <c r="T1413" i="1"/>
  <c r="Q1415" i="1"/>
  <c r="V1415" i="1" l="1"/>
  <c r="T1414" i="1"/>
  <c r="Q1416" i="1"/>
  <c r="V1416" i="1" l="1"/>
  <c r="T1415" i="1"/>
  <c r="Q1417" i="1"/>
  <c r="V1417" i="1" l="1"/>
  <c r="T1416" i="1"/>
  <c r="Q1418" i="1"/>
  <c r="V1418" i="1" l="1"/>
  <c r="T1417" i="1"/>
  <c r="Q1419" i="1"/>
  <c r="V1419" i="1" l="1"/>
  <c r="T1418" i="1"/>
  <c r="Q1420" i="1"/>
  <c r="V1420" i="1" l="1"/>
  <c r="T1419" i="1"/>
  <c r="Q1421" i="1"/>
  <c r="V1421" i="1" l="1"/>
  <c r="T1420" i="1"/>
  <c r="Q1422" i="1"/>
  <c r="V1422" i="1" l="1"/>
  <c r="T1421" i="1"/>
  <c r="Q1423" i="1"/>
  <c r="V1423" i="1" l="1"/>
  <c r="T1422" i="1"/>
  <c r="Q1424" i="1"/>
  <c r="V1424" i="1" l="1"/>
  <c r="T1423" i="1"/>
  <c r="Q1425" i="1"/>
  <c r="V1425" i="1" l="1"/>
  <c r="T1424" i="1"/>
  <c r="Q1426" i="1"/>
  <c r="V1426" i="1" l="1"/>
  <c r="T1425" i="1"/>
  <c r="Q1427" i="1"/>
  <c r="V1427" i="1" l="1"/>
  <c r="T1426" i="1"/>
  <c r="Q1428" i="1"/>
  <c r="V1428" i="1" l="1"/>
  <c r="T1427" i="1"/>
  <c r="Q1429" i="1"/>
  <c r="V1429" i="1" l="1"/>
  <c r="T1428" i="1"/>
  <c r="Q1430" i="1"/>
  <c r="V1430" i="1" l="1"/>
  <c r="T1429" i="1"/>
  <c r="Q1431" i="1"/>
  <c r="V1431" i="1" l="1"/>
  <c r="T1430" i="1"/>
  <c r="Q1432" i="1"/>
  <c r="V1432" i="1" l="1"/>
  <c r="T1431" i="1"/>
  <c r="Q1433" i="1"/>
  <c r="V1433" i="1" l="1"/>
  <c r="T1432" i="1"/>
  <c r="Q1434" i="1"/>
  <c r="V1434" i="1" l="1"/>
  <c r="T1433" i="1"/>
  <c r="Q1435" i="1"/>
  <c r="V1435" i="1" l="1"/>
  <c r="T1434" i="1"/>
  <c r="Q1436" i="1"/>
  <c r="V1436" i="1" l="1"/>
  <c r="T1435" i="1"/>
  <c r="Q1437" i="1"/>
  <c r="V1437" i="1" l="1"/>
  <c r="T1436" i="1"/>
  <c r="Q1438" i="1"/>
  <c r="V1438" i="1" l="1"/>
  <c r="T1437" i="1"/>
  <c r="Q1439" i="1"/>
  <c r="V1439" i="1" l="1"/>
  <c r="T1438" i="1"/>
  <c r="Q1440" i="1"/>
  <c r="V1440" i="1" l="1"/>
  <c r="T1439" i="1"/>
  <c r="Q1441" i="1"/>
  <c r="V1441" i="1" l="1"/>
  <c r="T1440" i="1"/>
  <c r="Q1442" i="1"/>
  <c r="V1442" i="1" l="1"/>
  <c r="T1441" i="1"/>
  <c r="Q1443" i="1"/>
  <c r="V1443" i="1" l="1"/>
  <c r="T1442" i="1"/>
  <c r="Q1444" i="1"/>
  <c r="V1444" i="1" l="1"/>
  <c r="T1443" i="1"/>
  <c r="Q1445" i="1"/>
  <c r="V1445" i="1" l="1"/>
  <c r="T1444" i="1"/>
  <c r="Q1446" i="1"/>
  <c r="V1446" i="1" l="1"/>
  <c r="T1445" i="1"/>
  <c r="Q1447" i="1"/>
  <c r="V1447" i="1" l="1"/>
  <c r="T1446" i="1"/>
  <c r="Q1448" i="1"/>
  <c r="V1448" i="1" l="1"/>
  <c r="T1447" i="1"/>
  <c r="Q1449" i="1"/>
  <c r="V1449" i="1" l="1"/>
  <c r="T1448" i="1"/>
  <c r="Q1450" i="1"/>
  <c r="V1450" i="1" l="1"/>
  <c r="T1449" i="1"/>
  <c r="Q1451" i="1"/>
  <c r="V1451" i="1" l="1"/>
  <c r="T1450" i="1"/>
  <c r="Q1452" i="1"/>
  <c r="V1452" i="1" l="1"/>
  <c r="T1451" i="1"/>
  <c r="Q1453" i="1"/>
  <c r="V1453" i="1" l="1"/>
  <c r="T1452" i="1"/>
  <c r="Q1454" i="1"/>
  <c r="V1454" i="1" l="1"/>
  <c r="T1453" i="1"/>
  <c r="Q1455" i="1"/>
  <c r="V1455" i="1" l="1"/>
  <c r="T1454" i="1"/>
  <c r="Q1456" i="1"/>
  <c r="V1456" i="1" l="1"/>
  <c r="T1455" i="1"/>
  <c r="Q1457" i="1"/>
  <c r="V1457" i="1" l="1"/>
  <c r="T1456" i="1"/>
  <c r="Q1458" i="1"/>
  <c r="V1458" i="1" l="1"/>
  <c r="T1457" i="1"/>
  <c r="Q1459" i="1"/>
  <c r="V1459" i="1" l="1"/>
  <c r="T1458" i="1"/>
  <c r="Q1460" i="1"/>
  <c r="V1460" i="1" l="1"/>
  <c r="T1459" i="1"/>
  <c r="Q1461" i="1"/>
  <c r="V1461" i="1" l="1"/>
  <c r="T1460" i="1"/>
  <c r="Q1462" i="1"/>
  <c r="V1462" i="1" l="1"/>
  <c r="T1461" i="1"/>
  <c r="Q1463" i="1"/>
  <c r="V1463" i="1" l="1"/>
  <c r="T1462" i="1"/>
  <c r="Q1464" i="1"/>
  <c r="V1464" i="1" l="1"/>
  <c r="T1463" i="1"/>
  <c r="Q1465" i="1"/>
  <c r="V1465" i="1" l="1"/>
  <c r="T1464" i="1"/>
  <c r="Q1466" i="1"/>
  <c r="V1466" i="1" l="1"/>
  <c r="T1465" i="1"/>
  <c r="Q1467" i="1"/>
  <c r="V1467" i="1" l="1"/>
  <c r="T1466" i="1"/>
  <c r="Q1468" i="1"/>
  <c r="V1468" i="1" l="1"/>
  <c r="T1467" i="1"/>
  <c r="Q1469" i="1"/>
  <c r="V1469" i="1" l="1"/>
  <c r="T1468" i="1"/>
  <c r="Q1470" i="1"/>
  <c r="V1470" i="1" l="1"/>
  <c r="T1469" i="1"/>
  <c r="Q1471" i="1"/>
  <c r="V1471" i="1" l="1"/>
  <c r="T1470" i="1"/>
  <c r="Q1472" i="1"/>
  <c r="V1472" i="1" l="1"/>
  <c r="T1471" i="1"/>
  <c r="Q1473" i="1"/>
  <c r="V1473" i="1" l="1"/>
  <c r="T1472" i="1"/>
  <c r="Q1474" i="1"/>
  <c r="V1474" i="1" l="1"/>
  <c r="T1473" i="1"/>
  <c r="Q1475" i="1"/>
  <c r="V1475" i="1" l="1"/>
  <c r="T1474" i="1"/>
  <c r="Q1476" i="1"/>
  <c r="V1476" i="1" l="1"/>
  <c r="T1475" i="1"/>
  <c r="Q1477" i="1"/>
  <c r="V1477" i="1" l="1"/>
  <c r="T1476" i="1"/>
  <c r="Q1478" i="1"/>
  <c r="V1478" i="1" l="1"/>
  <c r="T1477" i="1"/>
  <c r="Q1479" i="1"/>
  <c r="V1479" i="1" l="1"/>
  <c r="T1478" i="1"/>
  <c r="Q1480" i="1"/>
  <c r="V1480" i="1" l="1"/>
  <c r="T1479" i="1"/>
  <c r="Q1481" i="1"/>
  <c r="V1481" i="1" l="1"/>
  <c r="T1480" i="1"/>
  <c r="Q1482" i="1"/>
  <c r="V1482" i="1" l="1"/>
  <c r="T1481" i="1"/>
  <c r="Q1483" i="1"/>
  <c r="V1483" i="1" l="1"/>
  <c r="T1482" i="1"/>
  <c r="Q1484" i="1"/>
  <c r="V1484" i="1" l="1"/>
  <c r="T1483" i="1"/>
  <c r="Q1485" i="1"/>
  <c r="V1485" i="1" l="1"/>
  <c r="T1484" i="1"/>
  <c r="Q1486" i="1"/>
  <c r="V1486" i="1" l="1"/>
  <c r="T1485" i="1"/>
  <c r="Q1487" i="1"/>
  <c r="V1487" i="1" l="1"/>
  <c r="T1486" i="1"/>
  <c r="Q1488" i="1"/>
  <c r="V1488" i="1" l="1"/>
  <c r="T1487" i="1"/>
  <c r="Q1489" i="1"/>
  <c r="V1489" i="1" l="1"/>
  <c r="T1488" i="1"/>
  <c r="Q1490" i="1"/>
  <c r="V1490" i="1" l="1"/>
  <c r="T1489" i="1"/>
  <c r="Q1491" i="1"/>
  <c r="V1491" i="1" l="1"/>
  <c r="T1490" i="1"/>
  <c r="Q1492" i="1"/>
  <c r="V1492" i="1" l="1"/>
  <c r="T1491" i="1"/>
  <c r="Q1493" i="1"/>
  <c r="V1493" i="1" l="1"/>
  <c r="T1492" i="1"/>
  <c r="Q1494" i="1"/>
  <c r="V1494" i="1" l="1"/>
  <c r="T1493" i="1"/>
  <c r="Q1495" i="1"/>
  <c r="V1495" i="1" l="1"/>
  <c r="T1494" i="1"/>
  <c r="Q1496" i="1"/>
  <c r="V1496" i="1" l="1"/>
  <c r="T1495" i="1"/>
  <c r="Q1497" i="1"/>
  <c r="V1497" i="1" l="1"/>
  <c r="T1496" i="1"/>
  <c r="Q1498" i="1"/>
  <c r="T1497" i="1" l="1"/>
  <c r="V1498" i="1"/>
  <c r="Q1499" i="1"/>
  <c r="V1499" i="1" l="1"/>
  <c r="T1498" i="1"/>
  <c r="Q1500" i="1"/>
  <c r="V1500" i="1" l="1"/>
  <c r="T1499" i="1"/>
  <c r="Q1501" i="1"/>
  <c r="V1501" i="1" l="1"/>
  <c r="T1500" i="1"/>
  <c r="Q1502" i="1"/>
  <c r="V1502" i="1" l="1"/>
  <c r="T1501" i="1"/>
  <c r="Q1503" i="1"/>
  <c r="V1503" i="1" l="1"/>
  <c r="T1502" i="1"/>
  <c r="Q1504" i="1"/>
  <c r="V1504" i="1" l="1"/>
  <c r="T1503" i="1"/>
  <c r="Q1505" i="1"/>
  <c r="V1505" i="1" l="1"/>
  <c r="T1504" i="1"/>
  <c r="Q1506" i="1"/>
  <c r="V1506" i="1" l="1"/>
  <c r="T1505" i="1"/>
  <c r="Q1507" i="1"/>
  <c r="V1507" i="1" l="1"/>
  <c r="T1506" i="1"/>
  <c r="Q1508" i="1"/>
  <c r="V1508" i="1" l="1"/>
  <c r="T1507" i="1"/>
  <c r="Q1509" i="1"/>
  <c r="V1509" i="1" l="1"/>
  <c r="T1508" i="1"/>
  <c r="Q1510" i="1"/>
  <c r="V1510" i="1" l="1"/>
  <c r="T1509" i="1"/>
  <c r="Q1511" i="1"/>
  <c r="V1511" i="1" l="1"/>
  <c r="T1510" i="1"/>
  <c r="Q1512" i="1"/>
  <c r="V1512" i="1" l="1"/>
  <c r="T1511" i="1"/>
  <c r="Q1513" i="1"/>
  <c r="V1513" i="1" l="1"/>
  <c r="T1512" i="1"/>
  <c r="Q1514" i="1"/>
  <c r="V1514" i="1" l="1"/>
  <c r="T1513" i="1"/>
  <c r="Q1515" i="1"/>
  <c r="V1515" i="1" l="1"/>
  <c r="T1514" i="1"/>
  <c r="Q1516" i="1"/>
  <c r="V1516" i="1" l="1"/>
  <c r="T1515" i="1"/>
  <c r="Q1517" i="1"/>
  <c r="V1517" i="1" l="1"/>
  <c r="T1516" i="1"/>
  <c r="Q1518" i="1"/>
  <c r="V1518" i="1" l="1"/>
  <c r="T1517" i="1"/>
  <c r="Q1519" i="1"/>
  <c r="V1519" i="1" l="1"/>
  <c r="T1518" i="1"/>
  <c r="Q1520" i="1"/>
  <c r="T1519" i="1" l="1"/>
  <c r="V1520" i="1"/>
  <c r="Q1521" i="1"/>
  <c r="V1521" i="1" l="1"/>
  <c r="T1520" i="1"/>
  <c r="Q1522" i="1"/>
  <c r="V1522" i="1" l="1"/>
  <c r="T1521" i="1"/>
  <c r="Q1523" i="1"/>
  <c r="V1523" i="1" l="1"/>
  <c r="T1522" i="1"/>
  <c r="Q1524" i="1"/>
  <c r="V1524" i="1" l="1"/>
  <c r="T1523" i="1"/>
  <c r="Q1525" i="1"/>
  <c r="V1525" i="1" l="1"/>
  <c r="T1524" i="1"/>
  <c r="Q1526" i="1"/>
  <c r="V1526" i="1" l="1"/>
  <c r="T1525" i="1"/>
  <c r="Q1527" i="1"/>
  <c r="T1526" i="1" l="1"/>
  <c r="V1527" i="1"/>
  <c r="Q1528" i="1"/>
  <c r="V1528" i="1" l="1"/>
  <c r="T1527" i="1"/>
  <c r="Q1529" i="1"/>
  <c r="V1529" i="1" l="1"/>
  <c r="T1528" i="1"/>
  <c r="Q1530" i="1"/>
  <c r="V1530" i="1" l="1"/>
  <c r="T1529" i="1"/>
  <c r="Q1531" i="1"/>
  <c r="V1531" i="1" l="1"/>
  <c r="T1530" i="1"/>
  <c r="Q1532" i="1"/>
  <c r="V1532" i="1" l="1"/>
  <c r="T1531" i="1"/>
  <c r="Q1533" i="1"/>
  <c r="V1533" i="1" l="1"/>
  <c r="T1532" i="1"/>
  <c r="Q1534" i="1"/>
  <c r="V1534" i="1" l="1"/>
  <c r="T1533" i="1"/>
  <c r="Q1535" i="1"/>
  <c r="V1535" i="1" l="1"/>
  <c r="T1534" i="1"/>
  <c r="Q1536" i="1"/>
  <c r="V1536" i="1" l="1"/>
  <c r="T1535" i="1"/>
  <c r="Q1537" i="1"/>
  <c r="V1537" i="1" l="1"/>
  <c r="T1536" i="1"/>
  <c r="Q1538" i="1"/>
  <c r="V1538" i="1" l="1"/>
  <c r="T1537" i="1"/>
  <c r="Q1539" i="1"/>
  <c r="V1539" i="1" l="1"/>
  <c r="T1538" i="1"/>
  <c r="Q1540" i="1"/>
  <c r="V1540" i="1" l="1"/>
  <c r="T1539" i="1"/>
  <c r="Q1541" i="1"/>
  <c r="V1541" i="1" l="1"/>
  <c r="T1540" i="1"/>
  <c r="Q1542" i="1"/>
  <c r="V1542" i="1" l="1"/>
  <c r="T1541" i="1"/>
  <c r="Q1543" i="1"/>
  <c r="V1543" i="1" l="1"/>
  <c r="T1542" i="1"/>
  <c r="Q1544" i="1"/>
  <c r="V1544" i="1" l="1"/>
  <c r="T1543" i="1"/>
  <c r="Q1545" i="1"/>
  <c r="V1545" i="1" l="1"/>
  <c r="T1544" i="1"/>
  <c r="Q1546" i="1"/>
  <c r="V1546" i="1" l="1"/>
  <c r="T1545" i="1"/>
  <c r="Q1547" i="1"/>
  <c r="V1547" i="1" l="1"/>
  <c r="T1546" i="1"/>
  <c r="Q1548" i="1"/>
  <c r="V1548" i="1" l="1"/>
  <c r="T1547" i="1"/>
  <c r="Q1549" i="1"/>
  <c r="V1549" i="1" l="1"/>
  <c r="T1548" i="1"/>
  <c r="Q1550" i="1"/>
  <c r="V1550" i="1" l="1"/>
  <c r="T1549" i="1"/>
  <c r="Q1551" i="1"/>
  <c r="V1551" i="1" l="1"/>
  <c r="T1550" i="1"/>
  <c r="Q1552" i="1"/>
  <c r="V1552" i="1" l="1"/>
  <c r="T1551" i="1"/>
  <c r="Q1553" i="1"/>
  <c r="V1553" i="1" l="1"/>
  <c r="T1552" i="1"/>
  <c r="Q1554" i="1"/>
  <c r="V1554" i="1" l="1"/>
  <c r="T1553" i="1"/>
  <c r="Q1555" i="1"/>
  <c r="V1555" i="1" l="1"/>
  <c r="T1554" i="1"/>
  <c r="Q1556" i="1"/>
  <c r="V1556" i="1" l="1"/>
  <c r="T1555" i="1"/>
  <c r="Q1557" i="1"/>
  <c r="T1556" i="1" l="1"/>
  <c r="V1557" i="1"/>
  <c r="Q1558" i="1"/>
  <c r="V1558" i="1" l="1"/>
  <c r="T1557" i="1"/>
  <c r="Q1559" i="1"/>
  <c r="V1559" i="1" l="1"/>
  <c r="T1558" i="1"/>
  <c r="Q1560" i="1"/>
  <c r="V1560" i="1" l="1"/>
  <c r="T1559" i="1"/>
  <c r="Q1561" i="1"/>
  <c r="V1561" i="1" l="1"/>
  <c r="T1560" i="1"/>
  <c r="Q1562" i="1"/>
  <c r="T1561" i="1" l="1"/>
  <c r="V1562" i="1"/>
  <c r="Q1563" i="1"/>
  <c r="T1562" i="1" l="1"/>
  <c r="V1563" i="1"/>
  <c r="Q1564" i="1"/>
  <c r="V1564" i="1" l="1"/>
  <c r="T1563" i="1"/>
  <c r="Q1565" i="1"/>
  <c r="V1565" i="1" l="1"/>
  <c r="T1564" i="1"/>
  <c r="Q1566" i="1"/>
  <c r="V1566" i="1" l="1"/>
  <c r="T1565" i="1"/>
  <c r="Q1567" i="1"/>
  <c r="V1567" i="1" l="1"/>
  <c r="T1566" i="1"/>
  <c r="Q1568" i="1"/>
  <c r="V1568" i="1" l="1"/>
  <c r="T1567" i="1"/>
  <c r="Q1569" i="1"/>
  <c r="V1569" i="1" l="1"/>
  <c r="T1568" i="1"/>
  <c r="Q1570" i="1"/>
  <c r="V1570" i="1" l="1"/>
  <c r="T1569" i="1"/>
  <c r="Q1571" i="1"/>
  <c r="V1571" i="1" l="1"/>
  <c r="T1570" i="1"/>
  <c r="Q1572" i="1"/>
  <c r="V1572" i="1" l="1"/>
  <c r="T1571" i="1"/>
  <c r="Q1573" i="1"/>
  <c r="V1573" i="1" l="1"/>
  <c r="T1572" i="1"/>
  <c r="Q1574" i="1"/>
  <c r="V1574" i="1" l="1"/>
  <c r="T1573" i="1"/>
  <c r="Q1575" i="1"/>
  <c r="V1575" i="1" l="1"/>
  <c r="T1574" i="1"/>
  <c r="Q1576" i="1"/>
  <c r="V1576" i="1" l="1"/>
  <c r="T1575" i="1"/>
  <c r="Q1577" i="1"/>
  <c r="V1577" i="1" l="1"/>
  <c r="T1576" i="1"/>
  <c r="Q1578" i="1"/>
  <c r="V1578" i="1" l="1"/>
  <c r="T1577" i="1"/>
  <c r="Q1579" i="1"/>
  <c r="V1579" i="1" l="1"/>
  <c r="T1578" i="1"/>
  <c r="Q1580" i="1"/>
  <c r="V1580" i="1" l="1"/>
  <c r="T1579" i="1"/>
  <c r="Q1581" i="1"/>
  <c r="V1581" i="1" l="1"/>
  <c r="T1580" i="1"/>
  <c r="Q1582" i="1"/>
  <c r="V1582" i="1" l="1"/>
  <c r="T1581" i="1"/>
  <c r="Q1583" i="1"/>
  <c r="V1583" i="1" l="1"/>
  <c r="T1582" i="1"/>
  <c r="Q1584" i="1"/>
  <c r="V1584" i="1" l="1"/>
  <c r="T1583" i="1"/>
  <c r="Q1585" i="1"/>
  <c r="V1585" i="1" l="1"/>
  <c r="T1584" i="1"/>
  <c r="Q1586" i="1"/>
  <c r="V1586" i="1" l="1"/>
  <c r="T1585" i="1"/>
  <c r="Q1587" i="1"/>
  <c r="V1587" i="1" l="1"/>
  <c r="T1586" i="1"/>
  <c r="Q1588" i="1"/>
  <c r="V1588" i="1" l="1"/>
  <c r="T1587" i="1"/>
  <c r="Q1589" i="1"/>
  <c r="V1589" i="1" l="1"/>
  <c r="T1588" i="1"/>
  <c r="Q1590" i="1"/>
  <c r="V1590" i="1" l="1"/>
  <c r="T1589" i="1"/>
  <c r="Q1591" i="1"/>
  <c r="V1591" i="1" l="1"/>
  <c r="T1590" i="1"/>
  <c r="Q1592" i="1"/>
  <c r="V1592" i="1" l="1"/>
  <c r="T1591" i="1"/>
  <c r="Q1593" i="1"/>
  <c r="V1593" i="1" l="1"/>
  <c r="T1592" i="1"/>
  <c r="Q1594" i="1"/>
  <c r="V1594" i="1" l="1"/>
  <c r="T1593" i="1"/>
  <c r="Q1595" i="1"/>
  <c r="V1595" i="1" l="1"/>
  <c r="T1594" i="1"/>
  <c r="Q1596" i="1"/>
  <c r="V1596" i="1" l="1"/>
  <c r="T1595" i="1"/>
  <c r="Q1597" i="1"/>
  <c r="V1597" i="1" l="1"/>
  <c r="T1596" i="1"/>
  <c r="Q1598" i="1"/>
  <c r="V1598" i="1" l="1"/>
  <c r="T1597" i="1"/>
  <c r="Q1599" i="1"/>
  <c r="V1599" i="1" l="1"/>
  <c r="T1598" i="1"/>
  <c r="Q1600" i="1"/>
  <c r="V1600" i="1" l="1"/>
  <c r="T1599" i="1"/>
  <c r="Q1601" i="1"/>
  <c r="V1601" i="1" l="1"/>
  <c r="T1600" i="1"/>
  <c r="Q1602" i="1"/>
  <c r="V1602" i="1" l="1"/>
  <c r="T1601" i="1"/>
  <c r="Q1603" i="1"/>
  <c r="V1603" i="1" l="1"/>
  <c r="T1602" i="1"/>
  <c r="Q1604" i="1"/>
  <c r="V1604" i="1" l="1"/>
  <c r="T1603" i="1"/>
  <c r="Q1605" i="1"/>
  <c r="V1605" i="1" l="1"/>
  <c r="T1604" i="1"/>
  <c r="Q1606" i="1"/>
  <c r="V1606" i="1" l="1"/>
  <c r="T1605" i="1"/>
  <c r="Q1607" i="1"/>
  <c r="V1607" i="1" l="1"/>
  <c r="T1606" i="1"/>
  <c r="Q1608" i="1"/>
  <c r="V1608" i="1" l="1"/>
  <c r="T1607" i="1"/>
  <c r="Q1609" i="1"/>
  <c r="V1609" i="1" l="1"/>
  <c r="T1608" i="1"/>
  <c r="Q1610" i="1"/>
  <c r="V1610" i="1" l="1"/>
  <c r="T1609" i="1"/>
  <c r="Q1611" i="1"/>
  <c r="V1611" i="1" l="1"/>
  <c r="T1610" i="1"/>
  <c r="Q1612" i="1"/>
  <c r="V1612" i="1" l="1"/>
  <c r="T1611" i="1"/>
  <c r="Q1613" i="1"/>
  <c r="V1613" i="1" l="1"/>
  <c r="T1612" i="1"/>
  <c r="Q1614" i="1"/>
  <c r="V1614" i="1" l="1"/>
  <c r="T1613" i="1"/>
  <c r="Q1615" i="1"/>
  <c r="V1615" i="1" l="1"/>
  <c r="T1614" i="1"/>
  <c r="Q1616" i="1"/>
  <c r="V1616" i="1" l="1"/>
  <c r="T1615" i="1"/>
  <c r="Q1617" i="1"/>
  <c r="V1617" i="1" l="1"/>
  <c r="T1616" i="1"/>
  <c r="Q1618" i="1"/>
  <c r="V1618" i="1" l="1"/>
  <c r="T1617" i="1"/>
  <c r="Q1619" i="1"/>
  <c r="V1619" i="1" l="1"/>
  <c r="T1618" i="1"/>
  <c r="Q1620" i="1"/>
  <c r="V1620" i="1" l="1"/>
  <c r="T1619" i="1"/>
  <c r="Q1621" i="1"/>
  <c r="V1621" i="1" l="1"/>
  <c r="T1620" i="1"/>
  <c r="Q1622" i="1"/>
  <c r="V1622" i="1" l="1"/>
  <c r="T1621" i="1"/>
  <c r="Q1623" i="1"/>
  <c r="V1623" i="1" l="1"/>
  <c r="T1622" i="1"/>
  <c r="Q1624" i="1"/>
  <c r="V1624" i="1" l="1"/>
  <c r="T1623" i="1"/>
  <c r="Q1625" i="1"/>
  <c r="V1625" i="1" l="1"/>
  <c r="T1624" i="1"/>
  <c r="Q1626" i="1"/>
  <c r="V1626" i="1" l="1"/>
  <c r="T1625" i="1"/>
  <c r="Q1627" i="1"/>
  <c r="V1627" i="1" l="1"/>
  <c r="T1626" i="1"/>
  <c r="Q1628" i="1"/>
  <c r="V1628" i="1" l="1"/>
  <c r="T1627" i="1"/>
  <c r="Q1629" i="1"/>
  <c r="V1629" i="1" l="1"/>
  <c r="T1628" i="1"/>
  <c r="Q1630" i="1"/>
  <c r="V1630" i="1" l="1"/>
  <c r="T1629" i="1"/>
  <c r="Q1631" i="1"/>
  <c r="V1631" i="1" l="1"/>
  <c r="T1630" i="1"/>
  <c r="Q1632" i="1"/>
  <c r="V1632" i="1" l="1"/>
  <c r="T1631" i="1"/>
  <c r="Q1633" i="1"/>
  <c r="V1633" i="1" l="1"/>
  <c r="T1632" i="1"/>
  <c r="Q1634" i="1"/>
  <c r="V1634" i="1" l="1"/>
  <c r="T1633" i="1"/>
  <c r="Q1635" i="1"/>
  <c r="V1635" i="1" l="1"/>
  <c r="T1634" i="1"/>
  <c r="Q1636" i="1"/>
  <c r="V1636" i="1" l="1"/>
  <c r="T1635" i="1"/>
  <c r="Q1637" i="1"/>
  <c r="V1637" i="1" l="1"/>
  <c r="T1636" i="1"/>
  <c r="Q1638" i="1"/>
  <c r="V1638" i="1" l="1"/>
  <c r="T1637" i="1"/>
  <c r="Q1639" i="1"/>
  <c r="V1639" i="1" l="1"/>
  <c r="T1638" i="1"/>
  <c r="Q1640" i="1"/>
  <c r="V1640" i="1" l="1"/>
  <c r="T1639" i="1"/>
  <c r="Q1641" i="1"/>
  <c r="V1641" i="1" l="1"/>
  <c r="T1640" i="1"/>
  <c r="Q1642" i="1"/>
  <c r="V1642" i="1" l="1"/>
  <c r="T1641" i="1"/>
  <c r="Q1643" i="1"/>
  <c r="V1643" i="1" l="1"/>
  <c r="T1642" i="1"/>
  <c r="Q1644" i="1"/>
  <c r="V1644" i="1" l="1"/>
  <c r="T1643" i="1"/>
  <c r="Q1645" i="1"/>
  <c r="V1645" i="1" l="1"/>
  <c r="T1644" i="1"/>
  <c r="Q1646" i="1"/>
  <c r="V1646" i="1" l="1"/>
  <c r="T1645" i="1"/>
  <c r="Q1647" i="1"/>
  <c r="V1647" i="1" l="1"/>
  <c r="T1646" i="1"/>
  <c r="Q1648" i="1"/>
  <c r="V1648" i="1" l="1"/>
  <c r="T1647" i="1"/>
  <c r="Q1649" i="1"/>
  <c r="V1649" i="1" l="1"/>
  <c r="T1648" i="1"/>
  <c r="Q1650" i="1"/>
  <c r="V1650" i="1" l="1"/>
  <c r="T1649" i="1"/>
  <c r="Q1651" i="1"/>
  <c r="V1651" i="1" l="1"/>
  <c r="T1650" i="1"/>
  <c r="Q1652" i="1"/>
  <c r="V1652" i="1" l="1"/>
  <c r="T1651" i="1"/>
  <c r="Q1653" i="1"/>
  <c r="V1653" i="1" l="1"/>
  <c r="T1652" i="1"/>
  <c r="Q1654" i="1"/>
  <c r="V1654" i="1" l="1"/>
  <c r="T1653" i="1"/>
  <c r="Q1655" i="1"/>
  <c r="V1655" i="1" l="1"/>
  <c r="T1654" i="1"/>
  <c r="Q1656" i="1"/>
  <c r="V1656" i="1" l="1"/>
  <c r="T1655" i="1"/>
  <c r="Q1657" i="1"/>
  <c r="V1657" i="1" l="1"/>
  <c r="T1656" i="1"/>
  <c r="Q1658" i="1"/>
  <c r="V1658" i="1" l="1"/>
  <c r="T1657" i="1"/>
  <c r="Q1659" i="1"/>
  <c r="V1659" i="1" l="1"/>
  <c r="T1658" i="1"/>
  <c r="Q1660" i="1"/>
  <c r="V1660" i="1" l="1"/>
  <c r="T1659" i="1"/>
  <c r="Q1661" i="1"/>
  <c r="V1661" i="1" l="1"/>
  <c r="T1660" i="1"/>
  <c r="Q1662" i="1"/>
  <c r="V1662" i="1" l="1"/>
  <c r="T1661" i="1"/>
  <c r="Q1663" i="1"/>
  <c r="V1663" i="1" l="1"/>
  <c r="T1662" i="1"/>
  <c r="Q1664" i="1"/>
  <c r="V1664" i="1" l="1"/>
  <c r="T1663" i="1"/>
  <c r="Q1665" i="1"/>
  <c r="V1665" i="1" l="1"/>
  <c r="T1664" i="1"/>
  <c r="Q1666" i="1"/>
  <c r="V1666" i="1" l="1"/>
  <c r="T1665" i="1"/>
  <c r="Q1667" i="1"/>
  <c r="V1667" i="1" l="1"/>
  <c r="T1666" i="1"/>
  <c r="Q1668" i="1"/>
  <c r="V1668" i="1" l="1"/>
  <c r="T1667" i="1"/>
  <c r="Q1669" i="1"/>
  <c r="V1669" i="1" l="1"/>
  <c r="T1668" i="1"/>
  <c r="Q1670" i="1"/>
  <c r="V1670" i="1" l="1"/>
  <c r="T1669" i="1"/>
  <c r="Q1671" i="1"/>
  <c r="V1671" i="1" l="1"/>
  <c r="T1670" i="1"/>
  <c r="Q1672" i="1"/>
  <c r="V1672" i="1" l="1"/>
  <c r="T1671" i="1"/>
  <c r="Q1673" i="1"/>
  <c r="V1673" i="1" l="1"/>
  <c r="T1672" i="1"/>
  <c r="Q1674" i="1"/>
  <c r="V1674" i="1" l="1"/>
  <c r="T1673" i="1"/>
  <c r="Q1675" i="1"/>
  <c r="V1675" i="1" l="1"/>
  <c r="T1674" i="1"/>
  <c r="Q1676" i="1"/>
  <c r="V1676" i="1" l="1"/>
  <c r="T1675" i="1"/>
  <c r="Q1677" i="1"/>
  <c r="T1676" i="1" l="1"/>
  <c r="V1677" i="1"/>
  <c r="Q1678" i="1"/>
  <c r="V1678" i="1" l="1"/>
  <c r="T1677" i="1"/>
  <c r="Q1679" i="1"/>
  <c r="V1679" i="1" l="1"/>
  <c r="T1678" i="1"/>
  <c r="Q1680" i="1"/>
  <c r="V1680" i="1" l="1"/>
  <c r="T1679" i="1"/>
  <c r="Q1681" i="1"/>
  <c r="V1681" i="1" l="1"/>
  <c r="T1680" i="1"/>
  <c r="Q1682" i="1"/>
  <c r="V1682" i="1" l="1"/>
  <c r="T1681" i="1"/>
  <c r="Q1683" i="1"/>
  <c r="V1683" i="1" l="1"/>
  <c r="T1682" i="1"/>
  <c r="Q1684" i="1"/>
  <c r="V1684" i="1" l="1"/>
  <c r="T1683" i="1"/>
  <c r="Q1685" i="1"/>
  <c r="V1685" i="1" l="1"/>
  <c r="T1684" i="1"/>
  <c r="Q1686" i="1"/>
  <c r="V1686" i="1" l="1"/>
  <c r="T1685" i="1"/>
  <c r="Q1687" i="1"/>
  <c r="V1687" i="1" l="1"/>
  <c r="T1686" i="1"/>
  <c r="Q1688" i="1"/>
  <c r="V1688" i="1" l="1"/>
  <c r="T1687" i="1"/>
  <c r="Q1689" i="1"/>
  <c r="V1689" i="1" l="1"/>
  <c r="T1688" i="1"/>
  <c r="Q1690" i="1"/>
  <c r="V1690" i="1" l="1"/>
  <c r="T1689" i="1"/>
  <c r="Q1691" i="1"/>
  <c r="V1691" i="1" l="1"/>
  <c r="T1690" i="1"/>
  <c r="Q1692" i="1"/>
  <c r="V1692" i="1" l="1"/>
  <c r="T1691" i="1"/>
  <c r="Q1693" i="1"/>
  <c r="V1693" i="1" l="1"/>
  <c r="T1692" i="1"/>
  <c r="Q1694" i="1"/>
  <c r="V1694" i="1" l="1"/>
  <c r="T1693" i="1"/>
  <c r="Q1695" i="1"/>
  <c r="V1695" i="1" l="1"/>
  <c r="T1694" i="1"/>
  <c r="Q1696" i="1"/>
  <c r="V1696" i="1" l="1"/>
  <c r="T1695" i="1"/>
  <c r="Q1697" i="1"/>
  <c r="V1697" i="1" l="1"/>
  <c r="T1696" i="1"/>
  <c r="Q1698" i="1"/>
  <c r="V1698" i="1" l="1"/>
  <c r="T1697" i="1"/>
  <c r="Q1699" i="1"/>
  <c r="V1699" i="1" l="1"/>
  <c r="T1698" i="1"/>
  <c r="Q1700" i="1"/>
  <c r="V1700" i="1" l="1"/>
  <c r="T1699" i="1"/>
  <c r="Q1701" i="1"/>
  <c r="V1701" i="1" l="1"/>
  <c r="T1700" i="1"/>
  <c r="Q1702" i="1"/>
  <c r="V1702" i="1" l="1"/>
  <c r="T1701" i="1"/>
  <c r="Q1703" i="1"/>
  <c r="V1703" i="1" l="1"/>
  <c r="T1702" i="1"/>
  <c r="Q1704" i="1"/>
  <c r="V1704" i="1" l="1"/>
  <c r="T1703" i="1"/>
  <c r="Q1705" i="1"/>
  <c r="V1705" i="1" l="1"/>
  <c r="T1704" i="1"/>
  <c r="Q1706" i="1"/>
  <c r="V1706" i="1" l="1"/>
  <c r="T1705" i="1"/>
  <c r="Q1707" i="1"/>
  <c r="V1707" i="1" l="1"/>
  <c r="T1706" i="1"/>
  <c r="Q1708" i="1"/>
  <c r="V1708" i="1" l="1"/>
  <c r="T1707" i="1"/>
  <c r="Q1709" i="1"/>
  <c r="V1709" i="1" l="1"/>
  <c r="T1708" i="1"/>
  <c r="Q1710" i="1"/>
  <c r="V1710" i="1" l="1"/>
  <c r="T1709" i="1"/>
  <c r="Q1711" i="1"/>
  <c r="V1711" i="1" l="1"/>
  <c r="T1710" i="1"/>
  <c r="Q1712" i="1"/>
  <c r="V1712" i="1" l="1"/>
  <c r="T1711" i="1"/>
  <c r="Q1713" i="1"/>
  <c r="V1713" i="1" l="1"/>
  <c r="T1712" i="1"/>
  <c r="Q1714" i="1"/>
  <c r="V1714" i="1" l="1"/>
  <c r="T1713" i="1"/>
  <c r="Q1715" i="1"/>
  <c r="V1715" i="1" l="1"/>
  <c r="T1714" i="1"/>
  <c r="Q1716" i="1"/>
  <c r="V1716" i="1" l="1"/>
  <c r="T1715" i="1"/>
  <c r="Q1717" i="1"/>
  <c r="V1717" i="1" l="1"/>
  <c r="T1716" i="1"/>
  <c r="Q1718" i="1"/>
  <c r="V1718" i="1" l="1"/>
  <c r="T1717" i="1"/>
  <c r="Q1719" i="1"/>
  <c r="V1719" i="1" l="1"/>
  <c r="T1718" i="1"/>
  <c r="Q1720" i="1"/>
  <c r="V1720" i="1" l="1"/>
  <c r="T1719" i="1"/>
  <c r="Q1721" i="1"/>
  <c r="V1721" i="1" l="1"/>
  <c r="T1720" i="1"/>
  <c r="Q1722" i="1"/>
  <c r="V1722" i="1" l="1"/>
  <c r="T1721" i="1"/>
  <c r="Q1723" i="1"/>
  <c r="V1723" i="1" l="1"/>
  <c r="T1722" i="1"/>
  <c r="Q1724" i="1"/>
  <c r="V1724" i="1" l="1"/>
  <c r="T1723" i="1"/>
  <c r="Q1725" i="1"/>
  <c r="V1725" i="1" l="1"/>
  <c r="T1724" i="1"/>
  <c r="Q1726" i="1"/>
  <c r="V1726" i="1" l="1"/>
  <c r="T1725" i="1"/>
  <c r="Q1727" i="1"/>
  <c r="V1727" i="1" l="1"/>
  <c r="T1726" i="1"/>
  <c r="Q1728" i="1"/>
  <c r="V1728" i="1" l="1"/>
  <c r="T1727" i="1"/>
  <c r="Q1729" i="1"/>
  <c r="V1729" i="1" l="1"/>
  <c r="T1728" i="1"/>
  <c r="Q1730" i="1"/>
  <c r="V1730" i="1" l="1"/>
  <c r="T1729" i="1"/>
  <c r="Q1731" i="1"/>
  <c r="V1731" i="1" l="1"/>
  <c r="T1730" i="1"/>
  <c r="Q1732" i="1"/>
  <c r="V1732" i="1" l="1"/>
  <c r="T1731" i="1"/>
  <c r="Q1733" i="1"/>
  <c r="V1733" i="1" l="1"/>
  <c r="T1732" i="1"/>
  <c r="Q1734" i="1"/>
  <c r="V1734" i="1" l="1"/>
  <c r="T1733" i="1"/>
  <c r="Q1735" i="1"/>
  <c r="V1735" i="1" l="1"/>
  <c r="T1734" i="1"/>
  <c r="Q1736" i="1"/>
  <c r="V1736" i="1" l="1"/>
  <c r="T1735" i="1"/>
  <c r="Q1737" i="1"/>
  <c r="V1737" i="1" l="1"/>
  <c r="T1736" i="1"/>
  <c r="Q1738" i="1"/>
  <c r="V1738" i="1" l="1"/>
  <c r="T1737" i="1"/>
  <c r="Q1739" i="1"/>
  <c r="V1739" i="1" l="1"/>
  <c r="T1738" i="1"/>
  <c r="Q1740" i="1"/>
  <c r="V1740" i="1" l="1"/>
  <c r="T1739" i="1"/>
  <c r="Q1741" i="1"/>
  <c r="V1741" i="1" l="1"/>
  <c r="T1740" i="1"/>
  <c r="Q1742" i="1"/>
  <c r="V1742" i="1" l="1"/>
  <c r="T1741" i="1"/>
  <c r="Q1743" i="1"/>
  <c r="V1743" i="1" l="1"/>
  <c r="T1742" i="1"/>
  <c r="Q1744" i="1"/>
  <c r="V1744" i="1" l="1"/>
  <c r="T1743" i="1"/>
  <c r="Q1745" i="1"/>
  <c r="V1745" i="1" l="1"/>
  <c r="T1744" i="1"/>
  <c r="Q1746" i="1"/>
  <c r="V1746" i="1" l="1"/>
  <c r="T1745" i="1"/>
  <c r="Q1747" i="1"/>
  <c r="V1747" i="1" l="1"/>
  <c r="T1746" i="1"/>
  <c r="Q1748" i="1"/>
  <c r="V1748" i="1" l="1"/>
  <c r="T1747" i="1"/>
  <c r="Q1749" i="1"/>
  <c r="V1749" i="1" l="1"/>
  <c r="T1748" i="1"/>
  <c r="Q1750" i="1"/>
  <c r="V1750" i="1" l="1"/>
  <c r="T1749" i="1"/>
  <c r="Q1751" i="1"/>
  <c r="V1751" i="1" l="1"/>
  <c r="T1750" i="1"/>
  <c r="Q1752" i="1"/>
  <c r="V1752" i="1" l="1"/>
  <c r="T1751" i="1"/>
  <c r="Q1753" i="1"/>
  <c r="V1753" i="1" l="1"/>
  <c r="T1752" i="1"/>
  <c r="Q1754" i="1"/>
  <c r="V1754" i="1" l="1"/>
  <c r="T1753" i="1"/>
  <c r="Q1755" i="1"/>
  <c r="V1755" i="1" l="1"/>
  <c r="T1754" i="1"/>
  <c r="Q1756" i="1"/>
  <c r="V1756" i="1" l="1"/>
  <c r="T1755" i="1"/>
  <c r="Q1757" i="1"/>
  <c r="V1757" i="1" l="1"/>
  <c r="T1756" i="1"/>
  <c r="Q1758" i="1"/>
  <c r="V1758" i="1" l="1"/>
  <c r="T1757" i="1"/>
  <c r="Q1759" i="1"/>
  <c r="V1759" i="1" l="1"/>
  <c r="T1758" i="1"/>
  <c r="Q1760" i="1"/>
  <c r="V1760" i="1" l="1"/>
  <c r="T1759" i="1"/>
  <c r="Q1761" i="1"/>
  <c r="V1761" i="1" l="1"/>
  <c r="T1760" i="1"/>
  <c r="Q1762" i="1"/>
  <c r="V1762" i="1" l="1"/>
  <c r="T1761" i="1"/>
  <c r="Q1763" i="1"/>
  <c r="V1763" i="1" l="1"/>
  <c r="T1762" i="1"/>
  <c r="Q1764" i="1"/>
  <c r="V1764" i="1" l="1"/>
  <c r="T1763" i="1"/>
  <c r="Q1765" i="1"/>
  <c r="V1765" i="1" l="1"/>
  <c r="T1764" i="1"/>
  <c r="Q1766" i="1"/>
  <c r="V1766" i="1" l="1"/>
  <c r="T1765" i="1"/>
  <c r="Q1767" i="1"/>
  <c r="V1767" i="1" l="1"/>
  <c r="T1766" i="1"/>
  <c r="Q1768" i="1"/>
  <c r="V1768" i="1" l="1"/>
  <c r="T1767" i="1"/>
  <c r="Q1769" i="1"/>
  <c r="V1769" i="1" l="1"/>
  <c r="T1768" i="1"/>
  <c r="Q1770" i="1"/>
  <c r="V1770" i="1" l="1"/>
  <c r="T1769" i="1"/>
  <c r="Q1771" i="1"/>
  <c r="V1771" i="1" l="1"/>
  <c r="T1770" i="1"/>
  <c r="Q1772" i="1"/>
  <c r="V1772" i="1" l="1"/>
  <c r="T1771" i="1"/>
  <c r="Q1773" i="1"/>
  <c r="V1773" i="1" l="1"/>
  <c r="T1772" i="1"/>
  <c r="Q1774" i="1"/>
  <c r="V1774" i="1" l="1"/>
  <c r="T1773" i="1"/>
  <c r="Q1775" i="1"/>
  <c r="V1775" i="1" l="1"/>
  <c r="T1774" i="1"/>
  <c r="Q1776" i="1"/>
  <c r="V1776" i="1" l="1"/>
  <c r="T1775" i="1"/>
  <c r="Q1777" i="1"/>
  <c r="V1777" i="1" l="1"/>
  <c r="T1776" i="1"/>
  <c r="Q1778" i="1"/>
  <c r="V1778" i="1" l="1"/>
  <c r="T1777" i="1"/>
  <c r="Q1779" i="1"/>
  <c r="V1779" i="1" l="1"/>
  <c r="T1778" i="1"/>
  <c r="Q1780" i="1"/>
  <c r="V1780" i="1" l="1"/>
  <c r="T1779" i="1"/>
  <c r="Q1781" i="1"/>
  <c r="V1781" i="1" l="1"/>
  <c r="T1780" i="1"/>
  <c r="Q1782" i="1"/>
  <c r="V1782" i="1" l="1"/>
  <c r="T1781" i="1"/>
  <c r="Q1783" i="1"/>
  <c r="V1783" i="1" l="1"/>
  <c r="T1782" i="1"/>
  <c r="Q1784" i="1"/>
  <c r="V1784" i="1" l="1"/>
  <c r="T1783" i="1"/>
  <c r="Q1785" i="1"/>
  <c r="V1785" i="1" l="1"/>
  <c r="T1784" i="1"/>
  <c r="Q1786" i="1"/>
  <c r="V1786" i="1" l="1"/>
  <c r="T1785" i="1"/>
  <c r="Q1787" i="1"/>
  <c r="V1787" i="1" l="1"/>
  <c r="T1786" i="1"/>
  <c r="Q1788" i="1"/>
  <c r="V1788" i="1" l="1"/>
  <c r="T1787" i="1"/>
  <c r="Q1789" i="1"/>
  <c r="V1789" i="1" l="1"/>
  <c r="T1788" i="1"/>
  <c r="Q1790" i="1"/>
  <c r="V1790" i="1" l="1"/>
  <c r="T1789" i="1"/>
  <c r="Q1791" i="1"/>
  <c r="V1791" i="1" l="1"/>
  <c r="T1790" i="1"/>
  <c r="Q1792" i="1"/>
  <c r="V1792" i="1" l="1"/>
  <c r="T1791" i="1"/>
  <c r="Q1793" i="1"/>
  <c r="V1793" i="1" l="1"/>
  <c r="T1792" i="1"/>
  <c r="Q1794" i="1"/>
  <c r="V1794" i="1" l="1"/>
  <c r="T1793" i="1"/>
  <c r="Q1795" i="1"/>
  <c r="V1795" i="1" l="1"/>
  <c r="T1794" i="1"/>
  <c r="Q1796" i="1"/>
  <c r="V1796" i="1" l="1"/>
  <c r="T1795" i="1"/>
  <c r="Q1797" i="1"/>
  <c r="V1797" i="1" l="1"/>
  <c r="T1796" i="1"/>
  <c r="Q1798" i="1"/>
  <c r="V1798" i="1" l="1"/>
  <c r="T1797" i="1"/>
  <c r="Q1799" i="1"/>
  <c r="V1799" i="1" l="1"/>
  <c r="T1798" i="1"/>
  <c r="Q1800" i="1"/>
  <c r="V1800" i="1" l="1"/>
  <c r="T1799" i="1"/>
  <c r="Q1801" i="1"/>
  <c r="V1801" i="1" l="1"/>
  <c r="T1800" i="1"/>
  <c r="Q1802" i="1"/>
  <c r="V1802" i="1" l="1"/>
  <c r="T1801" i="1"/>
  <c r="Q1803" i="1"/>
  <c r="V1803" i="1" l="1"/>
  <c r="T1802" i="1"/>
  <c r="Q1804" i="1"/>
  <c r="V1804" i="1" l="1"/>
  <c r="T1803" i="1"/>
  <c r="Q1805" i="1"/>
  <c r="V1805" i="1" l="1"/>
  <c r="T1804" i="1"/>
  <c r="Q1806" i="1"/>
  <c r="V1806" i="1" l="1"/>
  <c r="T1805" i="1"/>
  <c r="Q1807" i="1"/>
  <c r="V1807" i="1" l="1"/>
  <c r="T1807" i="1" s="1"/>
  <c r="R7" i="1" s="1" a="1"/>
  <c r="S501" i="1" s="1"/>
  <c r="T1806" i="1"/>
  <c r="S1078" i="1" l="1"/>
  <c r="S52" i="1"/>
  <c r="S1353" i="1"/>
  <c r="S631" i="1"/>
  <c r="S1443" i="1"/>
  <c r="S38" i="1"/>
  <c r="S486" i="1"/>
  <c r="S228" i="1"/>
  <c r="S1198" i="1"/>
  <c r="S894" i="1"/>
  <c r="S936" i="1"/>
  <c r="S475" i="1"/>
  <c r="S349" i="1"/>
  <c r="S248" i="1"/>
  <c r="S1384" i="1"/>
  <c r="S570" i="1"/>
  <c r="S360" i="1"/>
  <c r="S1123" i="1"/>
  <c r="S789" i="1"/>
  <c r="S1204" i="1"/>
  <c r="S1306" i="1"/>
  <c r="S822" i="1"/>
  <c r="S16" i="1"/>
  <c r="S1112" i="1"/>
  <c r="S1451" i="1"/>
  <c r="S691" i="1"/>
  <c r="S448" i="1"/>
  <c r="S1038" i="1"/>
  <c r="S238" i="1"/>
  <c r="S1203" i="1"/>
  <c r="S109" i="1"/>
  <c r="S346" i="1"/>
  <c r="S1380" i="1"/>
  <c r="S188" i="1"/>
  <c r="S835" i="1"/>
  <c r="S1065" i="1"/>
  <c r="S758" i="1"/>
  <c r="S1293" i="1"/>
  <c r="S998" i="1"/>
  <c r="S272" i="1"/>
  <c r="S200" i="1"/>
  <c r="S385" i="1"/>
  <c r="S481" i="1"/>
  <c r="S1143" i="1"/>
  <c r="S365" i="1"/>
  <c r="S168" i="1"/>
  <c r="S1263" i="1"/>
  <c r="S1098" i="1"/>
  <c r="S777" i="1"/>
  <c r="S829" i="1"/>
  <c r="S411" i="1"/>
  <c r="S88" i="1"/>
  <c r="S1468" i="1"/>
  <c r="S175" i="1"/>
  <c r="S1107" i="1"/>
  <c r="S35" i="1"/>
  <c r="S796" i="1"/>
  <c r="S725" i="1"/>
  <c r="S1402" i="1"/>
  <c r="S179" i="1"/>
  <c r="S1026" i="1"/>
  <c r="S1430" i="1"/>
  <c r="S1141" i="1"/>
  <c r="S910" i="1"/>
  <c r="S1304" i="1"/>
  <c r="S896" i="1"/>
  <c r="S32" i="1"/>
  <c r="S907" i="1"/>
  <c r="S947" i="1"/>
  <c r="S1105" i="1"/>
  <c r="S350" i="1"/>
  <c r="S733" i="1"/>
  <c r="S1176" i="1"/>
  <c r="S1371" i="1"/>
  <c r="S620" i="1"/>
  <c r="S1308" i="1"/>
  <c r="S458" i="1"/>
  <c r="S633" i="1"/>
  <c r="S1022" i="1"/>
  <c r="S1377" i="1"/>
  <c r="S95" i="1"/>
  <c r="S285" i="1"/>
  <c r="S246" i="1"/>
  <c r="S1025" i="1"/>
  <c r="S1096" i="1"/>
  <c r="S1092" i="1"/>
  <c r="S1114" i="1"/>
  <c r="S1391" i="1"/>
  <c r="S593" i="1"/>
  <c r="S603" i="1"/>
  <c r="S65" i="1"/>
  <c r="S490" i="1"/>
  <c r="S629" i="1"/>
  <c r="S1005" i="1"/>
  <c r="S1345" i="1"/>
  <c r="S568" i="1"/>
  <c r="S176" i="1"/>
  <c r="S1383" i="1"/>
  <c r="S454" i="1"/>
  <c r="S262" i="1"/>
  <c r="S316" i="1"/>
  <c r="S509" i="1"/>
  <c r="S664" i="1"/>
  <c r="S1108" i="1"/>
  <c r="S106" i="1"/>
  <c r="S172" i="1"/>
  <c r="S437" i="1"/>
  <c r="S904" i="1"/>
  <c r="S180" i="1"/>
  <c r="S347" i="1"/>
  <c r="S54" i="1"/>
  <c r="S282" i="1"/>
  <c r="S1017" i="1"/>
  <c r="S607" i="1"/>
  <c r="S1127" i="1"/>
  <c r="S345" i="1"/>
  <c r="S971" i="1"/>
  <c r="S526" i="1"/>
  <c r="S977" i="1"/>
  <c r="S1342" i="1"/>
  <c r="S1287" i="1"/>
  <c r="S143" i="1"/>
  <c r="S1435" i="1"/>
  <c r="S997" i="1"/>
  <c r="S1337" i="1"/>
  <c r="S1433" i="1"/>
  <c r="S911" i="1"/>
  <c r="S754" i="1"/>
  <c r="S1248" i="1"/>
  <c r="S698" i="1"/>
  <c r="S186" i="1"/>
  <c r="S414" i="1"/>
  <c r="S399" i="1"/>
  <c r="S428" i="1"/>
  <c r="S257" i="1"/>
  <c r="S748" i="1"/>
  <c r="S243" i="1"/>
  <c r="S343" i="1"/>
  <c r="S295" i="1"/>
  <c r="S289" i="1"/>
  <c r="S1191" i="1"/>
  <c r="S928" i="1"/>
  <c r="S110" i="1"/>
  <c r="S883" i="1"/>
  <c r="S267" i="1"/>
  <c r="S1047" i="1"/>
  <c r="S222" i="1"/>
  <c r="S421" i="1"/>
  <c r="S376" i="1"/>
  <c r="S73" i="1"/>
  <c r="S297" i="1"/>
  <c r="S132" i="1"/>
  <c r="S920" i="1"/>
  <c r="S23" i="1"/>
  <c r="S686" i="1"/>
  <c r="S446" i="1"/>
  <c r="S377" i="1"/>
  <c r="S571" i="1"/>
  <c r="S1366" i="1"/>
  <c r="S183" i="1"/>
  <c r="S489" i="1"/>
  <c r="S1084" i="1"/>
  <c r="S1088" i="1"/>
  <c r="S1336" i="1"/>
  <c r="S1228" i="1"/>
  <c r="S296" i="1"/>
  <c r="S590" i="1"/>
  <c r="S363" i="1"/>
  <c r="S1334" i="1"/>
  <c r="S396" i="1"/>
  <c r="S1440" i="1"/>
  <c r="S462" i="1"/>
  <c r="S134" i="1"/>
  <c r="S153" i="1"/>
  <c r="S191" i="1"/>
  <c r="S471" i="1"/>
  <c r="S1148" i="1"/>
  <c r="S1426" i="1"/>
  <c r="S547" i="1"/>
  <c r="S92" i="1"/>
  <c r="S348" i="1"/>
  <c r="S510" i="1"/>
  <c r="S1425" i="1"/>
  <c r="S577" i="1"/>
  <c r="S157" i="1"/>
  <c r="S24" i="1"/>
  <c r="S371" i="1"/>
  <c r="S530" i="1"/>
  <c r="S672" i="1"/>
  <c r="S523" i="1"/>
  <c r="S149" i="1"/>
  <c r="S734" i="1"/>
  <c r="S1131" i="1"/>
  <c r="S1471" i="1"/>
  <c r="S1029" i="1"/>
  <c r="S498" i="1"/>
  <c r="S618" i="1"/>
  <c r="S497" i="1"/>
  <c r="S103" i="1"/>
  <c r="S82" i="1"/>
  <c r="S1206" i="1"/>
  <c r="S380" i="1"/>
  <c r="S1469" i="1"/>
  <c r="S97" i="1"/>
  <c r="S549" i="1"/>
  <c r="S980" i="1"/>
  <c r="S610" i="1"/>
  <c r="S902" i="1"/>
  <c r="S383" i="1"/>
  <c r="S582" i="1"/>
  <c r="S1145" i="1"/>
  <c r="S1392" i="1"/>
  <c r="S154" i="1"/>
  <c r="S432" i="1"/>
  <c r="S981" i="1"/>
  <c r="S1388" i="1"/>
  <c r="S1278" i="1"/>
  <c r="S344" i="1"/>
  <c r="S683" i="1"/>
  <c r="S47" i="1"/>
  <c r="S1040" i="1"/>
  <c r="S788" i="1"/>
  <c r="S1053" i="1"/>
  <c r="S473" i="1"/>
  <c r="S718" i="1"/>
  <c r="S1187" i="1"/>
  <c r="S612" i="1"/>
  <c r="S1072" i="1"/>
  <c r="S1157" i="1"/>
  <c r="S1068" i="1"/>
  <c r="S1394" i="1"/>
  <c r="S1233" i="1"/>
  <c r="S970" i="1"/>
  <c r="S1050" i="1"/>
  <c r="S1201" i="1"/>
  <c r="S915" i="1"/>
  <c r="S115" i="1"/>
  <c r="S776" i="1"/>
  <c r="S1355" i="1"/>
  <c r="S76" i="1"/>
  <c r="S232" i="1"/>
  <c r="S1538" i="1"/>
  <c r="S1558" i="1"/>
  <c r="S1578" i="1"/>
  <c r="S1598" i="1"/>
  <c r="S1618" i="1"/>
  <c r="S1638" i="1"/>
  <c r="S1658" i="1"/>
  <c r="S1678" i="1"/>
  <c r="S1698" i="1"/>
  <c r="S1718" i="1"/>
  <c r="S1738" i="1"/>
  <c r="S1758" i="1"/>
  <c r="S1778" i="1"/>
  <c r="S1798" i="1"/>
  <c r="S1539" i="1"/>
  <c r="S1559" i="1"/>
  <c r="S1579" i="1"/>
  <c r="S1599" i="1"/>
  <c r="S1619" i="1"/>
  <c r="S1639" i="1"/>
  <c r="S1659" i="1"/>
  <c r="S1679" i="1"/>
  <c r="S1699" i="1"/>
  <c r="S1719" i="1"/>
  <c r="S1739" i="1"/>
  <c r="S1759" i="1"/>
  <c r="S1779" i="1"/>
  <c r="S1799" i="1"/>
  <c r="S1524" i="1"/>
  <c r="S1544" i="1"/>
  <c r="S1564" i="1"/>
  <c r="S1584" i="1"/>
  <c r="S1604" i="1"/>
  <c r="S1624" i="1"/>
  <c r="S1644" i="1"/>
  <c r="S1664" i="1"/>
  <c r="S1684" i="1"/>
  <c r="S1704" i="1"/>
  <c r="S1724" i="1"/>
  <c r="S1744" i="1"/>
  <c r="S1764" i="1"/>
  <c r="S1784" i="1"/>
  <c r="S1804" i="1"/>
  <c r="S1526" i="1"/>
  <c r="S1566" i="1"/>
  <c r="S1586" i="1"/>
  <c r="S1606" i="1"/>
  <c r="S1646" i="1"/>
  <c r="S1686" i="1"/>
  <c r="S1726" i="1"/>
  <c r="S1746" i="1"/>
  <c r="S1786" i="1"/>
  <c r="S1547" i="1"/>
  <c r="S1587" i="1"/>
  <c r="S1627" i="1"/>
  <c r="S1667" i="1"/>
  <c r="S1707" i="1"/>
  <c r="S1747" i="1"/>
  <c r="S1767" i="1"/>
  <c r="S1528" i="1"/>
  <c r="S1568" i="1"/>
  <c r="S1608" i="1"/>
  <c r="S1628" i="1"/>
  <c r="S1668" i="1"/>
  <c r="S1708" i="1"/>
  <c r="S1768" i="1"/>
  <c r="S1549" i="1"/>
  <c r="S1609" i="1"/>
  <c r="S1669" i="1"/>
  <c r="S1709" i="1"/>
  <c r="S1749" i="1"/>
  <c r="S1789" i="1"/>
  <c r="S1530" i="1"/>
  <c r="S1570" i="1"/>
  <c r="S1610" i="1"/>
  <c r="S1630" i="1"/>
  <c r="S1670" i="1"/>
  <c r="S1710" i="1"/>
  <c r="S1750" i="1"/>
  <c r="S1551" i="1"/>
  <c r="S1611" i="1"/>
  <c r="S1651" i="1"/>
  <c r="S1691" i="1"/>
  <c r="S1751" i="1"/>
  <c r="S1791" i="1"/>
  <c r="S1552" i="1"/>
  <c r="S1612" i="1"/>
  <c r="S1652" i="1"/>
  <c r="S1672" i="1"/>
  <c r="S1732" i="1"/>
  <c r="S1772" i="1"/>
  <c r="S1792" i="1"/>
  <c r="S1553" i="1"/>
  <c r="S1593" i="1"/>
  <c r="S1633" i="1"/>
  <c r="S1673" i="1"/>
  <c r="S1713" i="1"/>
  <c r="S1753" i="1"/>
  <c r="S1554" i="1"/>
  <c r="S1594" i="1"/>
  <c r="S1614" i="1"/>
  <c r="S1654" i="1"/>
  <c r="S1694" i="1"/>
  <c r="S1734" i="1"/>
  <c r="S1754" i="1"/>
  <c r="S1794" i="1"/>
  <c r="S1535" i="1"/>
  <c r="S1575" i="1"/>
  <c r="S1615" i="1"/>
  <c r="S1635" i="1"/>
  <c r="S1655" i="1"/>
  <c r="S1715" i="1"/>
  <c r="S1775" i="1"/>
  <c r="S1525" i="1"/>
  <c r="S1545" i="1"/>
  <c r="S1565" i="1"/>
  <c r="S1585" i="1"/>
  <c r="S1605" i="1"/>
  <c r="S1625" i="1"/>
  <c r="S1645" i="1"/>
  <c r="S1665" i="1"/>
  <c r="S1685" i="1"/>
  <c r="S1705" i="1"/>
  <c r="S1725" i="1"/>
  <c r="S1745" i="1"/>
  <c r="S1765" i="1"/>
  <c r="S1785" i="1"/>
  <c r="S1805" i="1"/>
  <c r="S1546" i="1"/>
  <c r="S1626" i="1"/>
  <c r="S1666" i="1"/>
  <c r="S1706" i="1"/>
  <c r="S1766" i="1"/>
  <c r="S1806" i="1"/>
  <c r="S1527" i="1"/>
  <c r="S1567" i="1"/>
  <c r="S1607" i="1"/>
  <c r="S1647" i="1"/>
  <c r="S1687" i="1"/>
  <c r="S1727" i="1"/>
  <c r="S1787" i="1"/>
  <c r="S1548" i="1"/>
  <c r="S1588" i="1"/>
  <c r="S1648" i="1"/>
  <c r="S1688" i="1"/>
  <c r="S1728" i="1"/>
  <c r="S1748" i="1"/>
  <c r="S1788" i="1"/>
  <c r="S1529" i="1"/>
  <c r="S1569" i="1"/>
  <c r="S1589" i="1"/>
  <c r="S1629" i="1"/>
  <c r="S1649" i="1"/>
  <c r="S1689" i="1"/>
  <c r="S1729" i="1"/>
  <c r="S1769" i="1"/>
  <c r="S1550" i="1"/>
  <c r="S1590" i="1"/>
  <c r="S1650" i="1"/>
  <c r="S1690" i="1"/>
  <c r="S1730" i="1"/>
  <c r="S1770" i="1"/>
  <c r="S1790" i="1"/>
  <c r="S1531" i="1"/>
  <c r="S1571" i="1"/>
  <c r="S1591" i="1"/>
  <c r="S1631" i="1"/>
  <c r="S1671" i="1"/>
  <c r="S1711" i="1"/>
  <c r="S1731" i="1"/>
  <c r="S1771" i="1"/>
  <c r="S1532" i="1"/>
  <c r="S1572" i="1"/>
  <c r="S1592" i="1"/>
  <c r="S1632" i="1"/>
  <c r="S1692" i="1"/>
  <c r="S1712" i="1"/>
  <c r="S1752" i="1"/>
  <c r="S1533" i="1"/>
  <c r="S1573" i="1"/>
  <c r="S1613" i="1"/>
  <c r="S1653" i="1"/>
  <c r="S1693" i="1"/>
  <c r="S1733" i="1"/>
  <c r="S1773" i="1"/>
  <c r="S1793" i="1"/>
  <c r="S1534" i="1"/>
  <c r="S1574" i="1"/>
  <c r="S1634" i="1"/>
  <c r="S1674" i="1"/>
  <c r="S1714" i="1"/>
  <c r="S1774" i="1"/>
  <c r="S1555" i="1"/>
  <c r="S1595" i="1"/>
  <c r="S1675" i="1"/>
  <c r="S1695" i="1"/>
  <c r="S1735" i="1"/>
  <c r="S1755" i="1"/>
  <c r="S1580" i="1"/>
  <c r="S1642" i="1"/>
  <c r="S1716" i="1"/>
  <c r="S1780" i="1"/>
  <c r="S1520" i="1"/>
  <c r="S1656" i="1"/>
  <c r="S1782" i="1"/>
  <c r="S1583" i="1"/>
  <c r="S1721" i="1"/>
  <c r="S1581" i="1"/>
  <c r="S1643" i="1"/>
  <c r="S1717" i="1"/>
  <c r="S1781" i="1"/>
  <c r="S1582" i="1"/>
  <c r="S1720" i="1"/>
  <c r="S1521" i="1"/>
  <c r="S1657" i="1"/>
  <c r="S1783" i="1"/>
  <c r="S1522" i="1"/>
  <c r="S1596" i="1"/>
  <c r="S1660" i="1"/>
  <c r="S1722" i="1"/>
  <c r="S1795" i="1"/>
  <c r="S1523" i="1"/>
  <c r="S1597" i="1"/>
  <c r="S1661" i="1"/>
  <c r="S1723" i="1"/>
  <c r="S1796" i="1"/>
  <c r="S1682" i="1"/>
  <c r="S1536" i="1"/>
  <c r="S1600" i="1"/>
  <c r="S1662" i="1"/>
  <c r="S1736" i="1"/>
  <c r="S1797" i="1"/>
  <c r="S1602" i="1"/>
  <c r="S1740" i="1"/>
  <c r="S1801" i="1"/>
  <c r="S1603" i="1"/>
  <c r="S1677" i="1"/>
  <c r="S1802" i="1"/>
  <c r="S1616" i="1"/>
  <c r="S1742" i="1"/>
  <c r="S1617" i="1"/>
  <c r="S1743" i="1"/>
  <c r="S1620" i="1"/>
  <c r="S1621" i="1"/>
  <c r="S1683" i="1"/>
  <c r="S1622" i="1"/>
  <c r="S1696" i="1"/>
  <c r="S1561" i="1"/>
  <c r="S1697" i="1"/>
  <c r="S1636" i="1"/>
  <c r="S1762" i="1"/>
  <c r="S1637" i="1"/>
  <c r="S1763" i="1"/>
  <c r="S1576" i="1"/>
  <c r="S1702" i="1"/>
  <c r="S1703" i="1"/>
  <c r="S1537" i="1"/>
  <c r="S1601" i="1"/>
  <c r="S1663" i="1"/>
  <c r="S1737" i="1"/>
  <c r="S1800" i="1"/>
  <c r="S1540" i="1"/>
  <c r="S1676" i="1"/>
  <c r="S1541" i="1"/>
  <c r="S1741" i="1"/>
  <c r="S1542" i="1"/>
  <c r="S1680" i="1"/>
  <c r="S1803" i="1"/>
  <c r="S1543" i="1"/>
  <c r="S1681" i="1"/>
  <c r="S1556" i="1"/>
  <c r="S1756" i="1"/>
  <c r="S1557" i="1"/>
  <c r="S1757" i="1"/>
  <c r="S1560" i="1"/>
  <c r="S1760" i="1"/>
  <c r="S1623" i="1"/>
  <c r="S1761" i="1"/>
  <c r="S1562" i="1"/>
  <c r="S1700" i="1"/>
  <c r="S1563" i="1"/>
  <c r="S1701" i="1"/>
  <c r="S1640" i="1"/>
  <c r="S1776" i="1"/>
  <c r="S1577" i="1"/>
  <c r="S1641" i="1"/>
  <c r="S1777" i="1"/>
  <c r="S434" i="1"/>
  <c r="S688" i="1"/>
  <c r="S390" i="1"/>
  <c r="S253" i="1"/>
  <c r="S787" i="1"/>
  <c r="S173" i="1"/>
  <c r="S1277" i="1"/>
  <c r="S849" i="1"/>
  <c r="S1454" i="1"/>
  <c r="S19" i="1"/>
  <c r="S964" i="1"/>
  <c r="S511" i="1"/>
  <c r="S528" i="1"/>
  <c r="S866" i="1"/>
  <c r="S943" i="1"/>
  <c r="S338" i="1"/>
  <c r="S1295" i="1"/>
  <c r="S625" i="1"/>
  <c r="S218" i="1"/>
  <c r="S760" i="1"/>
  <c r="S514" i="1"/>
  <c r="S775" i="1"/>
  <c r="S90" i="1"/>
  <c r="S406" i="1"/>
  <c r="S595" i="1"/>
  <c r="S269" i="1"/>
  <c r="S1400" i="1"/>
  <c r="S1313" i="1"/>
  <c r="S626" i="1"/>
  <c r="S1475" i="1"/>
  <c r="S1216" i="1"/>
  <c r="S994" i="1"/>
  <c r="S1085" i="1"/>
  <c r="S739" i="1"/>
  <c r="S174" i="1"/>
  <c r="S164" i="1"/>
  <c r="S276" i="1"/>
  <c r="S684" i="1"/>
  <c r="S117" i="1"/>
  <c r="S202" i="1"/>
  <c r="S1221" i="1"/>
  <c r="S979" i="1"/>
  <c r="S653" i="1"/>
  <c r="S1170" i="1"/>
  <c r="S1312" i="1"/>
  <c r="S1421" i="1"/>
  <c r="S742" i="1"/>
  <c r="S1232" i="1"/>
  <c r="S234" i="1"/>
  <c r="S63" i="1"/>
  <c r="S404" i="1"/>
  <c r="S1339" i="1"/>
  <c r="S630" i="1"/>
  <c r="S1379" i="1"/>
  <c r="S1115" i="1"/>
  <c r="S213" i="1"/>
  <c r="S878" i="1"/>
  <c r="S759" i="1"/>
  <c r="S532" i="1"/>
  <c r="S1234" i="1"/>
  <c r="S1106" i="1"/>
  <c r="S589" i="1"/>
  <c r="S693" i="1"/>
  <c r="S1407" i="1"/>
  <c r="S205" i="1"/>
  <c r="S1013" i="1"/>
  <c r="S138" i="1"/>
  <c r="S1195" i="1"/>
  <c r="S1118" i="1"/>
  <c r="S332" i="1"/>
  <c r="S312" i="1"/>
  <c r="S453" i="1"/>
  <c r="S811" i="1"/>
  <c r="S575" i="1"/>
  <c r="S880" i="1"/>
  <c r="S814" i="1"/>
  <c r="S873" i="1"/>
  <c r="S598" i="1"/>
  <c r="S752" i="1"/>
  <c r="S716" i="1"/>
  <c r="S807" i="1"/>
  <c r="S480" i="1"/>
  <c r="S1180" i="1"/>
  <c r="S1331" i="1"/>
  <c r="S1074" i="1"/>
  <c r="S275" i="1"/>
  <c r="S317" i="1"/>
  <c r="S861" i="1"/>
  <c r="S37" i="1"/>
  <c r="S210" i="1"/>
  <c r="S1298" i="1"/>
  <c r="S1010" i="1"/>
  <c r="S484" i="1"/>
  <c r="S1247" i="1"/>
  <c r="S697" i="1"/>
  <c r="S996" i="1"/>
  <c r="S674" i="1"/>
  <c r="S713" i="1"/>
  <c r="S261" i="1"/>
  <c r="S533" i="1"/>
  <c r="S987" i="1"/>
  <c r="S700" i="1"/>
  <c r="S215" i="1"/>
  <c r="S1283" i="1"/>
  <c r="S1058" i="1"/>
  <c r="S339" i="1"/>
  <c r="S111" i="1"/>
  <c r="S1237" i="1"/>
  <c r="S247" i="1"/>
  <c r="S512" i="1"/>
  <c r="S513" i="1"/>
  <c r="S1120" i="1"/>
  <c r="S1147" i="1"/>
  <c r="S885" i="1"/>
  <c r="S1372" i="1"/>
  <c r="S403" i="1"/>
  <c r="S908" i="1"/>
  <c r="S291" i="1"/>
  <c r="S1418" i="1"/>
  <c r="S1408" i="1"/>
  <c r="S1286" i="1"/>
  <c r="S158" i="1"/>
  <c r="S1281" i="1"/>
  <c r="S352" i="1"/>
  <c r="S685" i="1"/>
  <c r="S689" i="1"/>
  <c r="S66" i="1"/>
  <c r="S1303" i="1"/>
  <c r="S442" i="1"/>
  <c r="S1139" i="1"/>
  <c r="S531" i="1"/>
  <c r="S708" i="1"/>
  <c r="S596" i="1"/>
  <c r="S1442" i="1"/>
  <c r="S840" i="1"/>
  <c r="S171" i="1"/>
  <c r="S874" i="1"/>
  <c r="S1197" i="1"/>
  <c r="S1001" i="1"/>
  <c r="S786" i="1"/>
  <c r="S1264" i="1"/>
  <c r="S159" i="1"/>
  <c r="S1242" i="1"/>
  <c r="S1261" i="1"/>
  <c r="S87" i="1"/>
  <c r="S245" i="1"/>
  <c r="S155" i="1"/>
  <c r="S165" i="1"/>
  <c r="S1245" i="1"/>
  <c r="S706" i="1"/>
  <c r="S229" i="1"/>
  <c r="S1044" i="1"/>
  <c r="S70" i="1"/>
  <c r="S615" i="1"/>
  <c r="S198" i="1"/>
  <c r="S608" i="1"/>
  <c r="S877" i="1"/>
  <c r="S326" i="1"/>
  <c r="S1172" i="1"/>
  <c r="S934" i="1"/>
  <c r="S604" i="1"/>
  <c r="S431" i="1"/>
  <c r="S306" i="1"/>
  <c r="S304" i="1"/>
  <c r="S322" i="1"/>
  <c r="S901" i="1"/>
  <c r="S1111" i="1"/>
  <c r="S1268" i="1"/>
  <c r="S990" i="1"/>
  <c r="S1251" i="1"/>
  <c r="S838" i="1"/>
  <c r="S235" i="1"/>
  <c r="S1202" i="1"/>
  <c r="S1110" i="1"/>
  <c r="S983" i="1"/>
  <c r="S31" i="1"/>
  <c r="S783" i="1"/>
  <c r="S1254" i="1"/>
  <c r="S573" i="1"/>
  <c r="S45" i="1"/>
  <c r="S190" i="1"/>
  <c r="S287" i="1"/>
  <c r="S924" i="1"/>
  <c r="S187" i="1"/>
  <c r="S651" i="1"/>
  <c r="S879" i="1"/>
  <c r="S876" i="1"/>
  <c r="S1091" i="1"/>
  <c r="S1150" i="1"/>
  <c r="S803" i="1"/>
  <c r="S963" i="1"/>
  <c r="S474" i="1"/>
  <c r="S1431" i="1"/>
  <c r="S1103" i="1"/>
  <c r="S67" i="1"/>
  <c r="S1310" i="1"/>
  <c r="S641" i="1"/>
  <c r="S567" i="1"/>
  <c r="S843" i="1"/>
  <c r="S1006" i="1"/>
  <c r="S746" i="1"/>
  <c r="S1291" i="1"/>
  <c r="S784" i="1"/>
  <c r="S384" i="1"/>
  <c r="S900" i="1"/>
  <c r="S1275" i="1"/>
  <c r="S274" i="1"/>
  <c r="S1035" i="1"/>
  <c r="S131" i="1"/>
  <c r="S182" i="1"/>
  <c r="S1196" i="1"/>
  <c r="S832" i="1"/>
  <c r="S825" i="1"/>
  <c r="S556" i="1"/>
  <c r="S51" i="1"/>
  <c r="S578" i="1"/>
  <c r="S1113" i="1"/>
  <c r="S449" i="1"/>
  <c r="S1370" i="1"/>
  <c r="S1270" i="1"/>
  <c r="S148" i="1"/>
  <c r="S62" i="1"/>
  <c r="S542" i="1"/>
  <c r="S985" i="1"/>
  <c r="S968" i="1"/>
  <c r="S914" i="1"/>
  <c r="S212" i="1"/>
  <c r="S1027" i="1"/>
  <c r="S841" i="1"/>
  <c r="S307" i="1"/>
  <c r="S113" i="1"/>
  <c r="S1478" i="1"/>
  <c r="S273" i="1"/>
  <c r="S1260" i="1"/>
  <c r="S1385" i="1"/>
  <c r="S1458" i="1"/>
  <c r="S156" i="1"/>
  <c r="S554" i="1"/>
  <c r="S1171" i="1"/>
  <c r="S623" i="1"/>
  <c r="S1272" i="1"/>
  <c r="S738" i="1"/>
  <c r="S152" i="1"/>
  <c r="S1099" i="1"/>
  <c r="S10" i="1"/>
  <c r="S621" i="1"/>
  <c r="S425" i="1"/>
  <c r="S1207" i="1"/>
  <c r="S867" i="1"/>
  <c r="S724" i="1"/>
  <c r="S639" i="1"/>
  <c r="S1080" i="1"/>
  <c r="S933" i="1"/>
  <c r="S909" i="1"/>
  <c r="S313" i="1"/>
  <c r="S731" i="1"/>
  <c r="S591" i="1"/>
  <c r="S394" i="1"/>
  <c r="S1284" i="1"/>
  <c r="S472" i="1"/>
  <c r="S539" i="1"/>
  <c r="S358" i="1"/>
  <c r="S1461" i="1"/>
  <c r="S1049" i="1"/>
  <c r="S72" i="1"/>
  <c r="S949" i="1"/>
  <c r="S540" i="1"/>
  <c r="S606" i="1"/>
  <c r="S1132" i="1"/>
  <c r="S972" i="1"/>
  <c r="S1046" i="1"/>
  <c r="S1061" i="1"/>
  <c r="S91" i="1"/>
  <c r="S668" i="1"/>
  <c r="S1325" i="1"/>
  <c r="S694" i="1"/>
  <c r="S71" i="1"/>
  <c r="S1410" i="1"/>
  <c r="S58" i="1"/>
  <c r="S865" i="1"/>
  <c r="S750" i="1"/>
  <c r="S919" i="1"/>
  <c r="S1055" i="1"/>
  <c r="S502" i="1"/>
  <c r="S1222" i="1"/>
  <c r="S86" i="1"/>
  <c r="S1350" i="1"/>
  <c r="S905" i="1"/>
  <c r="S1162" i="1"/>
  <c r="S260" i="1"/>
  <c r="S1360" i="1"/>
  <c r="S1173" i="1"/>
  <c r="S40" i="1"/>
  <c r="S1230" i="1"/>
  <c r="S592" i="1"/>
  <c r="S563" i="1"/>
  <c r="S1369" i="1"/>
  <c r="S1373" i="1"/>
  <c r="S319" i="1"/>
  <c r="S315" i="1"/>
  <c r="S666" i="1"/>
  <c r="S1301" i="1"/>
  <c r="S1397" i="1"/>
  <c r="S185" i="1"/>
  <c r="S1314" i="1"/>
  <c r="S1466" i="1"/>
  <c r="S932" i="1"/>
  <c r="S833" i="1"/>
  <c r="S859" i="1"/>
  <c r="S1159" i="1"/>
  <c r="S1363" i="1"/>
  <c r="S1341" i="1"/>
  <c r="S488" i="1"/>
  <c r="S745" i="1"/>
  <c r="S416" i="1"/>
  <c r="S937" i="1"/>
  <c r="S201" i="1"/>
  <c r="S702" i="1"/>
  <c r="S233" i="1"/>
  <c r="S995" i="1"/>
  <c r="S53" i="1"/>
  <c r="S715" i="1"/>
  <c r="S1446" i="1"/>
  <c r="S507" i="1"/>
  <c r="S381" i="1"/>
  <c r="S256" i="1"/>
  <c r="S952" i="1"/>
  <c r="S57" i="1"/>
  <c r="S33" i="1"/>
  <c r="S26" i="1"/>
  <c r="S1330" i="1"/>
  <c r="S310" i="1"/>
  <c r="S119" i="1"/>
  <c r="S1066" i="1"/>
  <c r="S1069" i="1"/>
  <c r="S1109" i="1"/>
  <c r="S130" i="1"/>
  <c r="S299" i="1"/>
  <c r="S1403" i="1"/>
  <c r="S1089" i="1"/>
  <c r="S1395" i="1"/>
  <c r="S655" i="1"/>
  <c r="S467" i="1"/>
  <c r="S29" i="1"/>
  <c r="S1019" i="1"/>
  <c r="S44" i="1"/>
  <c r="S1470" i="1"/>
  <c r="S648" i="1"/>
  <c r="S735" i="1"/>
  <c r="S640" i="1"/>
  <c r="S670" i="1"/>
  <c r="S1094" i="1"/>
  <c r="S1079" i="1"/>
  <c r="S1244" i="1"/>
  <c r="S650" i="1"/>
  <c r="S370" i="1"/>
  <c r="S858" i="1"/>
  <c r="S624" i="1"/>
  <c r="S408" i="1"/>
  <c r="S913" i="1"/>
  <c r="S125" i="1"/>
  <c r="S1056" i="1"/>
  <c r="S953" i="1"/>
  <c r="S1087" i="1"/>
  <c r="S790" i="1"/>
  <c r="S1183" i="1"/>
  <c r="S506" i="1"/>
  <c r="S1419" i="1"/>
  <c r="S386" i="1"/>
  <c r="S773" i="1"/>
  <c r="S1076" i="1"/>
  <c r="S830" i="1"/>
  <c r="S727" i="1"/>
  <c r="S1414" i="1"/>
  <c r="S1030" i="1"/>
  <c r="S142" i="1"/>
  <c r="S1015" i="1"/>
  <c r="S1081" i="1"/>
  <c r="S638" i="1"/>
  <c r="S1448" i="1"/>
  <c r="S1252" i="1"/>
  <c r="S443" i="1"/>
  <c r="S1070" i="1"/>
  <c r="S221" i="1"/>
  <c r="S1299" i="1"/>
  <c r="S122" i="1"/>
  <c r="S470" i="1"/>
  <c r="S15" i="1"/>
  <c r="S170" i="1"/>
  <c r="S1125" i="1"/>
  <c r="S240" i="1"/>
  <c r="S543" i="1"/>
  <c r="S1215" i="1"/>
  <c r="S323" i="1"/>
  <c r="S973" i="1"/>
  <c r="S1033" i="1"/>
  <c r="S505" i="1"/>
  <c r="S1002" i="1"/>
  <c r="S1375" i="1"/>
  <c r="S105" i="1"/>
  <c r="S922" i="1"/>
  <c r="S597" i="1"/>
  <c r="S792" i="1"/>
  <c r="S817" i="1"/>
  <c r="S389" i="1"/>
  <c r="S1192" i="1"/>
  <c r="S1059" i="1"/>
  <c r="S726" i="1"/>
  <c r="S519" i="1"/>
  <c r="S939" i="1"/>
  <c r="S931" i="1"/>
  <c r="S1256" i="1"/>
  <c r="S124" i="1"/>
  <c r="S1378" i="1"/>
  <c r="S184" i="1"/>
  <c r="S452" i="1"/>
  <c r="S824" i="1"/>
  <c r="S906" i="1"/>
  <c r="S599" i="1"/>
  <c r="S628" i="1"/>
  <c r="S701" i="1"/>
  <c r="S42" i="1"/>
  <c r="S68" i="1"/>
  <c r="S1086" i="1"/>
  <c r="S1073" i="1"/>
  <c r="S569" i="1"/>
  <c r="S1429" i="1"/>
  <c r="S903" i="1"/>
  <c r="S1163" i="1"/>
  <c r="S935" i="1"/>
  <c r="S1229" i="1"/>
  <c r="S429" i="1"/>
  <c r="S723" i="1"/>
  <c r="S982" i="1"/>
  <c r="S94" i="1"/>
  <c r="S1411" i="1"/>
  <c r="S636" i="1"/>
  <c r="S80" i="1"/>
  <c r="S48" i="1"/>
  <c r="S1462" i="1"/>
  <c r="S1329" i="1"/>
  <c r="S341" i="1"/>
  <c r="S813" i="1"/>
  <c r="S802" i="1"/>
  <c r="S1246" i="1"/>
  <c r="S373" i="1"/>
  <c r="S98" i="1"/>
  <c r="S1253" i="1"/>
  <c r="S327" i="1"/>
  <c r="S277" i="1"/>
  <c r="S298" i="1"/>
  <c r="S806" i="1"/>
  <c r="S550" i="1"/>
  <c r="S141" i="1"/>
  <c r="S844" i="1"/>
  <c r="S1288" i="1"/>
  <c r="S993" i="1"/>
  <c r="S379" i="1"/>
  <c r="S647" i="1"/>
  <c r="S836" i="1"/>
  <c r="S645" i="1"/>
  <c r="S661" i="1"/>
  <c r="S798" i="1"/>
  <c r="S1007" i="1"/>
  <c r="S412" i="1"/>
  <c r="S1332" i="1"/>
  <c r="S300" i="1"/>
  <c r="S36" i="1"/>
  <c r="S1231" i="1"/>
  <c r="S483" i="1"/>
  <c r="S679" i="1"/>
  <c r="S942" i="1"/>
  <c r="S602" i="1"/>
  <c r="S439" i="1"/>
  <c r="S192" i="1"/>
  <c r="S283" i="1"/>
  <c r="S984" i="1"/>
  <c r="S407" i="1"/>
  <c r="S677" i="1"/>
  <c r="S1452" i="1"/>
  <c r="S1188" i="1"/>
  <c r="S1364" i="1"/>
  <c r="S430" i="1"/>
  <c r="S1436" i="1"/>
  <c r="S128" i="1"/>
  <c r="S566" i="1"/>
  <c r="S223" i="1"/>
  <c r="S613" i="1"/>
  <c r="S711" i="1"/>
  <c r="S704" i="1"/>
  <c r="S1130" i="1"/>
  <c r="S265" i="1"/>
  <c r="S1126" i="1"/>
  <c r="S1294" i="1"/>
  <c r="S882" i="1"/>
  <c r="S755" i="1"/>
  <c r="S992" i="1"/>
  <c r="S1316" i="1"/>
  <c r="S682" i="1"/>
  <c r="S862" i="1"/>
  <c r="S663" i="1"/>
  <c r="S112" i="1"/>
  <c r="S721" i="1"/>
  <c r="S1416" i="1"/>
  <c r="S548" i="1"/>
  <c r="S211" i="1"/>
  <c r="S1405" i="1"/>
  <c r="S601" i="1"/>
  <c r="S545" i="1"/>
  <c r="S918" i="1"/>
  <c r="S1117" i="1"/>
  <c r="S558" i="1"/>
  <c r="S527" i="1"/>
  <c r="S930" i="1"/>
  <c r="S1311" i="1"/>
  <c r="S926" i="1"/>
  <c r="S303" i="1"/>
  <c r="S751" i="1"/>
  <c r="S986" i="1"/>
  <c r="S889" i="1"/>
  <c r="S720" i="1"/>
  <c r="S646" i="1"/>
  <c r="S177" i="1"/>
  <c r="S1211" i="1"/>
  <c r="S1437" i="1"/>
  <c r="S356" i="1"/>
  <c r="S1018" i="1"/>
  <c r="S1459" i="1"/>
  <c r="S1052" i="1"/>
  <c r="S574" i="1"/>
  <c r="S459" i="1"/>
  <c r="S30" i="1"/>
  <c r="S579" i="1"/>
  <c r="S741" i="1"/>
  <c r="S1344" i="1"/>
  <c r="S667" i="1"/>
  <c r="S438" i="1"/>
  <c r="S217" i="1"/>
  <c r="S378" i="1"/>
  <c r="S493" i="1"/>
  <c r="S600" i="1"/>
  <c r="S278" i="1"/>
  <c r="S1460" i="1"/>
  <c r="S1271" i="1"/>
  <c r="S842" i="1"/>
  <c r="S766" i="1"/>
  <c r="S517" i="1"/>
  <c r="S729" i="1"/>
  <c r="S1181" i="1"/>
  <c r="S1335" i="1"/>
  <c r="S1051" i="1"/>
  <c r="S1276" i="1"/>
  <c r="S61" i="1"/>
  <c r="S707" i="1"/>
  <c r="S118" i="1"/>
  <c r="S49" i="1"/>
  <c r="S1140" i="1"/>
  <c r="S39" i="1"/>
  <c r="S116" i="1"/>
  <c r="S521" i="1"/>
  <c r="S553" i="1"/>
  <c r="S405" i="1"/>
  <c r="S1003" i="1"/>
  <c r="S401" i="1"/>
  <c r="S93" i="1"/>
  <c r="S966" i="1"/>
  <c r="S821" i="1"/>
  <c r="S1367" i="1"/>
  <c r="S588" i="1"/>
  <c r="S41" i="1"/>
  <c r="S780" i="1"/>
  <c r="S1412" i="1"/>
  <c r="S779" i="1"/>
  <c r="S433" i="1"/>
  <c r="S372" i="1"/>
  <c r="S857" i="1"/>
  <c r="S619" i="1"/>
  <c r="S1266" i="1"/>
  <c r="S461" i="1"/>
  <c r="S948" i="1"/>
  <c r="S791" i="1"/>
  <c r="S195" i="1"/>
  <c r="S868" i="1"/>
  <c r="S1374" i="1"/>
  <c r="S163" i="1"/>
  <c r="S359" i="1"/>
  <c r="S178" i="1"/>
  <c r="S241" i="1"/>
  <c r="S1190" i="1"/>
  <c r="S46" i="1"/>
  <c r="S515" i="1"/>
  <c r="S1134" i="1"/>
  <c r="S503" i="1"/>
  <c r="S951" i="1"/>
  <c r="S1220" i="1"/>
  <c r="S923" i="1"/>
  <c r="S334" i="1"/>
  <c r="S181" i="1"/>
  <c r="S252" i="1"/>
  <c r="S1129" i="1"/>
  <c r="S1165" i="1"/>
  <c r="S239" i="1"/>
  <c r="S129" i="1"/>
  <c r="S1023" i="1"/>
  <c r="S96" i="1"/>
  <c r="S123" i="1"/>
  <c r="S137" i="1"/>
  <c r="S864" i="1"/>
  <c r="S1095" i="1"/>
  <c r="S583" i="1"/>
  <c r="S988" i="1"/>
  <c r="S361" i="1"/>
  <c r="S1274" i="1"/>
  <c r="S79" i="1"/>
  <c r="S1037" i="1"/>
  <c r="S1404" i="1"/>
  <c r="S85" i="1"/>
  <c r="S135" i="1"/>
  <c r="S1122" i="1"/>
  <c r="S466" i="1"/>
  <c r="S357" i="1"/>
  <c r="S678" i="1"/>
  <c r="S999" i="1"/>
  <c r="S643" i="1"/>
  <c r="S447" i="1"/>
  <c r="S1327" i="1"/>
  <c r="S199" i="1"/>
  <c r="S572" i="1"/>
  <c r="S801" i="1"/>
  <c r="S1450" i="1"/>
  <c r="S778" i="1"/>
  <c r="S204" i="1"/>
  <c r="S1399" i="1"/>
  <c r="S1151" i="1"/>
  <c r="S126" i="1"/>
  <c r="S781" i="1"/>
  <c r="S955" i="1"/>
  <c r="S1305" i="1"/>
  <c r="S139" i="1"/>
  <c r="S756" i="1"/>
  <c r="S492" i="1"/>
  <c r="S860" i="1"/>
  <c r="S872" i="1"/>
  <c r="S351" i="1"/>
  <c r="S944" i="1"/>
  <c r="S675" i="1"/>
  <c r="S897" i="1"/>
  <c r="S1146" i="1"/>
  <c r="S314" i="1"/>
  <c r="S770" i="1"/>
  <c r="S402" i="1"/>
  <c r="S308" i="1"/>
  <c r="S863" i="1"/>
  <c r="S382" i="1"/>
  <c r="S800" i="1"/>
  <c r="S1292" i="1"/>
  <c r="S136" i="1"/>
  <c r="S710" i="1"/>
  <c r="S634" i="1"/>
  <c r="S393" i="1"/>
  <c r="S1213" i="1"/>
  <c r="S976" i="1"/>
  <c r="S1149" i="1"/>
  <c r="S1401" i="1"/>
  <c r="S284" i="1"/>
  <c r="S1128" i="1"/>
  <c r="S226" i="1"/>
  <c r="S1279" i="1"/>
  <c r="S1227" i="1"/>
  <c r="S1317" i="1"/>
  <c r="S747" i="1"/>
  <c r="S969" i="1"/>
  <c r="S958" i="1"/>
  <c r="S318" i="1"/>
  <c r="S1194" i="1"/>
  <c r="S1427" i="1"/>
  <c r="S214" i="1"/>
  <c r="S673" i="1"/>
  <c r="S333" i="1"/>
  <c r="S1324" i="1"/>
  <c r="S869" i="1"/>
  <c r="S1348" i="1"/>
  <c r="S464" i="1"/>
  <c r="S251" i="1"/>
  <c r="S1135" i="1"/>
  <c r="S1351" i="1"/>
  <c r="S827" i="1"/>
  <c r="S1011" i="1"/>
  <c r="S1282" i="1"/>
  <c r="S1031" i="1"/>
  <c r="S1048" i="1"/>
  <c r="S941" i="1"/>
  <c r="S956" i="1"/>
  <c r="S426" i="1"/>
  <c r="S441" i="1"/>
  <c r="S541" i="1"/>
  <c r="S1240" i="1"/>
  <c r="S74" i="1"/>
  <c r="S1014" i="1"/>
  <c r="S687" i="1"/>
  <c r="S1257" i="1"/>
  <c r="S1463" i="1"/>
  <c r="S557" i="1"/>
  <c r="S231" i="1"/>
  <c r="S60" i="1"/>
  <c r="S477" i="1"/>
  <c r="S325" i="1"/>
  <c r="S400" i="1"/>
  <c r="S1154" i="1"/>
  <c r="S335" i="1"/>
  <c r="S1071" i="1"/>
  <c r="S854" i="1"/>
  <c r="S851" i="1"/>
  <c r="S1042" i="1"/>
  <c r="S853" i="1"/>
  <c r="S917" i="1"/>
  <c r="S642" i="1"/>
  <c r="S496" i="1"/>
  <c r="S1067" i="1"/>
  <c r="S290" i="1"/>
  <c r="S659" i="1"/>
  <c r="S1467" i="1"/>
  <c r="S580" i="1"/>
  <c r="S765" i="1"/>
  <c r="S657" i="1"/>
  <c r="S311" i="1"/>
  <c r="S355" i="1"/>
  <c r="S1249" i="1"/>
  <c r="S1121" i="1"/>
  <c r="S1472" i="1"/>
  <c r="S292" i="1"/>
  <c r="S1415" i="1"/>
  <c r="S749" i="1"/>
  <c r="S834" i="1"/>
  <c r="S81" i="1"/>
  <c r="S28" i="1"/>
  <c r="S409" i="1"/>
  <c r="S242" i="1"/>
  <c r="S331" i="1"/>
  <c r="S1309" i="1"/>
  <c r="S1083" i="1"/>
  <c r="S771" i="1"/>
  <c r="S342" i="1"/>
  <c r="S391" i="1"/>
  <c r="S1182" i="1"/>
  <c r="S1097" i="1"/>
  <c r="S418" i="1"/>
  <c r="S59" i="1"/>
  <c r="S362" i="1"/>
  <c r="S772" i="1"/>
  <c r="S740" i="1"/>
  <c r="S1239" i="1"/>
  <c r="S794" i="1"/>
  <c r="S460" i="1"/>
  <c r="S616" i="1"/>
  <c r="S254" i="1"/>
  <c r="S1000" i="1"/>
  <c r="S102" i="1"/>
  <c r="S1235" i="1"/>
  <c r="S230" i="1"/>
  <c r="S27" i="1"/>
  <c r="S1243" i="1"/>
  <c r="S516" i="1"/>
  <c r="S870" i="1"/>
  <c r="S13" i="1"/>
  <c r="S1477" i="1"/>
  <c r="S224" i="1"/>
  <c r="S652" i="1"/>
  <c r="S387" i="1"/>
  <c r="S1265" i="1"/>
  <c r="S1186" i="1"/>
  <c r="S1039" i="1"/>
  <c r="S329" i="1"/>
  <c r="S847" i="1"/>
  <c r="S1319" i="1"/>
  <c r="S1423" i="1"/>
  <c r="S397" i="1"/>
  <c r="S227" i="1"/>
  <c r="S1177" i="1"/>
  <c r="S690" i="1"/>
  <c r="S423" i="1"/>
  <c r="S410" i="1"/>
  <c r="S960" i="1"/>
  <c r="S114" i="1"/>
  <c r="S1045" i="1"/>
  <c r="S826" i="1"/>
  <c r="S975" i="1"/>
  <c r="S485" i="1"/>
  <c r="S808" i="1"/>
  <c r="S1082" i="1"/>
  <c r="S703" i="1"/>
  <c r="S1346" i="1"/>
  <c r="S546" i="1"/>
  <c r="S268" i="1"/>
  <c r="S398" i="1"/>
  <c r="S925" i="1"/>
  <c r="S887" i="1"/>
  <c r="S522" i="1"/>
  <c r="S436" i="1"/>
  <c r="S8" i="1"/>
  <c r="S810" i="1"/>
  <c r="S959" i="1"/>
  <c r="S921" i="1"/>
  <c r="S1296" i="1"/>
  <c r="S270" i="1"/>
  <c r="S929" i="1"/>
  <c r="S627" i="1"/>
  <c r="S764" i="1"/>
  <c r="S364" i="1"/>
  <c r="S1323" i="1"/>
  <c r="S916" i="1"/>
  <c r="S324" i="1"/>
  <c r="S271" i="1"/>
  <c r="S912" i="1"/>
  <c r="S1413" i="1"/>
  <c r="S945" i="1"/>
  <c r="S893" i="1"/>
  <c r="S424" i="1"/>
  <c r="S782" i="1"/>
  <c r="S875" i="1"/>
  <c r="S525" i="1"/>
  <c r="S762" i="1"/>
  <c r="S1328" i="1"/>
  <c r="S1382" i="1"/>
  <c r="S34" i="1"/>
  <c r="S544" i="1"/>
  <c r="S769" i="1"/>
  <c r="S1189" i="1"/>
  <c r="S1119" i="1"/>
  <c r="S957" i="1"/>
  <c r="S551" i="1"/>
  <c r="S614" i="1"/>
  <c r="S64" i="1"/>
  <c r="S1322" i="1"/>
  <c r="S753" i="1"/>
  <c r="S328" i="1"/>
  <c r="S1152" i="1"/>
  <c r="S743" i="1"/>
  <c r="S989" i="1"/>
  <c r="S649" i="1"/>
  <c r="S1102" i="1"/>
  <c r="S1444" i="1"/>
  <c r="S1075" i="1"/>
  <c r="S774" i="1"/>
  <c r="S55" i="1"/>
  <c r="S366" i="1"/>
  <c r="S1133" i="1"/>
  <c r="S1224" i="1"/>
  <c r="S101" i="1"/>
  <c r="S237" i="1"/>
  <c r="S846" i="1"/>
  <c r="S660" i="1"/>
  <c r="S301" i="1"/>
  <c r="S1417" i="1"/>
  <c r="S855" i="1"/>
  <c r="S127" i="1"/>
  <c r="S1349" i="1"/>
  <c r="S340" i="1"/>
  <c r="S1438" i="1"/>
  <c r="S555" i="1"/>
  <c r="S1289" i="1"/>
  <c r="S167" i="1"/>
  <c r="S1362" i="1"/>
  <c r="S419" i="1"/>
  <c r="S699" i="1"/>
  <c r="S216" i="1"/>
  <c r="S1302" i="1"/>
  <c r="S1297" i="1"/>
  <c r="S1210" i="1"/>
  <c r="S891" i="1"/>
  <c r="S892" i="1"/>
  <c r="S1161" i="1"/>
  <c r="S852" i="1"/>
  <c r="S680" i="1"/>
  <c r="S266" i="1"/>
  <c r="S695" i="1"/>
  <c r="S898" i="1"/>
  <c r="S737" i="1"/>
  <c r="S848" i="1"/>
  <c r="S1465" i="1"/>
  <c r="S1365" i="1"/>
  <c r="S1100" i="1"/>
  <c r="S369" i="1"/>
  <c r="S594" i="1"/>
  <c r="S146" i="1"/>
  <c r="S320" i="1"/>
  <c r="S151" i="1"/>
  <c r="S354" i="1"/>
  <c r="S1226" i="1"/>
  <c r="S965" i="1"/>
  <c r="S353" i="1"/>
  <c r="S374" i="1"/>
  <c r="S518" i="1"/>
  <c r="S209" i="1"/>
  <c r="S890" i="1"/>
  <c r="S1153" i="1"/>
  <c r="S974" i="1"/>
  <c r="S1064" i="1"/>
  <c r="S279" i="1"/>
  <c r="S795" i="1"/>
  <c r="S1156" i="1"/>
  <c r="S189" i="1"/>
  <c r="S1255" i="1"/>
  <c r="S194" i="1"/>
  <c r="S1219" i="1"/>
  <c r="S1354" i="1"/>
  <c r="S1028" i="1"/>
  <c r="S722" i="1"/>
  <c r="S1212" i="1"/>
  <c r="S305" i="1"/>
  <c r="S1012" i="1"/>
  <c r="S1184" i="1"/>
  <c r="S99" i="1"/>
  <c r="S12" i="1"/>
  <c r="S656" i="1"/>
  <c r="S635" i="1"/>
  <c r="S104" i="1"/>
  <c r="S1338" i="1"/>
  <c r="S529" i="1"/>
  <c r="S1034" i="1"/>
  <c r="S69" i="1"/>
  <c r="S264" i="1"/>
  <c r="S1307" i="1"/>
  <c r="S133" i="1"/>
  <c r="S585" i="1"/>
  <c r="S552" i="1"/>
  <c r="S946" i="1"/>
  <c r="S1199" i="1"/>
  <c r="S463" i="1"/>
  <c r="S611" i="1"/>
  <c r="S1093" i="1"/>
  <c r="S895" i="1"/>
  <c r="S1476" i="1"/>
  <c r="S455" i="1"/>
  <c r="S1422" i="1"/>
  <c r="S559" i="1"/>
  <c r="S504" i="1"/>
  <c r="S465" i="1"/>
  <c r="S336" i="1"/>
  <c r="S309" i="1"/>
  <c r="S203" i="1"/>
  <c r="S644" i="1"/>
  <c r="S281" i="1"/>
  <c r="S809" i="1"/>
  <c r="S1396" i="1"/>
  <c r="S637" i="1"/>
  <c r="S705" i="1"/>
  <c r="S1144" i="1"/>
  <c r="S736" i="1"/>
  <c r="S440" i="1"/>
  <c r="S584" i="1"/>
  <c r="S730" i="1"/>
  <c r="S950" i="1"/>
  <c r="S871" i="1"/>
  <c r="S1393" i="1"/>
  <c r="S831" i="1"/>
  <c r="S417" i="1"/>
  <c r="S576" i="1"/>
  <c r="S819" i="1"/>
  <c r="S1116" i="1"/>
  <c r="S244" i="1"/>
  <c r="S288" i="1"/>
  <c r="S538" i="1"/>
  <c r="S1457" i="1"/>
  <c r="S478" i="1"/>
  <c r="S494" i="1"/>
  <c r="S388" i="1"/>
  <c r="S719" i="1"/>
  <c r="S145" i="1"/>
  <c r="S1250" i="1"/>
  <c r="S413" i="1"/>
  <c r="S225" i="1"/>
  <c r="S1456" i="1"/>
  <c r="S1432" i="1"/>
  <c r="S1167" i="1"/>
  <c r="S17" i="1"/>
  <c r="S445" i="1"/>
  <c r="S121" i="1"/>
  <c r="S962" i="1"/>
  <c r="S1259" i="1"/>
  <c r="S422" i="1"/>
  <c r="S84" i="1"/>
  <c r="S785" i="1"/>
  <c r="S219" i="1"/>
  <c r="S561" i="1"/>
  <c r="S818" i="1"/>
  <c r="S899" i="1"/>
  <c r="S565" i="1"/>
  <c r="S11" i="1"/>
  <c r="S940" i="1"/>
  <c r="S286" i="1"/>
  <c r="S1225" i="1"/>
  <c r="S1077" i="1"/>
  <c r="S1209" i="1"/>
  <c r="S617" i="1"/>
  <c r="S671" i="1"/>
  <c r="S1175" i="1"/>
  <c r="S744" i="1"/>
  <c r="S1090" i="1"/>
  <c r="S1285" i="1"/>
  <c r="S1464" i="1"/>
  <c r="S1356" i="1"/>
  <c r="S1326" i="1"/>
  <c r="S1208" i="1"/>
  <c r="S1236" i="1"/>
  <c r="S1387" i="1"/>
  <c r="S1024" i="1"/>
  <c r="S586" i="1"/>
  <c r="S451" i="1"/>
  <c r="S1424" i="1"/>
  <c r="S207" i="1"/>
  <c r="S415" i="1"/>
  <c r="S1320" i="1"/>
  <c r="S805" i="1"/>
  <c r="S1347" i="1"/>
  <c r="S732" i="1"/>
  <c r="S1185" i="1"/>
  <c r="S1020" i="1"/>
  <c r="S1054" i="1"/>
  <c r="S25" i="1"/>
  <c r="S22" i="1"/>
  <c r="S1238" i="1"/>
  <c r="S799" i="1"/>
  <c r="S1218" i="1"/>
  <c r="S468" i="1"/>
  <c r="S681" i="1"/>
  <c r="S495" i="1"/>
  <c r="S144" i="1"/>
  <c r="S249" i="1"/>
  <c r="S696" i="1"/>
  <c r="S1164" i="1"/>
  <c r="S1155" i="1"/>
  <c r="S1357" i="1"/>
  <c r="S1333" i="1"/>
  <c r="S337" i="1"/>
  <c r="S1262" i="1"/>
  <c r="S250" i="1"/>
  <c r="S1409" i="1"/>
  <c r="S1389" i="1"/>
  <c r="S1352" i="1"/>
  <c r="S330" i="1"/>
  <c r="S280" i="1"/>
  <c r="S1376" i="1"/>
  <c r="S1004" i="1"/>
  <c r="S1420" i="1"/>
  <c r="S856" i="1"/>
  <c r="S1447" i="1"/>
  <c r="S1343" i="1"/>
  <c r="S560" i="1"/>
  <c r="S294" i="1"/>
  <c r="S1168" i="1"/>
  <c r="S427" i="1"/>
  <c r="S1200" i="1"/>
  <c r="S444" i="1"/>
  <c r="S850" i="1"/>
  <c r="S692" i="1"/>
  <c r="S954" i="1"/>
  <c r="S839" i="1"/>
  <c r="S1032" i="1"/>
  <c r="S767" i="1"/>
  <c r="S375" i="1"/>
  <c r="S815" i="1"/>
  <c r="S728" i="1"/>
  <c r="S1455" i="1"/>
  <c r="S1300" i="1"/>
  <c r="S1063" i="1"/>
  <c r="S220" i="1"/>
  <c r="S1406" i="1"/>
  <c r="S302" i="1"/>
  <c r="S1280" i="1"/>
  <c r="S1386" i="1"/>
  <c r="S169" i="1"/>
  <c r="S562" i="1"/>
  <c r="S108" i="1"/>
  <c r="S676" i="1"/>
  <c r="S469" i="1"/>
  <c r="S75" i="1"/>
  <c r="S1361" i="1"/>
  <c r="S1217" i="1"/>
  <c r="S20" i="1"/>
  <c r="S1009" i="1"/>
  <c r="S21" i="1"/>
  <c r="S1174" i="1"/>
  <c r="S669" i="1"/>
  <c r="S605" i="1"/>
  <c r="S845" i="1"/>
  <c r="S537" i="1"/>
  <c r="S197" i="1"/>
  <c r="S208" i="1"/>
  <c r="S1318" i="1"/>
  <c r="S1057" i="1"/>
  <c r="S1321" i="1"/>
  <c r="S161" i="1"/>
  <c r="S609" i="1"/>
  <c r="S804" i="1"/>
  <c r="S837" i="1"/>
  <c r="S1439" i="1"/>
  <c r="S120" i="1"/>
  <c r="S56" i="1"/>
  <c r="S820" i="1"/>
  <c r="S491" i="1"/>
  <c r="S622" i="1"/>
  <c r="S160" i="1"/>
  <c r="S1043" i="1"/>
  <c r="S457" i="1"/>
  <c r="S763" i="1"/>
  <c r="S524" i="1"/>
  <c r="S1241" i="1"/>
  <c r="S1359" i="1"/>
  <c r="S587" i="1"/>
  <c r="S665" i="1"/>
  <c r="S482" i="1"/>
  <c r="S823" i="1"/>
  <c r="S1368" i="1"/>
  <c r="S1137" i="1"/>
  <c r="S1158" i="1"/>
  <c r="S1178" i="1"/>
  <c r="S884" i="1"/>
  <c r="S293" i="1"/>
  <c r="S162" i="1"/>
  <c r="S520" i="1"/>
  <c r="S1269" i="1"/>
  <c r="S14" i="1"/>
  <c r="S508" i="1"/>
  <c r="S392" i="1"/>
  <c r="S1428" i="1"/>
  <c r="S797" i="1"/>
  <c r="S1021" i="1"/>
  <c r="S500" i="1"/>
  <c r="S255" i="1"/>
  <c r="S78" i="1"/>
  <c r="S967" i="1"/>
  <c r="S1398" i="1"/>
  <c r="S1062" i="1"/>
  <c r="S1193" i="1"/>
  <c r="S768" i="1"/>
  <c r="S1315" i="1"/>
  <c r="S259" i="1"/>
  <c r="S1101" i="1"/>
  <c r="S450" i="1"/>
  <c r="S991" i="1"/>
  <c r="S1434" i="1"/>
  <c r="S196" i="1"/>
  <c r="S632" i="1"/>
  <c r="S367" i="1"/>
  <c r="S1169" i="1"/>
  <c r="S100" i="1"/>
  <c r="S886" i="1"/>
  <c r="S828" i="1"/>
  <c r="S1060" i="1"/>
  <c r="S1036" i="1"/>
  <c r="S258" i="1"/>
  <c r="S321" i="1"/>
  <c r="S535" i="1"/>
  <c r="S193" i="1"/>
  <c r="S263" i="1"/>
  <c r="S1449" i="1"/>
  <c r="S1142" i="1"/>
  <c r="S420" i="1"/>
  <c r="S395" i="1"/>
  <c r="S1124" i="1"/>
  <c r="S881" i="1"/>
  <c r="S236" i="1"/>
  <c r="S1474" i="1"/>
  <c r="S581" i="1"/>
  <c r="S961" i="1"/>
  <c r="S89" i="1"/>
  <c r="S1441" i="1"/>
  <c r="S1223" i="1"/>
  <c r="S9" i="1"/>
  <c r="S712" i="1"/>
  <c r="S1104" i="1"/>
  <c r="S1381" i="1"/>
  <c r="S1016" i="1"/>
  <c r="S927" i="1"/>
  <c r="S1453" i="1"/>
  <c r="S499" i="1"/>
  <c r="S717" i="1"/>
  <c r="S938" i="1"/>
  <c r="S1267" i="1"/>
  <c r="S83" i="1"/>
  <c r="S1166" i="1"/>
  <c r="S534" i="1"/>
  <c r="S1473" i="1"/>
  <c r="S761" i="1"/>
  <c r="S1138" i="1"/>
  <c r="S150" i="1"/>
  <c r="S1258" i="1"/>
  <c r="S1136" i="1"/>
  <c r="S1340" i="1"/>
  <c r="S456" i="1"/>
  <c r="S1041" i="1"/>
  <c r="S1445" i="1"/>
  <c r="S1205" i="1"/>
  <c r="S1160" i="1"/>
  <c r="S1179" i="1"/>
  <c r="S140" i="1"/>
  <c r="S476" i="1"/>
  <c r="S43" i="1"/>
  <c r="S888" i="1"/>
  <c r="S1214" i="1"/>
  <c r="S564" i="1"/>
  <c r="S714" i="1"/>
  <c r="S206" i="1"/>
  <c r="S812" i="1"/>
  <c r="S435" i="1"/>
  <c r="S18" i="1"/>
  <c r="S709" i="1"/>
  <c r="S1008" i="1"/>
  <c r="S147" i="1"/>
  <c r="S1390" i="1"/>
  <c r="S107" i="1"/>
  <c r="S978" i="1"/>
  <c r="S658" i="1"/>
  <c r="S816" i="1"/>
  <c r="S757" i="1"/>
  <c r="S1273" i="1"/>
  <c r="S487" i="1"/>
  <c r="S654" i="1"/>
  <c r="S77" i="1"/>
  <c r="S793" i="1"/>
  <c r="S368" i="1"/>
  <c r="S166" i="1"/>
  <c r="S662" i="1"/>
  <c r="S479" i="1"/>
  <c r="S50" i="1"/>
  <c r="S1290" i="1"/>
  <c r="S536" i="1"/>
  <c r="S1358" i="1"/>
  <c r="R7" i="1"/>
  <c r="S7" i="1" s="1"/>
  <c r="S1495" i="1"/>
  <c r="S1515" i="1"/>
  <c r="S1496" i="1"/>
  <c r="S1516" i="1"/>
  <c r="S1497" i="1"/>
  <c r="S1517" i="1"/>
  <c r="S1498" i="1"/>
  <c r="S1518" i="1"/>
  <c r="S1479" i="1"/>
  <c r="S1499" i="1"/>
  <c r="S1519" i="1"/>
  <c r="S1480" i="1"/>
  <c r="S1500" i="1"/>
  <c r="S1481" i="1"/>
  <c r="S1501" i="1"/>
  <c r="S1483" i="1"/>
  <c r="S1504" i="1"/>
  <c r="S1485" i="1"/>
  <c r="S1506" i="1"/>
  <c r="S1507" i="1"/>
  <c r="S1488" i="1"/>
  <c r="S1489" i="1"/>
  <c r="S1510" i="1"/>
  <c r="S1511" i="1"/>
  <c r="S1512" i="1"/>
  <c r="S1513" i="1"/>
  <c r="S1494" i="1"/>
  <c r="S1482" i="1"/>
  <c r="S1502" i="1"/>
  <c r="S1503" i="1"/>
  <c r="S1484" i="1"/>
  <c r="S1505" i="1"/>
  <c r="S1486" i="1"/>
  <c r="S1487" i="1"/>
  <c r="S1508" i="1"/>
  <c r="S1509" i="1"/>
  <c r="S1490" i="1"/>
  <c r="S1491" i="1"/>
  <c r="S1492" i="1"/>
  <c r="S1493" i="1"/>
  <c r="S1514" i="1"/>
  <c r="Y22" i="1" l="1"/>
  <c r="Y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<sst xmlns="http://schemas.openxmlformats.org/spreadsheetml/2006/main" count="1856" uniqueCount="47">
  <si>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</si>
  <si>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</si>
  <si>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</si>
  <si>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</si>
  <si>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</si>
  <si>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</si>
  <si>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</si>
  <si>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</si>
  <si>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</si>
  <si>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</si>
  <si>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</si>
  <si>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</si>
  <si>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</si>
  <si>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</si>
  <si>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</si>
  <si>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</si>
  <si>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technical information</t>
  </si>
  <si>
    <t>Column1</t>
  </si>
  <si>
    <t>rolling resistance coef</t>
  </si>
  <si>
    <t>drag coef</t>
  </si>
  <si>
    <t>test mass     kg</t>
  </si>
  <si>
    <t xml:space="preserve">rolling resistance </t>
  </si>
  <si>
    <t>N</t>
  </si>
  <si>
    <t>air density   kg/m3</t>
  </si>
  <si>
    <t>frontal area m2</t>
  </si>
  <si>
    <t>W</t>
  </si>
  <si>
    <t>tractive power</t>
  </si>
  <si>
    <t>braking power</t>
  </si>
  <si>
    <t>cumulative tractive energy</t>
  </si>
  <si>
    <t>cumulative braking energy</t>
  </si>
  <si>
    <t>KJ</t>
  </si>
  <si>
    <t xml:space="preserve">aero drag </t>
  </si>
  <si>
    <t>total forces on vehicle</t>
  </si>
  <si>
    <t>total resistance</t>
  </si>
  <si>
    <t>tractive force</t>
  </si>
  <si>
    <t>brake force</t>
  </si>
  <si>
    <t>decelerating force</t>
  </si>
  <si>
    <t>Column2</t>
  </si>
  <si>
    <t>max trac power       W</t>
  </si>
  <si>
    <t>max braking power W</t>
  </si>
  <si>
    <t>motor/generator efficiency</t>
  </si>
  <si>
    <t>battery efficiency</t>
  </si>
  <si>
    <t>overall efficiency</t>
  </si>
  <si>
    <t>motor/generator power      W</t>
  </si>
  <si>
    <t>cumulative recovered KE at wheels</t>
  </si>
  <si>
    <t>max energy input generator KJ</t>
  </si>
  <si>
    <t>max energy input  battery  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</si>
</sst>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71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4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7" borderId="2" xfId="0" applyFont="1" applyFill="1" applyBorder="1"/>
    <xf numFmtId="2" fontId="0" fillId="0" borderId="1" xfId="0" applyNumberFormat="1" applyBorder="1"/>
    <xf numFmtId="2" fontId="0" fillId="0" borderId="0" xfId="0" applyNumberFormat="1" applyBorder="1"/>
    <xf numFmtId="0" fontId="5" fillId="7" borderId="3" xfId="0" applyFont="1" applyFill="1" applyBorder="1"/>
    <xf numFmtId="0" fontId="0" fillId="8" borderId="0" xfId="0" applyFill="1"/>
    <xf numFmtId="0" fontId="0" fillId="9" borderId="0" xfId="0" applyFill="1"/>
    <xf numFmtId="2" fontId="0" fillId="9" borderId="0" xfId="0" applyNumberFormat="1" applyFill="1"/>
    <xf numFmtId="0" fontId="0" fillId="11" borderId="2" xfId="0" applyFill="1" applyBorder="1"/>
    <xf numFmtId="0" fontId="0" fillId="9" borderId="2" xfId="0" applyFill="1" applyBorder="1"/>
    <xf numFmtId="0" fontId="6" fillId="10" borderId="2" xfId="0" applyFont="1" applyFill="1" applyBorder="1"/>
    <xf numFmtId="171" fontId="0" fillId="11" borderId="2" xfId="0" applyNumberFormat="1" applyFill="1" applyBorder="1"/>
    <xf numFmtId="1" fontId="0" fillId="11" borderId="2" xfId="0" applyNumberFormat="1" applyFill="1" applyBorder="1"/>
    <xf numFmtId="0" fontId="0" fillId="11" borderId="3" xfId="0" applyFill="1" applyBorder="1"/>
    <xf numFmtId="0" fontId="0" fillId="9" borderId="3" xfId="0" applyFill="1" applyBorder="1"/>
    <xf numFmtId="0" fontId="6" fillId="10" borderId="3" xfId="0" applyFont="1" applyFill="1" applyBorder="1"/>
    <xf numFmtId="0" fontId="0" fillId="0" borderId="1" xfId="0" applyBorder="1"/>
    <xf numFmtId="0" fontId="0" fillId="0" borderId="0" xfId="0" applyBorder="1"/>
    <xf numFmtId="0" fontId="1" fillId="12" borderId="0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2" fontId="0" fillId="13" borderId="1" xfId="0" applyNumberFormat="1" applyFill="1" applyBorder="1"/>
    <xf numFmtId="0" fontId="0" fillId="13" borderId="1" xfId="0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4">
    <dxf>
      <numFmt numFmtId="2" formatCode="0.00"/>
      <fill>
        <patternFill patternType="solid">
          <fgColor indexed="64"/>
          <bgColor theme="8" tint="0.59999389629810485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3.xml"/></Relationships>
</file>

<file path=xl/charts/_rels/chart2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4.xml"/></Relationships>
</file>

<file path=xl/charts/_rels/chart2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low speed 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12944310568766"/>
          <c:y val="0.10129678197938868"/>
          <c:w val="0.82850545231105832"/>
          <c:h val="0.75893534425731501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WLTC_class_3!$C$7:$C$596</c:f>
              <c:numCache>
                <c:formatCode>General</c:formatCode>
                <c:ptCount val="58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</c:numCache>
            </c:numRef>
          </c:cat>
          <c:val>
            <c:numRef>
              <c:f>WLTC_class_3!$N$7:$N$596</c:f>
              <c:numCache>
                <c:formatCode>0.00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768.6385111704551</c:v>
                </c:pt>
                <c:pt idx="13">
                  <c:v>3528.6845233383333</c:v>
                </c:pt>
                <c:pt idx="14">
                  <c:v>6151.1407854011804</c:v>
                </c:pt>
                <c:pt idx="15">
                  <c:v>7544.2822271584637</c:v>
                </c:pt>
                <c:pt idx="16">
                  <c:v>11580.043171100024</c:v>
                </c:pt>
                <c:pt idx="17">
                  <c:v>15673.308066986814</c:v>
                </c:pt>
                <c:pt idx="18">
                  <c:v>13139.359504876544</c:v>
                </c:pt>
                <c:pt idx="19">
                  <c:v>7129.3984723427884</c:v>
                </c:pt>
                <c:pt idx="20">
                  <c:v>4857.9352045863207</c:v>
                </c:pt>
                <c:pt idx="21">
                  <c:v>4709.2729325077835</c:v>
                </c:pt>
                <c:pt idx="22">
                  <c:v>5001.2040244622231</c:v>
                </c:pt>
                <c:pt idx="23">
                  <c:v>7400.5359963448846</c:v>
                </c:pt>
                <c:pt idx="24">
                  <c:v>9543.032944953573</c:v>
                </c:pt>
                <c:pt idx="25">
                  <c:v>10994.176884368928</c:v>
                </c:pt>
                <c:pt idx="26">
                  <c:v>15044.005920207155</c:v>
                </c:pt>
                <c:pt idx="27">
                  <c:v>17007.397114574629</c:v>
                </c:pt>
                <c:pt idx="28">
                  <c:v>17527.482844879592</c:v>
                </c:pt>
                <c:pt idx="29">
                  <c:v>15061.563274943506</c:v>
                </c:pt>
                <c:pt idx="30">
                  <c:v>11599.359384042245</c:v>
                </c:pt>
                <c:pt idx="31">
                  <c:v>10136.339985577613</c:v>
                </c:pt>
                <c:pt idx="32">
                  <c:v>9439.7971337155359</c:v>
                </c:pt>
                <c:pt idx="33">
                  <c:v>8099.343569391116</c:v>
                </c:pt>
                <c:pt idx="34">
                  <c:v>5742.3121343393259</c:v>
                </c:pt>
                <c:pt idx="35">
                  <c:v>947.01814982266228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374.84810625037181</c:v>
                </c:pt>
                <c:pt idx="46">
                  <c:v>0</c:v>
                </c:pt>
                <c:pt idx="47">
                  <c:v>0</c:v>
                </c:pt>
                <c:pt idx="48">
                  <c:v>1245.9569918322861</c:v>
                </c:pt>
                <c:pt idx="49">
                  <c:v>1484.2517449187012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401.9989354245912</c:v>
                </c:pt>
                <c:pt idx="54">
                  <c:v>1201.3563525925927</c:v>
                </c:pt>
                <c:pt idx="55">
                  <c:v>1281.6804266666666</c:v>
                </c:pt>
                <c:pt idx="56">
                  <c:v>1522.6526488888894</c:v>
                </c:pt>
                <c:pt idx="57">
                  <c:v>1809.4549406695132</c:v>
                </c:pt>
                <c:pt idx="58">
                  <c:v>3373.5388582116657</c:v>
                </c:pt>
                <c:pt idx="59">
                  <c:v>4247.3348113422926</c:v>
                </c:pt>
                <c:pt idx="60">
                  <c:v>2889.839976595209</c:v>
                </c:pt>
                <c:pt idx="61">
                  <c:v>2689.65290579979</c:v>
                </c:pt>
                <c:pt idx="62">
                  <c:v>3068.739930135001</c:v>
                </c:pt>
                <c:pt idx="63">
                  <c:v>3707.0144258995151</c:v>
                </c:pt>
                <c:pt idx="64">
                  <c:v>3152.315016523642</c:v>
                </c:pt>
                <c:pt idx="65">
                  <c:v>2724.6035854651745</c:v>
                </c:pt>
                <c:pt idx="66">
                  <c:v>4744.2885500997509</c:v>
                </c:pt>
                <c:pt idx="67">
                  <c:v>8796.0644887244525</c:v>
                </c:pt>
                <c:pt idx="68">
                  <c:v>12283.52465678222</c:v>
                </c:pt>
                <c:pt idx="69">
                  <c:v>14824.592548455827</c:v>
                </c:pt>
                <c:pt idx="70">
                  <c:v>15780.719864601424</c:v>
                </c:pt>
                <c:pt idx="71">
                  <c:v>14100.760119625242</c:v>
                </c:pt>
                <c:pt idx="72">
                  <c:v>11045.349178761478</c:v>
                </c:pt>
                <c:pt idx="73">
                  <c:v>9312.8663534693278</c:v>
                </c:pt>
                <c:pt idx="74">
                  <c:v>9351.0106956034524</c:v>
                </c:pt>
                <c:pt idx="75">
                  <c:v>10162.136817698831</c:v>
                </c:pt>
                <c:pt idx="76">
                  <c:v>10007.965768355512</c:v>
                </c:pt>
                <c:pt idx="77">
                  <c:v>7895.8219258711324</c:v>
                </c:pt>
                <c:pt idx="78">
                  <c:v>4510.8794718103854</c:v>
                </c:pt>
                <c:pt idx="79">
                  <c:v>2596.7120673842592</c:v>
                </c:pt>
                <c:pt idx="80">
                  <c:v>730.53521279995357</c:v>
                </c:pt>
                <c:pt idx="81">
                  <c:v>1141.2962845333252</c:v>
                </c:pt>
                <c:pt idx="82">
                  <c:v>3345.1110977700755</c:v>
                </c:pt>
                <c:pt idx="83">
                  <c:v>2073.9585642310226</c:v>
                </c:pt>
                <c:pt idx="84">
                  <c:v>1267.3928363568762</c:v>
                </c:pt>
                <c:pt idx="85">
                  <c:v>1453.2434717942883</c:v>
                </c:pt>
                <c:pt idx="86">
                  <c:v>1854.7857372666176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46.238761981913576</c:v>
                </c:pt>
                <c:pt idx="138">
                  <c:v>948.11895786969887</c:v>
                </c:pt>
                <c:pt idx="139">
                  <c:v>4640.3616469210401</c:v>
                </c:pt>
                <c:pt idx="140">
                  <c:v>9314.5698124582632</c:v>
                </c:pt>
                <c:pt idx="141">
                  <c:v>9695.2739758256776</c:v>
                </c:pt>
                <c:pt idx="142">
                  <c:v>6524.6826985477073</c:v>
                </c:pt>
                <c:pt idx="143">
                  <c:v>4753.6169088741772</c:v>
                </c:pt>
                <c:pt idx="144">
                  <c:v>6375.6687145955584</c:v>
                </c:pt>
                <c:pt idx="145">
                  <c:v>9621.7496395807375</c:v>
                </c:pt>
                <c:pt idx="146">
                  <c:v>11290.773990677835</c:v>
                </c:pt>
                <c:pt idx="147">
                  <c:v>10339.231544543449</c:v>
                </c:pt>
                <c:pt idx="148">
                  <c:v>7624.7250421328408</c:v>
                </c:pt>
                <c:pt idx="149">
                  <c:v>4011.9042781816652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719.41190814814718</c:v>
                </c:pt>
                <c:pt idx="156">
                  <c:v>3120.5180248783331</c:v>
                </c:pt>
                <c:pt idx="157">
                  <c:v>5862.4826393414114</c:v>
                </c:pt>
                <c:pt idx="158">
                  <c:v>8795.6089396291372</c:v>
                </c:pt>
                <c:pt idx="159">
                  <c:v>10589.852743351132</c:v>
                </c:pt>
                <c:pt idx="160">
                  <c:v>11140.592238554997</c:v>
                </c:pt>
                <c:pt idx="161">
                  <c:v>10142.923144730907</c:v>
                </c:pt>
                <c:pt idx="162">
                  <c:v>10668.435713068149</c:v>
                </c:pt>
                <c:pt idx="163">
                  <c:v>10477.625810911457</c:v>
                </c:pt>
                <c:pt idx="164">
                  <c:v>9230.8415450518332</c:v>
                </c:pt>
                <c:pt idx="165">
                  <c:v>8492.6737656113219</c:v>
                </c:pt>
                <c:pt idx="166">
                  <c:v>11052.261171214324</c:v>
                </c:pt>
                <c:pt idx="167">
                  <c:v>13932.028634816792</c:v>
                </c:pt>
                <c:pt idx="168">
                  <c:v>11840.059351456288</c:v>
                </c:pt>
                <c:pt idx="169">
                  <c:v>5525.683124259248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3925.5605459248186</c:v>
                </c:pt>
                <c:pt idx="176">
                  <c:v>7711.8659544888324</c:v>
                </c:pt>
                <c:pt idx="177">
                  <c:v>9449.129833162533</c:v>
                </c:pt>
                <c:pt idx="178">
                  <c:v>7038.3593013921</c:v>
                </c:pt>
                <c:pt idx="179">
                  <c:v>4176.2898518360498</c:v>
                </c:pt>
                <c:pt idx="180">
                  <c:v>2776.555209059602</c:v>
                </c:pt>
                <c:pt idx="181">
                  <c:v>1174.7018939846921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7.6100479689122835</c:v>
                </c:pt>
                <c:pt idx="191">
                  <c:v>347.23393303798645</c:v>
                </c:pt>
                <c:pt idx="192">
                  <c:v>752.35787217881841</c:v>
                </c:pt>
                <c:pt idx="193">
                  <c:v>895.87319450413565</c:v>
                </c:pt>
                <c:pt idx="194">
                  <c:v>1121.0322785185188</c:v>
                </c:pt>
                <c:pt idx="195">
                  <c:v>1281.6804266666666</c:v>
                </c:pt>
                <c:pt idx="196">
                  <c:v>1281.6804266666666</c:v>
                </c:pt>
                <c:pt idx="197">
                  <c:v>1683.3007970370368</c:v>
                </c:pt>
                <c:pt idx="198">
                  <c:v>2174.7633505738809</c:v>
                </c:pt>
                <c:pt idx="199">
                  <c:v>2700.0579990663573</c:v>
                </c:pt>
                <c:pt idx="200">
                  <c:v>3383.6446790740742</c:v>
                </c:pt>
                <c:pt idx="201">
                  <c:v>4135.7976012731478</c:v>
                </c:pt>
                <c:pt idx="202">
                  <c:v>6221.1853141001147</c:v>
                </c:pt>
                <c:pt idx="203">
                  <c:v>8086.7591567361096</c:v>
                </c:pt>
                <c:pt idx="204">
                  <c:v>9201.3982865871621</c:v>
                </c:pt>
                <c:pt idx="205">
                  <c:v>11817.674765926726</c:v>
                </c:pt>
                <c:pt idx="206">
                  <c:v>13619.027928029807</c:v>
                </c:pt>
                <c:pt idx="207">
                  <c:v>13686.660222206419</c:v>
                </c:pt>
                <c:pt idx="208">
                  <c:v>15959.151300740741</c:v>
                </c:pt>
                <c:pt idx="209">
                  <c:v>17466.287894076049</c:v>
                </c:pt>
                <c:pt idx="210">
                  <c:v>14963.998891420717</c:v>
                </c:pt>
                <c:pt idx="211">
                  <c:v>13117.600829898272</c:v>
                </c:pt>
                <c:pt idx="212">
                  <c:v>12007.462877109372</c:v>
                </c:pt>
                <c:pt idx="213">
                  <c:v>12963.385005653337</c:v>
                </c:pt>
                <c:pt idx="214">
                  <c:v>15845.019116003366</c:v>
                </c:pt>
                <c:pt idx="215">
                  <c:v>18496.938845486111</c:v>
                </c:pt>
                <c:pt idx="216">
                  <c:v>19536.846429744422</c:v>
                </c:pt>
                <c:pt idx="217">
                  <c:v>18858.568034282405</c:v>
                </c:pt>
                <c:pt idx="218">
                  <c:v>17259.884966397458</c:v>
                </c:pt>
                <c:pt idx="219">
                  <c:v>15365.562567392164</c:v>
                </c:pt>
                <c:pt idx="220">
                  <c:v>12906.62908458783</c:v>
                </c:pt>
                <c:pt idx="221">
                  <c:v>11271.015193457837</c:v>
                </c:pt>
                <c:pt idx="222">
                  <c:v>11042.061480710825</c:v>
                </c:pt>
                <c:pt idx="223">
                  <c:v>11137.575152016245</c:v>
                </c:pt>
                <c:pt idx="224">
                  <c:v>12354.195139054134</c:v>
                </c:pt>
                <c:pt idx="225">
                  <c:v>12927.295088528865</c:v>
                </c:pt>
                <c:pt idx="226">
                  <c:v>12734.140370079775</c:v>
                </c:pt>
                <c:pt idx="227">
                  <c:v>12535.90112366502</c:v>
                </c:pt>
                <c:pt idx="228">
                  <c:v>11922.237347184393</c:v>
                </c:pt>
                <c:pt idx="229">
                  <c:v>10510.16630244887</c:v>
                </c:pt>
                <c:pt idx="230">
                  <c:v>8241.0112098562986</c:v>
                </c:pt>
                <c:pt idx="231">
                  <c:v>3269.9958348386981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1575.5410153483422</c:v>
                </c:pt>
                <c:pt idx="236">
                  <c:v>2817.1802954414852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374.84810625037181</c:v>
                </c:pt>
                <c:pt idx="250">
                  <c:v>0</c:v>
                </c:pt>
                <c:pt idx="251">
                  <c:v>0</c:v>
                </c:pt>
                <c:pt idx="252">
                  <c:v>1245.9569918322861</c:v>
                </c:pt>
                <c:pt idx="253">
                  <c:v>1484.2517449187012</c:v>
                </c:pt>
                <c:pt idx="254">
                  <c:v>0</c:v>
                </c:pt>
                <c:pt idx="255">
                  <c:v>0</c:v>
                </c:pt>
                <c:pt idx="256">
                  <c:v>1276.1575528771227</c:v>
                </c:pt>
                <c:pt idx="257">
                  <c:v>5177.4613222858616</c:v>
                </c:pt>
                <c:pt idx="258">
                  <c:v>8203.5675448092061</c:v>
                </c:pt>
                <c:pt idx="259">
                  <c:v>9620.4072154190744</c:v>
                </c:pt>
                <c:pt idx="260">
                  <c:v>10575.299348140243</c:v>
                </c:pt>
                <c:pt idx="261">
                  <c:v>12463.936767927862</c:v>
                </c:pt>
                <c:pt idx="262">
                  <c:v>16507.142046694607</c:v>
                </c:pt>
                <c:pt idx="263">
                  <c:v>20144.644200303828</c:v>
                </c:pt>
                <c:pt idx="264">
                  <c:v>20374.223454191877</c:v>
                </c:pt>
                <c:pt idx="265">
                  <c:v>17476.74678960647</c:v>
                </c:pt>
                <c:pt idx="266">
                  <c:v>16212.238975928885</c:v>
                </c:pt>
                <c:pt idx="267">
                  <c:v>16331.495360031042</c:v>
                </c:pt>
                <c:pt idx="268">
                  <c:v>15232.12134716889</c:v>
                </c:pt>
                <c:pt idx="269">
                  <c:v>11565.972301403961</c:v>
                </c:pt>
                <c:pt idx="270">
                  <c:v>5749.1011585802562</c:v>
                </c:pt>
                <c:pt idx="271">
                  <c:v>4445.7715536829546</c:v>
                </c:pt>
                <c:pt idx="272">
                  <c:v>753.87834740308313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4289.1447769263568</c:v>
                </c:pt>
                <c:pt idx="281">
                  <c:v>12425.112401140612</c:v>
                </c:pt>
                <c:pt idx="282">
                  <c:v>16129.636317293767</c:v>
                </c:pt>
                <c:pt idx="283">
                  <c:v>18836.686860478829</c:v>
                </c:pt>
                <c:pt idx="284">
                  <c:v>20750.362015886159</c:v>
                </c:pt>
                <c:pt idx="285">
                  <c:v>21427.588206587719</c:v>
                </c:pt>
                <c:pt idx="286">
                  <c:v>23521.745442826399</c:v>
                </c:pt>
                <c:pt idx="287">
                  <c:v>25667.491107160469</c:v>
                </c:pt>
                <c:pt idx="288">
                  <c:v>23436.45789079028</c:v>
                </c:pt>
                <c:pt idx="289">
                  <c:v>15660.999739885923</c:v>
                </c:pt>
                <c:pt idx="290">
                  <c:v>7575.7493486816666</c:v>
                </c:pt>
                <c:pt idx="291">
                  <c:v>1829.1941843303839</c:v>
                </c:pt>
                <c:pt idx="292">
                  <c:v>1044.4975482298194</c:v>
                </c:pt>
                <c:pt idx="293">
                  <c:v>2856.760745728528</c:v>
                </c:pt>
                <c:pt idx="294">
                  <c:v>4976.6942751066836</c:v>
                </c:pt>
                <c:pt idx="295">
                  <c:v>6833.1569777101913</c:v>
                </c:pt>
                <c:pt idx="296">
                  <c:v>8109.3331639955504</c:v>
                </c:pt>
                <c:pt idx="297">
                  <c:v>8502.3267538184937</c:v>
                </c:pt>
                <c:pt idx="298">
                  <c:v>7605.9216253581571</c:v>
                </c:pt>
                <c:pt idx="299">
                  <c:v>6339.4787241236154</c:v>
                </c:pt>
                <c:pt idx="300">
                  <c:v>4719.0628649296186</c:v>
                </c:pt>
                <c:pt idx="301">
                  <c:v>2755.0636967320238</c:v>
                </c:pt>
                <c:pt idx="302">
                  <c:v>1109.2394615939975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1464.7389759288885</c:v>
                </c:pt>
                <c:pt idx="307">
                  <c:v>3573.1277428741546</c:v>
                </c:pt>
                <c:pt idx="308">
                  <c:v>3811.3027663773842</c:v>
                </c:pt>
                <c:pt idx="309">
                  <c:v>2951.4855033542549</c:v>
                </c:pt>
                <c:pt idx="310">
                  <c:v>2097.1378669353012</c:v>
                </c:pt>
                <c:pt idx="311">
                  <c:v>472.82880847896161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931.90367674468621</c:v>
                </c:pt>
                <c:pt idx="321">
                  <c:v>1722.7089364092776</c:v>
                </c:pt>
                <c:pt idx="322">
                  <c:v>1889.381390112989</c:v>
                </c:pt>
                <c:pt idx="323">
                  <c:v>1179.3135454556248</c:v>
                </c:pt>
                <c:pt idx="324">
                  <c:v>2110.8347700720101</c:v>
                </c:pt>
                <c:pt idx="325">
                  <c:v>2270.8135509362155</c:v>
                </c:pt>
                <c:pt idx="326">
                  <c:v>1761.8737032360523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946.47449826051593</c:v>
                </c:pt>
                <c:pt idx="331">
                  <c:v>709.5279133529416</c:v>
                </c:pt>
                <c:pt idx="332">
                  <c:v>561.064942836829</c:v>
                </c:pt>
                <c:pt idx="333">
                  <c:v>756.46160771999928</c:v>
                </c:pt>
                <c:pt idx="334">
                  <c:v>521.21426793981504</c:v>
                </c:pt>
                <c:pt idx="335">
                  <c:v>887.9245281857643</c:v>
                </c:pt>
                <c:pt idx="336">
                  <c:v>1544.1160898776925</c:v>
                </c:pt>
                <c:pt idx="337">
                  <c:v>2634.9731392968743</c:v>
                </c:pt>
                <c:pt idx="338">
                  <c:v>5074.3787605574689</c:v>
                </c:pt>
                <c:pt idx="339">
                  <c:v>8752.2417140545076</c:v>
                </c:pt>
                <c:pt idx="340">
                  <c:v>11274.811501578835</c:v>
                </c:pt>
                <c:pt idx="341">
                  <c:v>9069.6399695119344</c:v>
                </c:pt>
                <c:pt idx="342">
                  <c:v>4911.5420669367268</c:v>
                </c:pt>
                <c:pt idx="343">
                  <c:v>3792.4371938706709</c:v>
                </c:pt>
                <c:pt idx="344">
                  <c:v>4851.5747651012689</c:v>
                </c:pt>
                <c:pt idx="345">
                  <c:v>5046.7285437392611</c:v>
                </c:pt>
                <c:pt idx="346">
                  <c:v>4378.2242802567325</c:v>
                </c:pt>
                <c:pt idx="347">
                  <c:v>5200.2312372120095</c:v>
                </c:pt>
                <c:pt idx="348">
                  <c:v>5147.6188902224603</c:v>
                </c:pt>
                <c:pt idx="349">
                  <c:v>4293.6585842159484</c:v>
                </c:pt>
                <c:pt idx="350">
                  <c:v>3368.2105351016662</c:v>
                </c:pt>
                <c:pt idx="351">
                  <c:v>2977.0131366850856</c:v>
                </c:pt>
                <c:pt idx="352">
                  <c:v>2963.3715930864141</c:v>
                </c:pt>
                <c:pt idx="353">
                  <c:v>3136.5161119858994</c:v>
                </c:pt>
                <c:pt idx="354">
                  <c:v>3696.7765286525746</c:v>
                </c:pt>
                <c:pt idx="355">
                  <c:v>3917.4741706357036</c:v>
                </c:pt>
                <c:pt idx="356">
                  <c:v>3179.4489610275896</c:v>
                </c:pt>
                <c:pt idx="357">
                  <c:v>901.7203585185166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682.07423306031694</c:v>
                </c:pt>
                <c:pt idx="363">
                  <c:v>1770.9020756520108</c:v>
                </c:pt>
                <c:pt idx="364">
                  <c:v>2463.6972145409045</c:v>
                </c:pt>
                <c:pt idx="365">
                  <c:v>3034.1872331140739</c:v>
                </c:pt>
                <c:pt idx="366">
                  <c:v>4234.6930396735816</c:v>
                </c:pt>
                <c:pt idx="367">
                  <c:v>5910.4765556877101</c:v>
                </c:pt>
                <c:pt idx="368">
                  <c:v>6156.6976896807464</c:v>
                </c:pt>
                <c:pt idx="369">
                  <c:v>4432.4385454556241</c:v>
                </c:pt>
                <c:pt idx="370">
                  <c:v>2013.6334352266583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122.29261468653552</c:v>
                </c:pt>
                <c:pt idx="392">
                  <c:v>823.04613630344909</c:v>
                </c:pt>
                <c:pt idx="393">
                  <c:v>2493.4460083437039</c:v>
                </c:pt>
                <c:pt idx="394">
                  <c:v>5041.2133986050076</c:v>
                </c:pt>
                <c:pt idx="395">
                  <c:v>8149.0324869658098</c:v>
                </c:pt>
                <c:pt idx="396">
                  <c:v>11371.243943778332</c:v>
                </c:pt>
                <c:pt idx="397">
                  <c:v>12983.2064770386</c:v>
                </c:pt>
                <c:pt idx="398">
                  <c:v>10405.435860557225</c:v>
                </c:pt>
                <c:pt idx="399">
                  <c:v>5387.2123187200023</c:v>
                </c:pt>
                <c:pt idx="400">
                  <c:v>1788.6938002014761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201.83083830104906</c:v>
                </c:pt>
                <c:pt idx="409">
                  <c:v>1311.7983225866749</c:v>
                </c:pt>
                <c:pt idx="410">
                  <c:v>1790.5505432716036</c:v>
                </c:pt>
                <c:pt idx="411">
                  <c:v>2007.7837703998148</c:v>
                </c:pt>
                <c:pt idx="412">
                  <c:v>2246.7401146055176</c:v>
                </c:pt>
                <c:pt idx="413">
                  <c:v>3010.268395189375</c:v>
                </c:pt>
                <c:pt idx="414">
                  <c:v>4392.52327617016</c:v>
                </c:pt>
                <c:pt idx="415">
                  <c:v>5173.1822167790724</c:v>
                </c:pt>
                <c:pt idx="416">
                  <c:v>4199.8201981228513</c:v>
                </c:pt>
                <c:pt idx="417">
                  <c:v>2249.6717729644843</c:v>
                </c:pt>
                <c:pt idx="418">
                  <c:v>196.73317706716028</c:v>
                </c:pt>
                <c:pt idx="419">
                  <c:v>0</c:v>
                </c:pt>
                <c:pt idx="420">
                  <c:v>259.74703019808391</c:v>
                </c:pt>
                <c:pt idx="421">
                  <c:v>1550.6149301349967</c:v>
                </c:pt>
                <c:pt idx="422">
                  <c:v>2889.1474326158018</c:v>
                </c:pt>
                <c:pt idx="423">
                  <c:v>4996.2802359254356</c:v>
                </c:pt>
                <c:pt idx="424">
                  <c:v>9025.676788396584</c:v>
                </c:pt>
                <c:pt idx="425">
                  <c:v>15130.616730739443</c:v>
                </c:pt>
                <c:pt idx="426">
                  <c:v>19755.61314733154</c:v>
                </c:pt>
                <c:pt idx="427">
                  <c:v>16590.147243789135</c:v>
                </c:pt>
                <c:pt idx="428">
                  <c:v>8444.6473543543798</c:v>
                </c:pt>
                <c:pt idx="429">
                  <c:v>2868.3273275858373</c:v>
                </c:pt>
                <c:pt idx="430">
                  <c:v>583.33738932147787</c:v>
                </c:pt>
                <c:pt idx="431">
                  <c:v>744.82503251708283</c:v>
                </c:pt>
                <c:pt idx="432">
                  <c:v>2174.3749390260782</c:v>
                </c:pt>
                <c:pt idx="433">
                  <c:v>2361.1251098666448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3.3992558090740723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135.67996036554786</c:v>
                </c:pt>
                <c:pt idx="512">
                  <c:v>1281.1213419897761</c:v>
                </c:pt>
                <c:pt idx="513">
                  <c:v>4800.6409662505557</c:v>
                </c:pt>
                <c:pt idx="514">
                  <c:v>9315.7341142933947</c:v>
                </c:pt>
                <c:pt idx="515">
                  <c:v>11622.877616995553</c:v>
                </c:pt>
                <c:pt idx="516">
                  <c:v>9297.6311625646194</c:v>
                </c:pt>
                <c:pt idx="517">
                  <c:v>4533.9265931798818</c:v>
                </c:pt>
                <c:pt idx="518">
                  <c:v>1602.0978894761831</c:v>
                </c:pt>
                <c:pt idx="519">
                  <c:v>121.74238597900741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36.86762000660493</c:v>
                </c:pt>
                <c:pt idx="533">
                  <c:v>365.82164364888888</c:v>
                </c:pt>
                <c:pt idx="534">
                  <c:v>1190.2681890291356</c:v>
                </c:pt>
                <c:pt idx="535">
                  <c:v>2283.9514891748145</c:v>
                </c:pt>
                <c:pt idx="536">
                  <c:v>5144.8777715152464</c:v>
                </c:pt>
                <c:pt idx="537">
                  <c:v>10618.67296820216</c:v>
                </c:pt>
                <c:pt idx="538">
                  <c:v>14794.294905462226</c:v>
                </c:pt>
                <c:pt idx="539">
                  <c:v>11455.384438409235</c:v>
                </c:pt>
                <c:pt idx="540">
                  <c:v>5129.5381420167796</c:v>
                </c:pt>
                <c:pt idx="541">
                  <c:v>2505.6183889303634</c:v>
                </c:pt>
                <c:pt idx="542">
                  <c:v>1341.969795455627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23.333235866109451</c:v>
                </c:pt>
                <c:pt idx="550">
                  <c:v>508.24916319414365</c:v>
                </c:pt>
                <c:pt idx="551">
                  <c:v>586.92087382830994</c:v>
                </c:pt>
                <c:pt idx="552">
                  <c:v>557.82995537631916</c:v>
                </c:pt>
                <c:pt idx="553">
                  <c:v>894.85987584999236</c:v>
                </c:pt>
                <c:pt idx="554">
                  <c:v>1230.8100049362411</c:v>
                </c:pt>
                <c:pt idx="555">
                  <c:v>1581.5584617263662</c:v>
                </c:pt>
                <c:pt idx="556">
                  <c:v>2052.19590980061</c:v>
                </c:pt>
                <c:pt idx="557">
                  <c:v>2594.8369720038881</c:v>
                </c:pt>
                <c:pt idx="558">
                  <c:v>4187.9052380623061</c:v>
                </c:pt>
                <c:pt idx="559">
                  <c:v>4564.5012863223374</c:v>
                </c:pt>
                <c:pt idx="560">
                  <c:v>2432.4945994675923</c:v>
                </c:pt>
                <c:pt idx="561">
                  <c:v>1863.5324081095678</c:v>
                </c:pt>
                <c:pt idx="562">
                  <c:v>42.853395763889203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DA-4765-BDD6-282CD48CF5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 speed trac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15836577310721"/>
          <c:y val="8.0720752541406454E-2"/>
          <c:w val="0.82850545231105832"/>
          <c:h val="0.75893534425731501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WLTC_class_3!$N$597:$N$1029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244.59977860339507</c:v>
                </c:pt>
                <c:pt idx="12">
                  <c:v>752.76257148863442</c:v>
                </c:pt>
                <c:pt idx="13">
                  <c:v>2750.4830453807399</c:v>
                </c:pt>
                <c:pt idx="14">
                  <c:v>6686.9068259729693</c:v>
                </c:pt>
                <c:pt idx="15">
                  <c:v>11702.899511140557</c:v>
                </c:pt>
                <c:pt idx="16">
                  <c:v>17186.46839987611</c:v>
                </c:pt>
                <c:pt idx="17">
                  <c:v>21237.685876212377</c:v>
                </c:pt>
                <c:pt idx="18">
                  <c:v>22709.406942290694</c:v>
                </c:pt>
                <c:pt idx="19">
                  <c:v>23771.219804602959</c:v>
                </c:pt>
                <c:pt idx="20">
                  <c:v>26205.703953338776</c:v>
                </c:pt>
                <c:pt idx="21">
                  <c:v>27817.837952623639</c:v>
                </c:pt>
                <c:pt idx="22">
                  <c:v>23535.787422159006</c:v>
                </c:pt>
                <c:pt idx="23">
                  <c:v>14645.690085546377</c:v>
                </c:pt>
                <c:pt idx="24">
                  <c:v>7958.0157563381345</c:v>
                </c:pt>
                <c:pt idx="25">
                  <c:v>6283.8281747791134</c:v>
                </c:pt>
                <c:pt idx="26">
                  <c:v>6261.7737869269231</c:v>
                </c:pt>
                <c:pt idx="27">
                  <c:v>5249.9288060954896</c:v>
                </c:pt>
                <c:pt idx="28">
                  <c:v>3251.0083574896817</c:v>
                </c:pt>
                <c:pt idx="29">
                  <c:v>925.23255756944855</c:v>
                </c:pt>
                <c:pt idx="30">
                  <c:v>198.10771807062036</c:v>
                </c:pt>
                <c:pt idx="31">
                  <c:v>1917.9790446207019</c:v>
                </c:pt>
                <c:pt idx="32">
                  <c:v>4532.9546805022173</c:v>
                </c:pt>
                <c:pt idx="33">
                  <c:v>6590.8306184942085</c:v>
                </c:pt>
                <c:pt idx="34">
                  <c:v>8720.9965479195725</c:v>
                </c:pt>
                <c:pt idx="35">
                  <c:v>10093.155884691807</c:v>
                </c:pt>
                <c:pt idx="36">
                  <c:v>9358.0286801639686</c:v>
                </c:pt>
                <c:pt idx="37">
                  <c:v>7596.5548622839415</c:v>
                </c:pt>
                <c:pt idx="38">
                  <c:v>6672.8280104320984</c:v>
                </c:pt>
                <c:pt idx="39">
                  <c:v>6980.7369610493861</c:v>
                </c:pt>
                <c:pt idx="40">
                  <c:v>8855.6188192698155</c:v>
                </c:pt>
                <c:pt idx="41">
                  <c:v>11834.669323389207</c:v>
                </c:pt>
                <c:pt idx="42">
                  <c:v>14091.168784372139</c:v>
                </c:pt>
                <c:pt idx="43">
                  <c:v>15864.908853966672</c:v>
                </c:pt>
                <c:pt idx="44">
                  <c:v>16791.325379902701</c:v>
                </c:pt>
                <c:pt idx="45">
                  <c:v>15976.322695912608</c:v>
                </c:pt>
                <c:pt idx="46">
                  <c:v>13223.480853878329</c:v>
                </c:pt>
                <c:pt idx="47">
                  <c:v>9819.8219092515374</c:v>
                </c:pt>
                <c:pt idx="48">
                  <c:v>8045.9986067824011</c:v>
                </c:pt>
                <c:pt idx="49">
                  <c:v>7311.7593724237986</c:v>
                </c:pt>
                <c:pt idx="50">
                  <c:v>7262.524146316222</c:v>
                </c:pt>
                <c:pt idx="51">
                  <c:v>9702.6089402980815</c:v>
                </c:pt>
                <c:pt idx="52">
                  <c:v>14469.92144345783</c:v>
                </c:pt>
                <c:pt idx="53">
                  <c:v>16386.548646448682</c:v>
                </c:pt>
                <c:pt idx="54">
                  <c:v>13438.261874915566</c:v>
                </c:pt>
                <c:pt idx="55">
                  <c:v>11689.557009372091</c:v>
                </c:pt>
                <c:pt idx="56">
                  <c:v>12196.303361975708</c:v>
                </c:pt>
                <c:pt idx="57">
                  <c:v>12332.591898514898</c:v>
                </c:pt>
                <c:pt idx="58">
                  <c:v>11710.86641078813</c:v>
                </c:pt>
                <c:pt idx="59">
                  <c:v>9872.903031226544</c:v>
                </c:pt>
                <c:pt idx="60">
                  <c:v>6041.0173673165491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799.73598222222233</c:v>
                </c:pt>
                <c:pt idx="76">
                  <c:v>3011.4724555121529</c:v>
                </c:pt>
                <c:pt idx="77">
                  <c:v>7600.6585679629634</c:v>
                </c:pt>
                <c:pt idx="78">
                  <c:v>13809.849434513886</c:v>
                </c:pt>
                <c:pt idx="79">
                  <c:v>16631.734533325431</c:v>
                </c:pt>
                <c:pt idx="80">
                  <c:v>19831.427148641975</c:v>
                </c:pt>
                <c:pt idx="81">
                  <c:v>16815.941424197532</c:v>
                </c:pt>
                <c:pt idx="82">
                  <c:v>13402.302826604939</c:v>
                </c:pt>
                <c:pt idx="83">
                  <c:v>14288.444408888889</c:v>
                </c:pt>
                <c:pt idx="84">
                  <c:v>15191.346704506173</c:v>
                </c:pt>
                <c:pt idx="85">
                  <c:v>11560.243333333323</c:v>
                </c:pt>
                <c:pt idx="86">
                  <c:v>6810.1879280593275</c:v>
                </c:pt>
                <c:pt idx="87">
                  <c:v>1976.9941271093815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5133.0681152143779</c:v>
                </c:pt>
                <c:pt idx="96">
                  <c:v>9531.7076637567825</c:v>
                </c:pt>
                <c:pt idx="97">
                  <c:v>10109.773813281889</c:v>
                </c:pt>
                <c:pt idx="98">
                  <c:v>10832.456232266612</c:v>
                </c:pt>
                <c:pt idx="99">
                  <c:v>11762.748670605932</c:v>
                </c:pt>
                <c:pt idx="100">
                  <c:v>8761.7017668023836</c:v>
                </c:pt>
                <c:pt idx="101">
                  <c:v>5441.0254758819692</c:v>
                </c:pt>
                <c:pt idx="102">
                  <c:v>5691.8967148049205</c:v>
                </c:pt>
                <c:pt idx="103">
                  <c:v>7337.1832704724102</c:v>
                </c:pt>
                <c:pt idx="104">
                  <c:v>7143.8970080307217</c:v>
                </c:pt>
                <c:pt idx="105">
                  <c:v>3496.4432699797426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1254.6698915254308</c:v>
                </c:pt>
                <c:pt idx="112">
                  <c:v>2082.7978867824077</c:v>
                </c:pt>
                <c:pt idx="113">
                  <c:v>2223.3650164120345</c:v>
                </c:pt>
                <c:pt idx="114">
                  <c:v>812.10115296452682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1602.9767229629617</c:v>
                </c:pt>
                <c:pt idx="120">
                  <c:v>5923.7724744488887</c:v>
                </c:pt>
                <c:pt idx="121">
                  <c:v>10918.108175899517</c:v>
                </c:pt>
                <c:pt idx="122">
                  <c:v>9015.0275509615494</c:v>
                </c:pt>
                <c:pt idx="123">
                  <c:v>2614.3887866730211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2084.9211674074072</c:v>
                </c:pt>
                <c:pt idx="129">
                  <c:v>4875.501671905864</c:v>
                </c:pt>
                <c:pt idx="130">
                  <c:v>7634.1022953086422</c:v>
                </c:pt>
                <c:pt idx="131">
                  <c:v>7743.38773868731</c:v>
                </c:pt>
                <c:pt idx="132">
                  <c:v>7827.8416289993211</c:v>
                </c:pt>
                <c:pt idx="133">
                  <c:v>7681.9242827690941</c:v>
                </c:pt>
                <c:pt idx="134">
                  <c:v>9351.0634874074094</c:v>
                </c:pt>
                <c:pt idx="135">
                  <c:v>13636.912551861664</c:v>
                </c:pt>
                <c:pt idx="136">
                  <c:v>20040.095251328639</c:v>
                </c:pt>
                <c:pt idx="137">
                  <c:v>22839.4605453437</c:v>
                </c:pt>
                <c:pt idx="138">
                  <c:v>18642.567371715013</c:v>
                </c:pt>
                <c:pt idx="139">
                  <c:v>15666.837885697973</c:v>
                </c:pt>
                <c:pt idx="140">
                  <c:v>10457.27389454221</c:v>
                </c:pt>
                <c:pt idx="141">
                  <c:v>6907.0043976258685</c:v>
                </c:pt>
                <c:pt idx="142">
                  <c:v>6649.1904461111226</c:v>
                </c:pt>
                <c:pt idx="143">
                  <c:v>6977.1120934948713</c:v>
                </c:pt>
                <c:pt idx="144">
                  <c:v>7307.9076828207408</c:v>
                </c:pt>
                <c:pt idx="145">
                  <c:v>7952.4016599666811</c:v>
                </c:pt>
                <c:pt idx="146">
                  <c:v>8921.0839308181839</c:v>
                </c:pt>
                <c:pt idx="147">
                  <c:v>8796.9118981594947</c:v>
                </c:pt>
                <c:pt idx="148">
                  <c:v>7407.1516009876495</c:v>
                </c:pt>
                <c:pt idx="149">
                  <c:v>10088.241695130755</c:v>
                </c:pt>
                <c:pt idx="150">
                  <c:v>13489.260291847515</c:v>
                </c:pt>
                <c:pt idx="151">
                  <c:v>12665.262730801005</c:v>
                </c:pt>
                <c:pt idx="152">
                  <c:v>9792.7782407032046</c:v>
                </c:pt>
                <c:pt idx="153">
                  <c:v>7605.9216253581571</c:v>
                </c:pt>
                <c:pt idx="154">
                  <c:v>7313.4294778809299</c:v>
                </c:pt>
                <c:pt idx="155">
                  <c:v>7313.4294778809299</c:v>
                </c:pt>
                <c:pt idx="156">
                  <c:v>8609.4010658998832</c:v>
                </c:pt>
                <c:pt idx="157">
                  <c:v>10641.121545259055</c:v>
                </c:pt>
                <c:pt idx="158">
                  <c:v>12161.564013645</c:v>
                </c:pt>
                <c:pt idx="159">
                  <c:v>11444.883502398812</c:v>
                </c:pt>
                <c:pt idx="160">
                  <c:v>8909.1289783112916</c:v>
                </c:pt>
                <c:pt idx="161">
                  <c:v>7242.4044412742769</c:v>
                </c:pt>
                <c:pt idx="162">
                  <c:v>5887.5662164630476</c:v>
                </c:pt>
                <c:pt idx="163">
                  <c:v>3492.3226522823902</c:v>
                </c:pt>
                <c:pt idx="164">
                  <c:v>1738.8243167544499</c:v>
                </c:pt>
                <c:pt idx="165">
                  <c:v>33.599237290360485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76.81931555555542</c:v>
                </c:pt>
                <c:pt idx="175">
                  <c:v>4799.2126904572833</c:v>
                </c:pt>
                <c:pt idx="176">
                  <c:v>8490.8924187654338</c:v>
                </c:pt>
                <c:pt idx="177">
                  <c:v>10304.168300742258</c:v>
                </c:pt>
                <c:pt idx="178">
                  <c:v>12293.917745635557</c:v>
                </c:pt>
                <c:pt idx="179">
                  <c:v>16182.76787427556</c:v>
                </c:pt>
                <c:pt idx="180">
                  <c:v>23203.34290756486</c:v>
                </c:pt>
                <c:pt idx="181">
                  <c:v>27681.061758831311</c:v>
                </c:pt>
                <c:pt idx="182">
                  <c:v>29953.509007209057</c:v>
                </c:pt>
                <c:pt idx="183">
                  <c:v>28976.050560265245</c:v>
                </c:pt>
                <c:pt idx="184">
                  <c:v>27368.419198615928</c:v>
                </c:pt>
                <c:pt idx="185">
                  <c:v>30339.184872797097</c:v>
                </c:pt>
                <c:pt idx="186">
                  <c:v>28253.654331319798</c:v>
                </c:pt>
                <c:pt idx="187">
                  <c:v>24391.912886169208</c:v>
                </c:pt>
                <c:pt idx="188">
                  <c:v>23459.337331394188</c:v>
                </c:pt>
                <c:pt idx="189">
                  <c:v>22376.857491493392</c:v>
                </c:pt>
                <c:pt idx="190">
                  <c:v>20186.7170745449</c:v>
                </c:pt>
                <c:pt idx="191">
                  <c:v>18171.458859271021</c:v>
                </c:pt>
                <c:pt idx="192">
                  <c:v>16380.988929901707</c:v>
                </c:pt>
                <c:pt idx="193">
                  <c:v>14893.995418554481</c:v>
                </c:pt>
                <c:pt idx="194">
                  <c:v>14585.835286001495</c:v>
                </c:pt>
                <c:pt idx="195">
                  <c:v>16454.518257777785</c:v>
                </c:pt>
                <c:pt idx="196">
                  <c:v>17180.643368398632</c:v>
                </c:pt>
                <c:pt idx="197">
                  <c:v>14776.999750829111</c:v>
                </c:pt>
                <c:pt idx="198">
                  <c:v>12630.710805256449</c:v>
                </c:pt>
                <c:pt idx="199">
                  <c:v>12630.710805256511</c:v>
                </c:pt>
                <c:pt idx="200">
                  <c:v>13979.933821653174</c:v>
                </c:pt>
                <c:pt idx="201">
                  <c:v>14973.737149190181</c:v>
                </c:pt>
                <c:pt idx="202">
                  <c:v>12000.219454259221</c:v>
                </c:pt>
                <c:pt idx="203">
                  <c:v>1321.984107164443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2911.4792885494439</c:v>
                </c:pt>
                <c:pt idx="211">
                  <c:v>7597.4486916101832</c:v>
                </c:pt>
                <c:pt idx="212">
                  <c:v>15407.802694825068</c:v>
                </c:pt>
                <c:pt idx="213">
                  <c:v>25232.056386779783</c:v>
                </c:pt>
                <c:pt idx="214">
                  <c:v>28939.93736717381</c:v>
                </c:pt>
                <c:pt idx="215">
                  <c:v>22774.954234163659</c:v>
                </c:pt>
                <c:pt idx="216">
                  <c:v>13964.898760513748</c:v>
                </c:pt>
                <c:pt idx="217">
                  <c:v>7691.2339462885693</c:v>
                </c:pt>
                <c:pt idx="218">
                  <c:v>2293.6847413917717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1863.5324081095678</c:v>
                </c:pt>
                <c:pt idx="230">
                  <c:v>7286.7622038888858</c:v>
                </c:pt>
                <c:pt idx="231">
                  <c:v>12156.632882197593</c:v>
                </c:pt>
                <c:pt idx="232">
                  <c:v>13665.621608936297</c:v>
                </c:pt>
                <c:pt idx="233">
                  <c:v>14528.477917541457</c:v>
                </c:pt>
                <c:pt idx="234">
                  <c:v>14284.830784459753</c:v>
                </c:pt>
                <c:pt idx="235">
                  <c:v>13627.89992946759</c:v>
                </c:pt>
                <c:pt idx="236">
                  <c:v>14122.610169706462</c:v>
                </c:pt>
                <c:pt idx="237">
                  <c:v>14286.236473061541</c:v>
                </c:pt>
                <c:pt idx="238">
                  <c:v>16384.520634104796</c:v>
                </c:pt>
                <c:pt idx="239">
                  <c:v>19815.680677438333</c:v>
                </c:pt>
                <c:pt idx="240">
                  <c:v>20660.623823209869</c:v>
                </c:pt>
                <c:pt idx="241">
                  <c:v>18208.147791455478</c:v>
                </c:pt>
                <c:pt idx="242">
                  <c:v>13133.304201038836</c:v>
                </c:pt>
                <c:pt idx="243">
                  <c:v>10412.089299922654</c:v>
                </c:pt>
                <c:pt idx="244">
                  <c:v>10891.852561893662</c:v>
                </c:pt>
                <c:pt idx="245">
                  <c:v>11082.278284998431</c:v>
                </c:pt>
                <c:pt idx="246">
                  <c:v>10575.853515348352</c:v>
                </c:pt>
                <c:pt idx="247">
                  <c:v>11371.798022336856</c:v>
                </c:pt>
                <c:pt idx="248">
                  <c:v>13303.787496253861</c:v>
                </c:pt>
                <c:pt idx="249">
                  <c:v>13631.901301960066</c:v>
                </c:pt>
                <c:pt idx="250">
                  <c:v>13539.055111762151</c:v>
                </c:pt>
                <c:pt idx="251">
                  <c:v>15616.743157853078</c:v>
                </c:pt>
                <c:pt idx="252">
                  <c:v>17564.325398633315</c:v>
                </c:pt>
                <c:pt idx="253">
                  <c:v>16602.600870155486</c:v>
                </c:pt>
                <c:pt idx="254">
                  <c:v>13535.70642590565</c:v>
                </c:pt>
                <c:pt idx="255">
                  <c:v>11363.826009291852</c:v>
                </c:pt>
                <c:pt idx="256">
                  <c:v>11047.466805949096</c:v>
                </c:pt>
                <c:pt idx="257">
                  <c:v>12260.207857110629</c:v>
                </c:pt>
                <c:pt idx="258">
                  <c:v>15521.481868098232</c:v>
                </c:pt>
                <c:pt idx="259">
                  <c:v>19459.299361237041</c:v>
                </c:pt>
                <c:pt idx="260">
                  <c:v>20117.314191255449</c:v>
                </c:pt>
                <c:pt idx="261">
                  <c:v>17323.833201088102</c:v>
                </c:pt>
                <c:pt idx="262">
                  <c:v>15930.143040347908</c:v>
                </c:pt>
                <c:pt idx="263">
                  <c:v>16174.971861614713</c:v>
                </c:pt>
                <c:pt idx="264">
                  <c:v>15580.347120773322</c:v>
                </c:pt>
                <c:pt idx="265">
                  <c:v>13622.866946332242</c:v>
                </c:pt>
                <c:pt idx="266">
                  <c:v>12386.834257925382</c:v>
                </c:pt>
                <c:pt idx="267">
                  <c:v>16247.437863214705</c:v>
                </c:pt>
                <c:pt idx="268">
                  <c:v>21844.363731600104</c:v>
                </c:pt>
                <c:pt idx="269">
                  <c:v>22500.856013822398</c:v>
                </c:pt>
                <c:pt idx="270">
                  <c:v>19884.682794094362</c:v>
                </c:pt>
                <c:pt idx="271">
                  <c:v>21973.181088677222</c:v>
                </c:pt>
                <c:pt idx="272">
                  <c:v>30513.008012807848</c:v>
                </c:pt>
                <c:pt idx="273">
                  <c:v>31025.031442709227</c:v>
                </c:pt>
                <c:pt idx="274">
                  <c:v>23078.864913859339</c:v>
                </c:pt>
                <c:pt idx="275">
                  <c:v>20417.131888284483</c:v>
                </c:pt>
                <c:pt idx="276">
                  <c:v>24149.517221872891</c:v>
                </c:pt>
                <c:pt idx="277">
                  <c:v>28796.132395402379</c:v>
                </c:pt>
                <c:pt idx="278">
                  <c:v>26595.073623703698</c:v>
                </c:pt>
                <c:pt idx="279">
                  <c:v>19250.059263574629</c:v>
                </c:pt>
                <c:pt idx="280">
                  <c:v>14593.61451884553</c:v>
                </c:pt>
                <c:pt idx="281">
                  <c:v>12938.494622375727</c:v>
                </c:pt>
                <c:pt idx="282">
                  <c:v>12273.792727745262</c:v>
                </c:pt>
                <c:pt idx="283">
                  <c:v>11111.154463810555</c:v>
                </c:pt>
                <c:pt idx="284">
                  <c:v>8388.5351304795058</c:v>
                </c:pt>
                <c:pt idx="285">
                  <c:v>5127.7724527147884</c:v>
                </c:pt>
                <c:pt idx="286">
                  <c:v>2363.2558629967275</c:v>
                </c:pt>
                <c:pt idx="287">
                  <c:v>3470.6803410291732</c:v>
                </c:pt>
                <c:pt idx="288">
                  <c:v>7965.0504316207534</c:v>
                </c:pt>
                <c:pt idx="289">
                  <c:v>12060.547106481454</c:v>
                </c:pt>
                <c:pt idx="290">
                  <c:v>9249.204513888888</c:v>
                </c:pt>
                <c:pt idx="291">
                  <c:v>4312.3832041898149</c:v>
                </c:pt>
                <c:pt idx="292">
                  <c:v>8620.8615881481473</c:v>
                </c:pt>
                <c:pt idx="293">
                  <c:v>13172.559119012345</c:v>
                </c:pt>
                <c:pt idx="294">
                  <c:v>13627.72887209874</c:v>
                </c:pt>
                <c:pt idx="295">
                  <c:v>15033.266775206715</c:v>
                </c:pt>
                <c:pt idx="296">
                  <c:v>15611.675979791111</c:v>
                </c:pt>
                <c:pt idx="297">
                  <c:v>14775.415328638812</c:v>
                </c:pt>
                <c:pt idx="298">
                  <c:v>12975.830640055743</c:v>
                </c:pt>
                <c:pt idx="299">
                  <c:v>10609.009261546065</c:v>
                </c:pt>
                <c:pt idx="300">
                  <c:v>7739.8408492807503</c:v>
                </c:pt>
                <c:pt idx="301">
                  <c:v>4354.1110568535787</c:v>
                </c:pt>
                <c:pt idx="302">
                  <c:v>1435.6309151812957</c:v>
                </c:pt>
                <c:pt idx="303">
                  <c:v>740.97652863999213</c:v>
                </c:pt>
                <c:pt idx="304">
                  <c:v>2240.0251008163136</c:v>
                </c:pt>
                <c:pt idx="305">
                  <c:v>4984.7177980110491</c:v>
                </c:pt>
                <c:pt idx="306">
                  <c:v>8195.2088592710297</c:v>
                </c:pt>
                <c:pt idx="307">
                  <c:v>10210.727263182956</c:v>
                </c:pt>
                <c:pt idx="308">
                  <c:v>10625.065611948396</c:v>
                </c:pt>
                <c:pt idx="309">
                  <c:v>9352.0639237224113</c:v>
                </c:pt>
                <c:pt idx="310">
                  <c:v>7204.2307225781306</c:v>
                </c:pt>
                <c:pt idx="311">
                  <c:v>3378.3816288935527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2911.4792885494439</c:v>
                </c:pt>
                <c:pt idx="318">
                  <c:v>7597.4486916101832</c:v>
                </c:pt>
                <c:pt idx="319">
                  <c:v>15407.802694825068</c:v>
                </c:pt>
                <c:pt idx="320">
                  <c:v>25232.056386779783</c:v>
                </c:pt>
                <c:pt idx="321">
                  <c:v>28939.93736717381</c:v>
                </c:pt>
                <c:pt idx="322">
                  <c:v>22774.954234163659</c:v>
                </c:pt>
                <c:pt idx="323">
                  <c:v>17492.464346933502</c:v>
                </c:pt>
                <c:pt idx="324">
                  <c:v>24214.063838333321</c:v>
                </c:pt>
                <c:pt idx="325">
                  <c:v>25164.422824467598</c:v>
                </c:pt>
                <c:pt idx="326">
                  <c:v>18403.60623571519</c:v>
                </c:pt>
                <c:pt idx="327">
                  <c:v>13748.769318392093</c:v>
                </c:pt>
                <c:pt idx="328">
                  <c:v>9725.9968854398085</c:v>
                </c:pt>
                <c:pt idx="329">
                  <c:v>12129.597935930531</c:v>
                </c:pt>
                <c:pt idx="330">
                  <c:v>15850.912254256362</c:v>
                </c:pt>
                <c:pt idx="331">
                  <c:v>21927.691585481276</c:v>
                </c:pt>
                <c:pt idx="332">
                  <c:v>25349.319855441889</c:v>
                </c:pt>
                <c:pt idx="333">
                  <c:v>23684.290465877555</c:v>
                </c:pt>
                <c:pt idx="334">
                  <c:v>12994.847995680975</c:v>
                </c:pt>
                <c:pt idx="335">
                  <c:v>1478.9023318607356</c:v>
                </c:pt>
                <c:pt idx="336">
                  <c:v>2489.7613189312046</c:v>
                </c:pt>
                <c:pt idx="337">
                  <c:v>5262.0320948765184</c:v>
                </c:pt>
                <c:pt idx="338">
                  <c:v>6330.9523416857883</c:v>
                </c:pt>
                <c:pt idx="339">
                  <c:v>7454.8283881528123</c:v>
                </c:pt>
                <c:pt idx="340">
                  <c:v>7753.8393478269854</c:v>
                </c:pt>
                <c:pt idx="341">
                  <c:v>7673.1038599016556</c:v>
                </c:pt>
                <c:pt idx="342">
                  <c:v>7166.1553309995497</c:v>
                </c:pt>
                <c:pt idx="343">
                  <c:v>5472.862896655015</c:v>
                </c:pt>
                <c:pt idx="344">
                  <c:v>2546.097687654265</c:v>
                </c:pt>
                <c:pt idx="345">
                  <c:v>1970.9648877555933</c:v>
                </c:pt>
                <c:pt idx="346">
                  <c:v>3721.67265327216</c:v>
                </c:pt>
                <c:pt idx="347">
                  <c:v>5108.209707654315</c:v>
                </c:pt>
                <c:pt idx="348">
                  <c:v>5374.0766852980314</c:v>
                </c:pt>
                <c:pt idx="349">
                  <c:v>4898.5609423225242</c:v>
                </c:pt>
                <c:pt idx="350">
                  <c:v>5504.1235347121028</c:v>
                </c:pt>
                <c:pt idx="351">
                  <c:v>7250.2476955173433</c:v>
                </c:pt>
                <c:pt idx="352">
                  <c:v>7948.4388383333217</c:v>
                </c:pt>
                <c:pt idx="353">
                  <c:v>8283.2263986391372</c:v>
                </c:pt>
                <c:pt idx="354">
                  <c:v>9004.8043307379139</c:v>
                </c:pt>
                <c:pt idx="355">
                  <c:v>9755.7305050000141</c:v>
                </c:pt>
                <c:pt idx="356">
                  <c:v>12354.195139054134</c:v>
                </c:pt>
                <c:pt idx="357">
                  <c:v>14838.665108989177</c:v>
                </c:pt>
                <c:pt idx="358">
                  <c:v>13656.421956998342</c:v>
                </c:pt>
                <c:pt idx="359">
                  <c:v>10417.499692863412</c:v>
                </c:pt>
                <c:pt idx="360">
                  <c:v>5129.5311567242761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901.35915703593435</c:v>
                </c:pt>
                <c:pt idx="369">
                  <c:v>10354.791603641976</c:v>
                </c:pt>
                <c:pt idx="370">
                  <c:v>20402.262118132709</c:v>
                </c:pt>
                <c:pt idx="371">
                  <c:v>30110.117527390052</c:v>
                </c:pt>
                <c:pt idx="372">
                  <c:v>34416.698303065175</c:v>
                </c:pt>
                <c:pt idx="373">
                  <c:v>32592.333208514192</c:v>
                </c:pt>
                <c:pt idx="374">
                  <c:v>26402.337324405875</c:v>
                </c:pt>
                <c:pt idx="375">
                  <c:v>18506.984208078069</c:v>
                </c:pt>
                <c:pt idx="376">
                  <c:v>11998.651861847435</c:v>
                </c:pt>
                <c:pt idx="377">
                  <c:v>8188.7366530349991</c:v>
                </c:pt>
                <c:pt idx="378">
                  <c:v>6418.8061828350837</c:v>
                </c:pt>
                <c:pt idx="379">
                  <c:v>3905.443793844056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75-44EE-8C5D-EB431ABA7C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high speed 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28213111996164"/>
          <c:y val="0.16109703529956365"/>
          <c:w val="0.79945809758831621"/>
          <c:h val="0.67503853853356066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WLTC_class_3!$N$1030:$N$1484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275.99831005234563</c:v>
                </c:pt>
                <c:pt idx="5">
                  <c:v>2254.9361118533334</c:v>
                </c:pt>
                <c:pt idx="6">
                  <c:v>7239.0672898301837</c:v>
                </c:pt>
                <c:pt idx="7">
                  <c:v>12719.914768692528</c:v>
                </c:pt>
                <c:pt idx="8">
                  <c:v>15355.055555555551</c:v>
                </c:pt>
                <c:pt idx="9">
                  <c:v>16212.428618996049</c:v>
                </c:pt>
                <c:pt idx="10">
                  <c:v>17147.805442509074</c:v>
                </c:pt>
                <c:pt idx="11">
                  <c:v>18344.055759324005</c:v>
                </c:pt>
                <c:pt idx="12">
                  <c:v>18294.629163773152</c:v>
                </c:pt>
                <c:pt idx="13">
                  <c:v>16771.155384438523</c:v>
                </c:pt>
                <c:pt idx="14">
                  <c:v>15706.948466317212</c:v>
                </c:pt>
                <c:pt idx="15">
                  <c:v>16536.769492292628</c:v>
                </c:pt>
                <c:pt idx="16">
                  <c:v>19275.786761285432</c:v>
                </c:pt>
                <c:pt idx="17">
                  <c:v>21452.457640061722</c:v>
                </c:pt>
                <c:pt idx="18">
                  <c:v>21812.514527667656</c:v>
                </c:pt>
                <c:pt idx="19">
                  <c:v>19582.083627514468</c:v>
                </c:pt>
                <c:pt idx="20">
                  <c:v>15405.66640146924</c:v>
                </c:pt>
                <c:pt idx="21">
                  <c:v>11463.044897088204</c:v>
                </c:pt>
                <c:pt idx="22">
                  <c:v>9407.666586951098</c:v>
                </c:pt>
                <c:pt idx="23">
                  <c:v>9436.3311316830623</c:v>
                </c:pt>
                <c:pt idx="24">
                  <c:v>9849.2790823467312</c:v>
                </c:pt>
                <c:pt idx="25">
                  <c:v>8481.287910939498</c:v>
                </c:pt>
                <c:pt idx="26">
                  <c:v>4873.2026934578471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237.46746370370286</c:v>
                </c:pt>
                <c:pt idx="40">
                  <c:v>1940.8743212270606</c:v>
                </c:pt>
                <c:pt idx="41">
                  <c:v>4370.8176287288879</c:v>
                </c:pt>
                <c:pt idx="42">
                  <c:v>9110.1653114236997</c:v>
                </c:pt>
                <c:pt idx="43">
                  <c:v>12612.658189738371</c:v>
                </c:pt>
                <c:pt idx="44">
                  <c:v>10044.168627443893</c:v>
                </c:pt>
                <c:pt idx="45">
                  <c:v>5811.4755642450009</c:v>
                </c:pt>
                <c:pt idx="46">
                  <c:v>5967.8258323599948</c:v>
                </c:pt>
                <c:pt idx="47">
                  <c:v>9464.552617813335</c:v>
                </c:pt>
                <c:pt idx="48">
                  <c:v>13868.981802240003</c:v>
                </c:pt>
                <c:pt idx="49">
                  <c:v>17767.264288990918</c:v>
                </c:pt>
                <c:pt idx="50">
                  <c:v>22719.042082905391</c:v>
                </c:pt>
                <c:pt idx="51">
                  <c:v>29628.886802057295</c:v>
                </c:pt>
                <c:pt idx="52">
                  <c:v>35529.156270141772</c:v>
                </c:pt>
                <c:pt idx="53">
                  <c:v>36492.129751047818</c:v>
                </c:pt>
                <c:pt idx="54">
                  <c:v>33812.154037482709</c:v>
                </c:pt>
                <c:pt idx="55">
                  <c:v>30487.938677109629</c:v>
                </c:pt>
                <c:pt idx="56">
                  <c:v>29014.650078303894</c:v>
                </c:pt>
                <c:pt idx="57">
                  <c:v>25969.41444653779</c:v>
                </c:pt>
                <c:pt idx="58">
                  <c:v>18812.507149862889</c:v>
                </c:pt>
                <c:pt idx="59">
                  <c:v>10981.788554236104</c:v>
                </c:pt>
                <c:pt idx="60">
                  <c:v>2451.4601025993375</c:v>
                </c:pt>
                <c:pt idx="61">
                  <c:v>0</c:v>
                </c:pt>
                <c:pt idx="62">
                  <c:v>1083.7117665023172</c:v>
                </c:pt>
                <c:pt idx="63">
                  <c:v>7253.0884283950163</c:v>
                </c:pt>
                <c:pt idx="64">
                  <c:v>10391.082255555499</c:v>
                </c:pt>
                <c:pt idx="65">
                  <c:v>10815.090256298758</c:v>
                </c:pt>
                <c:pt idx="66">
                  <c:v>10453.329388869604</c:v>
                </c:pt>
                <c:pt idx="67">
                  <c:v>10059.741425906663</c:v>
                </c:pt>
                <c:pt idx="68">
                  <c:v>11240.50531479557</c:v>
                </c:pt>
                <c:pt idx="69">
                  <c:v>15294.366454449066</c:v>
                </c:pt>
                <c:pt idx="70">
                  <c:v>20921.893666564101</c:v>
                </c:pt>
                <c:pt idx="71">
                  <c:v>22951.136481705944</c:v>
                </c:pt>
                <c:pt idx="72">
                  <c:v>19837.517720902775</c:v>
                </c:pt>
                <c:pt idx="73">
                  <c:v>15477.273556259799</c:v>
                </c:pt>
                <c:pt idx="74">
                  <c:v>10852.519632544221</c:v>
                </c:pt>
                <c:pt idx="75">
                  <c:v>4771.1357798813597</c:v>
                </c:pt>
                <c:pt idx="76">
                  <c:v>0</c:v>
                </c:pt>
                <c:pt idx="77">
                  <c:v>0</c:v>
                </c:pt>
                <c:pt idx="78">
                  <c:v>2599.4089517606767</c:v>
                </c:pt>
                <c:pt idx="79">
                  <c:v>9547.2869617540655</c:v>
                </c:pt>
                <c:pt idx="80">
                  <c:v>17144.324759240015</c:v>
                </c:pt>
                <c:pt idx="81">
                  <c:v>24597.38626730907</c:v>
                </c:pt>
                <c:pt idx="82">
                  <c:v>26600.367309145575</c:v>
                </c:pt>
                <c:pt idx="83">
                  <c:v>21117.936299210916</c:v>
                </c:pt>
                <c:pt idx="84">
                  <c:v>14073.009564933482</c:v>
                </c:pt>
                <c:pt idx="85">
                  <c:v>7568.9995839837047</c:v>
                </c:pt>
                <c:pt idx="86">
                  <c:v>1370.7499774122066</c:v>
                </c:pt>
                <c:pt idx="87">
                  <c:v>1526.9626504321093</c:v>
                </c:pt>
                <c:pt idx="88">
                  <c:v>7944.6922243155432</c:v>
                </c:pt>
                <c:pt idx="89">
                  <c:v>16589.005968229001</c:v>
                </c:pt>
                <c:pt idx="90">
                  <c:v>28031.033384430804</c:v>
                </c:pt>
                <c:pt idx="91">
                  <c:v>35796.843135503383</c:v>
                </c:pt>
                <c:pt idx="92">
                  <c:v>31834.518995555594</c:v>
                </c:pt>
                <c:pt idx="93">
                  <c:v>21599.926191219827</c:v>
                </c:pt>
                <c:pt idx="94">
                  <c:v>13351.839172155911</c:v>
                </c:pt>
                <c:pt idx="95">
                  <c:v>6242.3958426048903</c:v>
                </c:pt>
                <c:pt idx="96">
                  <c:v>2269.7714048363555</c:v>
                </c:pt>
                <c:pt idx="97">
                  <c:v>4258.5667998847848</c:v>
                </c:pt>
                <c:pt idx="98">
                  <c:v>7196.2057608602963</c:v>
                </c:pt>
                <c:pt idx="99">
                  <c:v>6618.0253436346638</c:v>
                </c:pt>
                <c:pt idx="100">
                  <c:v>1192.8685225852073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1247.3825358319145</c:v>
                </c:pt>
                <c:pt idx="116">
                  <c:v>1926.9941762974461</c:v>
                </c:pt>
                <c:pt idx="117">
                  <c:v>2360.7866822727765</c:v>
                </c:pt>
                <c:pt idx="118">
                  <c:v>3456.7300689024451</c:v>
                </c:pt>
                <c:pt idx="119">
                  <c:v>6182.4344696528406</c:v>
                </c:pt>
                <c:pt idx="120">
                  <c:v>9920.6208470385573</c:v>
                </c:pt>
                <c:pt idx="121">
                  <c:v>10543.469421657981</c:v>
                </c:pt>
                <c:pt idx="122">
                  <c:v>6576.2171992429639</c:v>
                </c:pt>
                <c:pt idx="123">
                  <c:v>53.368522516544076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1281.6804266666666</c:v>
                </c:pt>
                <c:pt idx="129">
                  <c:v>2807.8378340740746</c:v>
                </c:pt>
                <c:pt idx="130">
                  <c:v>7824.7419954261813</c:v>
                </c:pt>
                <c:pt idx="131">
                  <c:v>16178.546448672103</c:v>
                </c:pt>
                <c:pt idx="132">
                  <c:v>21398.724126171732</c:v>
                </c:pt>
                <c:pt idx="133">
                  <c:v>20966.977580650801</c:v>
                </c:pt>
                <c:pt idx="134">
                  <c:v>23269.404905219944</c:v>
                </c:pt>
                <c:pt idx="135">
                  <c:v>29601.699560876361</c:v>
                </c:pt>
                <c:pt idx="136">
                  <c:v>37184.051268610543</c:v>
                </c:pt>
                <c:pt idx="137">
                  <c:v>41395.915798411137</c:v>
                </c:pt>
                <c:pt idx="138">
                  <c:v>40667.382250781659</c:v>
                </c:pt>
                <c:pt idx="139">
                  <c:v>39548.77873184465</c:v>
                </c:pt>
                <c:pt idx="140">
                  <c:v>40548.761972578133</c:v>
                </c:pt>
                <c:pt idx="141">
                  <c:v>42109.42710551701</c:v>
                </c:pt>
                <c:pt idx="142">
                  <c:v>43540.35653534664</c:v>
                </c:pt>
                <c:pt idx="143">
                  <c:v>36614.249775196513</c:v>
                </c:pt>
                <c:pt idx="144">
                  <c:v>28332.726993973778</c:v>
                </c:pt>
                <c:pt idx="145">
                  <c:v>31599.984780907027</c:v>
                </c:pt>
                <c:pt idx="146">
                  <c:v>34870.983048301714</c:v>
                </c:pt>
                <c:pt idx="147">
                  <c:v>34480.517109134809</c:v>
                </c:pt>
                <c:pt idx="148">
                  <c:v>34512.816021270221</c:v>
                </c:pt>
                <c:pt idx="149">
                  <c:v>33915.73326687498</c:v>
                </c:pt>
                <c:pt idx="150">
                  <c:v>33146.320556073064</c:v>
                </c:pt>
                <c:pt idx="151">
                  <c:v>32834.05538208042</c:v>
                </c:pt>
                <c:pt idx="152">
                  <c:v>31871.211292189444</c:v>
                </c:pt>
                <c:pt idx="153">
                  <c:v>30747.256598550361</c:v>
                </c:pt>
                <c:pt idx="154">
                  <c:v>30687.378886051112</c:v>
                </c:pt>
                <c:pt idx="155">
                  <c:v>32372.27667468576</c:v>
                </c:pt>
                <c:pt idx="156">
                  <c:v>34222.795246627982</c:v>
                </c:pt>
                <c:pt idx="157">
                  <c:v>34917.530307460627</c:v>
                </c:pt>
                <c:pt idx="158">
                  <c:v>35019.536136828792</c:v>
                </c:pt>
                <c:pt idx="159">
                  <c:v>33829.697463711476</c:v>
                </c:pt>
                <c:pt idx="160">
                  <c:v>32475.998224612566</c:v>
                </c:pt>
                <c:pt idx="161">
                  <c:v>31650.513109243555</c:v>
                </c:pt>
                <c:pt idx="162">
                  <c:v>30125.059959988132</c:v>
                </c:pt>
                <c:pt idx="163">
                  <c:v>27207.265399880664</c:v>
                </c:pt>
                <c:pt idx="164">
                  <c:v>25337.722575806609</c:v>
                </c:pt>
                <c:pt idx="165">
                  <c:v>25337.722575806609</c:v>
                </c:pt>
                <c:pt idx="166">
                  <c:v>25337.722575806609</c:v>
                </c:pt>
                <c:pt idx="167">
                  <c:v>25337.722575806609</c:v>
                </c:pt>
                <c:pt idx="168">
                  <c:v>25337.722575806609</c:v>
                </c:pt>
                <c:pt idx="169">
                  <c:v>25337.722575806609</c:v>
                </c:pt>
                <c:pt idx="170">
                  <c:v>25337.722575806609</c:v>
                </c:pt>
                <c:pt idx="171">
                  <c:v>25337.722575806609</c:v>
                </c:pt>
                <c:pt idx="172">
                  <c:v>25960.903517164686</c:v>
                </c:pt>
                <c:pt idx="173">
                  <c:v>26022.471231881045</c:v>
                </c:pt>
                <c:pt idx="174">
                  <c:v>26022.471231880954</c:v>
                </c:pt>
                <c:pt idx="175">
                  <c:v>28582.226129362338</c:v>
                </c:pt>
                <c:pt idx="176">
                  <c:v>31349.516479752903</c:v>
                </c:pt>
                <c:pt idx="177">
                  <c:v>34210.661710177577</c:v>
                </c:pt>
                <c:pt idx="178">
                  <c:v>36687.836598186695</c:v>
                </c:pt>
                <c:pt idx="179">
                  <c:v>35997.948571331704</c:v>
                </c:pt>
                <c:pt idx="180">
                  <c:v>33857.980647529388</c:v>
                </c:pt>
                <c:pt idx="181">
                  <c:v>31551.798050970825</c:v>
                </c:pt>
                <c:pt idx="182">
                  <c:v>29742.063629714488</c:v>
                </c:pt>
                <c:pt idx="183">
                  <c:v>29159.33137751064</c:v>
                </c:pt>
                <c:pt idx="184">
                  <c:v>29225.998409160024</c:v>
                </c:pt>
                <c:pt idx="185">
                  <c:v>29292.778575624397</c:v>
                </c:pt>
                <c:pt idx="186">
                  <c:v>28707.708258729748</c:v>
                </c:pt>
                <c:pt idx="187">
                  <c:v>28055.744524161793</c:v>
                </c:pt>
                <c:pt idx="188">
                  <c:v>28055.744524161793</c:v>
                </c:pt>
                <c:pt idx="189">
                  <c:v>27403.780789593835</c:v>
                </c:pt>
                <c:pt idx="190">
                  <c:v>27338.895473772467</c:v>
                </c:pt>
                <c:pt idx="191">
                  <c:v>27990.189841056479</c:v>
                </c:pt>
                <c:pt idx="192">
                  <c:v>27990.189841056479</c:v>
                </c:pt>
                <c:pt idx="193">
                  <c:v>27338.895473772562</c:v>
                </c:pt>
                <c:pt idx="194">
                  <c:v>26623.498409159984</c:v>
                </c:pt>
                <c:pt idx="195">
                  <c:v>26559.508846646408</c:v>
                </c:pt>
                <c:pt idx="196">
                  <c:v>26495.632302554084</c:v>
                </c:pt>
                <c:pt idx="197">
                  <c:v>25783.251762340784</c:v>
                </c:pt>
                <c:pt idx="198">
                  <c:v>24362.845126124546</c:v>
                </c:pt>
                <c:pt idx="199">
                  <c:v>23533.659659875011</c:v>
                </c:pt>
                <c:pt idx="200">
                  <c:v>22709.500230307593</c:v>
                </c:pt>
                <c:pt idx="201">
                  <c:v>23113.130983516632</c:v>
                </c:pt>
                <c:pt idx="202">
                  <c:v>24272.475691547996</c:v>
                </c:pt>
                <c:pt idx="203">
                  <c:v>24789.003064181645</c:v>
                </c:pt>
                <c:pt idx="204">
                  <c:v>24727.81031560693</c:v>
                </c:pt>
                <c:pt idx="205">
                  <c:v>24605.757122878102</c:v>
                </c:pt>
                <c:pt idx="206">
                  <c:v>24544.896445936309</c:v>
                </c:pt>
                <c:pt idx="207">
                  <c:v>23789.615531027441</c:v>
                </c:pt>
                <c:pt idx="208">
                  <c:v>24302.557151796893</c:v>
                </c:pt>
                <c:pt idx="209">
                  <c:v>25506.013031798557</c:v>
                </c:pt>
                <c:pt idx="210">
                  <c:v>25506.013031798466</c:v>
                </c:pt>
                <c:pt idx="211">
                  <c:v>25444.474620920846</c:v>
                </c:pt>
                <c:pt idx="212">
                  <c:v>24813.261272155451</c:v>
                </c:pt>
                <c:pt idx="213">
                  <c:v>23432.103118359981</c:v>
                </c:pt>
                <c:pt idx="214">
                  <c:v>21428.202129629957</c:v>
                </c:pt>
                <c:pt idx="215">
                  <c:v>18643.663696372845</c:v>
                </c:pt>
                <c:pt idx="216">
                  <c:v>16459.257490852309</c:v>
                </c:pt>
                <c:pt idx="217">
                  <c:v>15437.698564938273</c:v>
                </c:pt>
                <c:pt idx="218">
                  <c:v>15704.116929067703</c:v>
                </c:pt>
                <c:pt idx="219">
                  <c:v>15966.371262557979</c:v>
                </c:pt>
                <c:pt idx="220">
                  <c:v>15671.447152777793</c:v>
                </c:pt>
                <c:pt idx="221">
                  <c:v>15332.133587248465</c:v>
                </c:pt>
                <c:pt idx="222">
                  <c:v>15639.077330563417</c:v>
                </c:pt>
                <c:pt idx="223">
                  <c:v>14762.280200331703</c:v>
                </c:pt>
                <c:pt idx="224">
                  <c:v>13851.670726634069</c:v>
                </c:pt>
                <c:pt idx="225">
                  <c:v>13535.758512799668</c:v>
                </c:pt>
                <c:pt idx="226">
                  <c:v>13224.791058580213</c:v>
                </c:pt>
                <c:pt idx="227">
                  <c:v>13489.698734097537</c:v>
                </c:pt>
                <c:pt idx="228">
                  <c:v>13794.170820387801</c:v>
                </c:pt>
                <c:pt idx="229">
                  <c:v>13531.221694516547</c:v>
                </c:pt>
                <c:pt idx="230">
                  <c:v>13271.796508623713</c:v>
                </c:pt>
                <c:pt idx="231">
                  <c:v>13015.870121639056</c:v>
                </c:pt>
                <c:pt idx="232">
                  <c:v>12763.417392492802</c:v>
                </c:pt>
                <c:pt idx="233">
                  <c:v>12514.413180114885</c:v>
                </c:pt>
                <c:pt idx="234">
                  <c:v>12268.832343435301</c:v>
                </c:pt>
                <c:pt idx="235">
                  <c:v>12026.649741384126</c:v>
                </c:pt>
                <c:pt idx="236">
                  <c:v>12322.664692767721</c:v>
                </c:pt>
                <c:pt idx="237">
                  <c:v>13185.823710167317</c:v>
                </c:pt>
                <c:pt idx="238">
                  <c:v>14079.896296087949</c:v>
                </c:pt>
                <c:pt idx="239">
                  <c:v>16061.368404522556</c:v>
                </c:pt>
                <c:pt idx="240">
                  <c:v>18168.536614399054</c:v>
                </c:pt>
                <c:pt idx="241">
                  <c:v>19798.082755264648</c:v>
                </c:pt>
                <c:pt idx="242">
                  <c:v>21005.082524512367</c:v>
                </c:pt>
                <c:pt idx="243">
                  <c:v>20626.510438562407</c:v>
                </c:pt>
                <c:pt idx="244">
                  <c:v>20194.754260539707</c:v>
                </c:pt>
                <c:pt idx="245">
                  <c:v>19226.536118783533</c:v>
                </c:pt>
                <c:pt idx="246">
                  <c:v>17089.915748413132</c:v>
                </c:pt>
                <c:pt idx="247">
                  <c:v>15399.407038317528</c:v>
                </c:pt>
                <c:pt idx="248">
                  <c:v>14206.419957750823</c:v>
                </c:pt>
                <c:pt idx="249">
                  <c:v>13509.775012626429</c:v>
                </c:pt>
                <c:pt idx="250">
                  <c:v>13870.860997445008</c:v>
                </c:pt>
                <c:pt idx="251">
                  <c:v>14269.982395456636</c:v>
                </c:pt>
                <c:pt idx="252">
                  <c:v>14665.906769628651</c:v>
                </c:pt>
                <c:pt idx="253">
                  <c:v>16141.641561939266</c:v>
                </c:pt>
                <c:pt idx="254">
                  <c:v>17701.936700828141</c:v>
                </c:pt>
                <c:pt idx="255">
                  <c:v>18268.955547529826</c:v>
                </c:pt>
                <c:pt idx="256">
                  <c:v>18837.403683208882</c:v>
                </c:pt>
                <c:pt idx="257">
                  <c:v>19455.812438309265</c:v>
                </c:pt>
                <c:pt idx="258">
                  <c:v>18504.918526909805</c:v>
                </c:pt>
                <c:pt idx="259">
                  <c:v>17980.803943576502</c:v>
                </c:pt>
                <c:pt idx="260">
                  <c:v>18027.600115729427</c:v>
                </c:pt>
                <c:pt idx="261">
                  <c:v>17502.816165112097</c:v>
                </c:pt>
                <c:pt idx="262">
                  <c:v>16453.248263877515</c:v>
                </c:pt>
                <c:pt idx="263">
                  <c:v>15316.87282755534</c:v>
                </c:pt>
                <c:pt idx="264">
                  <c:v>14708.322890925927</c:v>
                </c:pt>
                <c:pt idx="265">
                  <c:v>13541.149663791119</c:v>
                </c:pt>
                <c:pt idx="266">
                  <c:v>12861.047323450004</c:v>
                </c:pt>
                <c:pt idx="267">
                  <c:v>13217.226363141677</c:v>
                </c:pt>
                <c:pt idx="268">
                  <c:v>13097.235189500541</c:v>
                </c:pt>
                <c:pt idx="269">
                  <c:v>11918.378881635042</c:v>
                </c:pt>
                <c:pt idx="270">
                  <c:v>11221.930511095299</c:v>
                </c:pt>
                <c:pt idx="271">
                  <c:v>11037.742764397035</c:v>
                </c:pt>
                <c:pt idx="272">
                  <c:v>11855.777944161748</c:v>
                </c:pt>
                <c:pt idx="273">
                  <c:v>13735.643337576266</c:v>
                </c:pt>
                <c:pt idx="274">
                  <c:v>15685.108237697139</c:v>
                </c:pt>
                <c:pt idx="275">
                  <c:v>17221.708152391097</c:v>
                </c:pt>
                <c:pt idx="276">
                  <c:v>18309.824525032036</c:v>
                </c:pt>
                <c:pt idx="277">
                  <c:v>18448.622820749562</c:v>
                </c:pt>
                <c:pt idx="278">
                  <c:v>18038.895888598388</c:v>
                </c:pt>
                <c:pt idx="279">
                  <c:v>18130.874699229498</c:v>
                </c:pt>
                <c:pt idx="280">
                  <c:v>18728.576387497105</c:v>
                </c:pt>
                <c:pt idx="281">
                  <c:v>18362.35754256009</c:v>
                </c:pt>
                <c:pt idx="282">
                  <c:v>17392.818788211844</c:v>
                </c:pt>
                <c:pt idx="283">
                  <c:v>16929.410043456759</c:v>
                </c:pt>
                <c:pt idx="284">
                  <c:v>16420.69090765432</c:v>
                </c:pt>
                <c:pt idx="285">
                  <c:v>15911.97177185188</c:v>
                </c:pt>
                <c:pt idx="286">
                  <c:v>15868.669482656303</c:v>
                </c:pt>
                <c:pt idx="287">
                  <c:v>15868.669482656231</c:v>
                </c:pt>
                <c:pt idx="288">
                  <c:v>15318.075135152641</c:v>
                </c:pt>
                <c:pt idx="289">
                  <c:v>14768.907748749636</c:v>
                </c:pt>
                <c:pt idx="290">
                  <c:v>13674.853393669944</c:v>
                </c:pt>
                <c:pt idx="291">
                  <c:v>13554.563752051357</c:v>
                </c:pt>
                <c:pt idx="292">
                  <c:v>13474.808492476852</c:v>
                </c:pt>
                <c:pt idx="293">
                  <c:v>11355.760583050595</c:v>
                </c:pt>
                <c:pt idx="294">
                  <c:v>10640.211715271964</c:v>
                </c:pt>
                <c:pt idx="295">
                  <c:v>11484.897929368617</c:v>
                </c:pt>
                <c:pt idx="296">
                  <c:v>14282.831659657077</c:v>
                </c:pt>
                <c:pt idx="297">
                  <c:v>18791.529343712398</c:v>
                </c:pt>
                <c:pt idx="298">
                  <c:v>22492.555306851882</c:v>
                </c:pt>
                <c:pt idx="299">
                  <c:v>26470.320351613729</c:v>
                </c:pt>
                <c:pt idx="300">
                  <c:v>30727.62910987396</c:v>
                </c:pt>
                <c:pt idx="301">
                  <c:v>33304.888089717104</c:v>
                </c:pt>
                <c:pt idx="302">
                  <c:v>31658.73659207108</c:v>
                </c:pt>
                <c:pt idx="303">
                  <c:v>26996.727037593249</c:v>
                </c:pt>
                <c:pt idx="304">
                  <c:v>22423.444377607913</c:v>
                </c:pt>
                <c:pt idx="305">
                  <c:v>19818.858266875017</c:v>
                </c:pt>
                <c:pt idx="306">
                  <c:v>18734.483266874999</c:v>
                </c:pt>
                <c:pt idx="307">
                  <c:v>18734.483266874999</c:v>
                </c:pt>
                <c:pt idx="308">
                  <c:v>18734.483266874999</c:v>
                </c:pt>
                <c:pt idx="309">
                  <c:v>18192.295766875028</c:v>
                </c:pt>
                <c:pt idx="310">
                  <c:v>16519.873531055546</c:v>
                </c:pt>
                <c:pt idx="311">
                  <c:v>15303.838772005447</c:v>
                </c:pt>
                <c:pt idx="312">
                  <c:v>15171.684599321708</c:v>
                </c:pt>
                <c:pt idx="313">
                  <c:v>16111.359259259301</c:v>
                </c:pt>
                <c:pt idx="314">
                  <c:v>17136.084831656564</c:v>
                </c:pt>
                <c:pt idx="315">
                  <c:v>17624.070841005694</c:v>
                </c:pt>
                <c:pt idx="316">
                  <c:v>18158.225933598333</c:v>
                </c:pt>
                <c:pt idx="317">
                  <c:v>18692.381026190975</c:v>
                </c:pt>
                <c:pt idx="318">
                  <c:v>19275.382671162766</c:v>
                </c:pt>
                <c:pt idx="319">
                  <c:v>20930.803703703699</c:v>
                </c:pt>
                <c:pt idx="320">
                  <c:v>22750.040518917023</c:v>
                </c:pt>
                <c:pt idx="321">
                  <c:v>22964.293143039984</c:v>
                </c:pt>
                <c:pt idx="322">
                  <c:v>22636.524272192117</c:v>
                </c:pt>
                <c:pt idx="323">
                  <c:v>21160.723150394439</c:v>
                </c:pt>
                <c:pt idx="324">
                  <c:v>19573.894133357007</c:v>
                </c:pt>
                <c:pt idx="325">
                  <c:v>17935.283022245989</c:v>
                </c:pt>
                <c:pt idx="326">
                  <c:v>14025.791318537147</c:v>
                </c:pt>
                <c:pt idx="327">
                  <c:v>8865.9248568047315</c:v>
                </c:pt>
                <c:pt idx="328">
                  <c:v>4743.0798778237022</c:v>
                </c:pt>
                <c:pt idx="329">
                  <c:v>2754.1876423701997</c:v>
                </c:pt>
                <c:pt idx="330">
                  <c:v>1867.5103239584871</c:v>
                </c:pt>
                <c:pt idx="331">
                  <c:v>993.73349552576497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3240.5537055806612</c:v>
                </c:pt>
                <c:pt idx="340">
                  <c:v>11168.97168902424</c:v>
                </c:pt>
                <c:pt idx="341">
                  <c:v>18642.898922102224</c:v>
                </c:pt>
                <c:pt idx="342">
                  <c:v>20107.457442240935</c:v>
                </c:pt>
                <c:pt idx="343">
                  <c:v>15041.291872085147</c:v>
                </c:pt>
                <c:pt idx="344">
                  <c:v>8365.467337449687</c:v>
                </c:pt>
                <c:pt idx="345">
                  <c:v>0</c:v>
                </c:pt>
                <c:pt idx="346">
                  <c:v>0</c:v>
                </c:pt>
                <c:pt idx="347">
                  <c:v>1338.1665913836903</c:v>
                </c:pt>
                <c:pt idx="348">
                  <c:v>7436.5526515977108</c:v>
                </c:pt>
                <c:pt idx="349">
                  <c:v>9757.9183923384571</c:v>
                </c:pt>
                <c:pt idx="350">
                  <c:v>7823.446941721174</c:v>
                </c:pt>
                <c:pt idx="351">
                  <c:v>3472.7777274484697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2686.0495290479839</c:v>
                </c:pt>
                <c:pt idx="360">
                  <c:v>14518.523692206778</c:v>
                </c:pt>
                <c:pt idx="361">
                  <c:v>17986.834080508666</c:v>
                </c:pt>
                <c:pt idx="362">
                  <c:v>13633.315526016306</c:v>
                </c:pt>
                <c:pt idx="363">
                  <c:v>9689.3501537371994</c:v>
                </c:pt>
                <c:pt idx="364">
                  <c:v>11737.513409129864</c:v>
                </c:pt>
                <c:pt idx="365">
                  <c:v>18207.425955982155</c:v>
                </c:pt>
                <c:pt idx="366">
                  <c:v>26107.895263671875</c:v>
                </c:pt>
                <c:pt idx="367">
                  <c:v>30753.77426948207</c:v>
                </c:pt>
                <c:pt idx="368">
                  <c:v>28844.961602583757</c:v>
                </c:pt>
                <c:pt idx="369">
                  <c:v>22837.851772136277</c:v>
                </c:pt>
                <c:pt idx="370">
                  <c:v>16386.548646448682</c:v>
                </c:pt>
                <c:pt idx="371">
                  <c:v>11125.154938772714</c:v>
                </c:pt>
                <c:pt idx="372">
                  <c:v>8185.2938276616114</c:v>
                </c:pt>
                <c:pt idx="373">
                  <c:v>5935.3516455676099</c:v>
                </c:pt>
                <c:pt idx="374">
                  <c:v>3266.8429887272146</c:v>
                </c:pt>
                <c:pt idx="375">
                  <c:v>1332.3165790908636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2635.380165684126</c:v>
                </c:pt>
                <c:pt idx="386">
                  <c:v>4330.6849457146545</c:v>
                </c:pt>
                <c:pt idx="387">
                  <c:v>3447.8784106143862</c:v>
                </c:pt>
                <c:pt idx="388">
                  <c:v>2515.3893818994461</c:v>
                </c:pt>
                <c:pt idx="389">
                  <c:v>1935.0576261009037</c:v>
                </c:pt>
                <c:pt idx="390">
                  <c:v>2610.2338092395121</c:v>
                </c:pt>
                <c:pt idx="391">
                  <c:v>5851.8191684646899</c:v>
                </c:pt>
                <c:pt idx="392">
                  <c:v>11484.958220286851</c:v>
                </c:pt>
                <c:pt idx="393">
                  <c:v>17557.770557397504</c:v>
                </c:pt>
                <c:pt idx="394">
                  <c:v>21441.821656454806</c:v>
                </c:pt>
                <c:pt idx="395">
                  <c:v>20771.798168272595</c:v>
                </c:pt>
                <c:pt idx="396">
                  <c:v>14615.829766237688</c:v>
                </c:pt>
                <c:pt idx="397">
                  <c:v>5744.0053431735414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2743.3221897681346</c:v>
                </c:pt>
                <c:pt idx="402">
                  <c:v>9034.4192249209264</c:v>
                </c:pt>
                <c:pt idx="403">
                  <c:v>16609.611419426918</c:v>
                </c:pt>
                <c:pt idx="404">
                  <c:v>19846.083947119019</c:v>
                </c:pt>
                <c:pt idx="405">
                  <c:v>14158.416500876727</c:v>
                </c:pt>
                <c:pt idx="406">
                  <c:v>6194.2185661410131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971.18026061880096</c:v>
                </c:pt>
                <c:pt idx="414">
                  <c:v>4834.6805140193756</c:v>
                </c:pt>
                <c:pt idx="415">
                  <c:v>5625.3516250356251</c:v>
                </c:pt>
                <c:pt idx="416">
                  <c:v>3967.459797345678</c:v>
                </c:pt>
                <c:pt idx="417">
                  <c:v>1620.5016328482</c:v>
                </c:pt>
                <c:pt idx="418">
                  <c:v>0</c:v>
                </c:pt>
                <c:pt idx="419">
                  <c:v>0</c:v>
                </c:pt>
                <c:pt idx="420">
                  <c:v>62.421426127382304</c:v>
                </c:pt>
                <c:pt idx="421">
                  <c:v>1985.3733149999996</c:v>
                </c:pt>
                <c:pt idx="422">
                  <c:v>2634.7998983496059</c:v>
                </c:pt>
                <c:pt idx="423">
                  <c:v>1551.7403621440947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D0-4818-982F-7F8155B5B3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power</a:t>
                </a:r>
                <a:r>
                  <a:rPr lang="en-US" baseline="0"/>
                  <a:t> / W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 high speed 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984973785391905"/>
          <c:y val="0.15344215122735819"/>
          <c:w val="0.79152684467795309"/>
          <c:h val="0.66504731238769055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WLTC_class_3!$N$1485:$N$1807</c:f>
              <c:numCache>
                <c:formatCode>0.00</c:formatCode>
                <c:ptCount val="323"/>
                <c:pt idx="0">
                  <c:v>0</c:v>
                </c:pt>
                <c:pt idx="1">
                  <c:v>876.9832411368518</c:v>
                </c:pt>
                <c:pt idx="2">
                  <c:v>1666.8493624281482</c:v>
                </c:pt>
                <c:pt idx="3">
                  <c:v>2136.0889913042356</c:v>
                </c:pt>
                <c:pt idx="4">
                  <c:v>2364.7895731571984</c:v>
                </c:pt>
                <c:pt idx="5">
                  <c:v>2511.5724011698762</c:v>
                </c:pt>
                <c:pt idx="6">
                  <c:v>2704.6855504355558</c:v>
                </c:pt>
                <c:pt idx="7">
                  <c:v>3150.0867305835263</c:v>
                </c:pt>
                <c:pt idx="8">
                  <c:v>4146.5626367416889</c:v>
                </c:pt>
                <c:pt idx="9">
                  <c:v>5624.8926817126612</c:v>
                </c:pt>
                <c:pt idx="10">
                  <c:v>7666.94675996142</c:v>
                </c:pt>
                <c:pt idx="11">
                  <c:v>10294.662844320557</c:v>
                </c:pt>
                <c:pt idx="12">
                  <c:v>13310.870549520345</c:v>
                </c:pt>
                <c:pt idx="13">
                  <c:v>16371.755799980252</c:v>
                </c:pt>
                <c:pt idx="14">
                  <c:v>18830.423531796881</c:v>
                </c:pt>
                <c:pt idx="15">
                  <c:v>20293.853528231841</c:v>
                </c:pt>
                <c:pt idx="16">
                  <c:v>21239.317178457753</c:v>
                </c:pt>
                <c:pt idx="17">
                  <c:v>21283.444343746229</c:v>
                </c:pt>
                <c:pt idx="18">
                  <c:v>20860.273241750459</c:v>
                </c:pt>
                <c:pt idx="19">
                  <c:v>20064.558386954115</c:v>
                </c:pt>
                <c:pt idx="20">
                  <c:v>18561.203506594356</c:v>
                </c:pt>
                <c:pt idx="21">
                  <c:v>16692.245491788563</c:v>
                </c:pt>
                <c:pt idx="22">
                  <c:v>14511.626451588541</c:v>
                </c:pt>
                <c:pt idx="23">
                  <c:v>13449.018365953545</c:v>
                </c:pt>
                <c:pt idx="24">
                  <c:v>13044.872926662265</c:v>
                </c:pt>
                <c:pt idx="25">
                  <c:v>12906.629084587807</c:v>
                </c:pt>
                <c:pt idx="26">
                  <c:v>13155.001064656843</c:v>
                </c:pt>
                <c:pt idx="27">
                  <c:v>12647.397171666671</c:v>
                </c:pt>
                <c:pt idx="28">
                  <c:v>12457.053022090084</c:v>
                </c:pt>
                <c:pt idx="29">
                  <c:v>12997.905078125004</c:v>
                </c:pt>
                <c:pt idx="30">
                  <c:v>13955.611589991593</c:v>
                </c:pt>
                <c:pt idx="31">
                  <c:v>15347.422145428469</c:v>
                </c:pt>
                <c:pt idx="32">
                  <c:v>18003.379153406924</c:v>
                </c:pt>
                <c:pt idx="33">
                  <c:v>21715.877029505209</c:v>
                </c:pt>
                <c:pt idx="34">
                  <c:v>25806.263582123876</c:v>
                </c:pt>
                <c:pt idx="35">
                  <c:v>29936.493852355474</c:v>
                </c:pt>
                <c:pt idx="36">
                  <c:v>32771.546146176384</c:v>
                </c:pt>
                <c:pt idx="37">
                  <c:v>33051.491369807693</c:v>
                </c:pt>
                <c:pt idx="38">
                  <c:v>30301.308037639054</c:v>
                </c:pt>
                <c:pt idx="39">
                  <c:v>26986.755108171317</c:v>
                </c:pt>
                <c:pt idx="40">
                  <c:v>24314.554976594238</c:v>
                </c:pt>
                <c:pt idx="41">
                  <c:v>22315.086495712814</c:v>
                </c:pt>
                <c:pt idx="42">
                  <c:v>20710.308116934604</c:v>
                </c:pt>
                <c:pt idx="43">
                  <c:v>18931.493823503832</c:v>
                </c:pt>
                <c:pt idx="44">
                  <c:v>16592.225604160867</c:v>
                </c:pt>
                <c:pt idx="45">
                  <c:v>13081.251294506174</c:v>
                </c:pt>
                <c:pt idx="46">
                  <c:v>7999.7034039150585</c:v>
                </c:pt>
                <c:pt idx="47">
                  <c:v>1345.3293102575342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2563.0922770416892</c:v>
                </c:pt>
                <c:pt idx="54">
                  <c:v>6867.1856500251288</c:v>
                </c:pt>
                <c:pt idx="55">
                  <c:v>11234.214074074058</c:v>
                </c:pt>
                <c:pt idx="56">
                  <c:v>16217.111885065182</c:v>
                </c:pt>
                <c:pt idx="57">
                  <c:v>22384.563901074158</c:v>
                </c:pt>
                <c:pt idx="58">
                  <c:v>29238.321305868631</c:v>
                </c:pt>
                <c:pt idx="59">
                  <c:v>35133.064354078037</c:v>
                </c:pt>
                <c:pt idx="60">
                  <c:v>40793.273202013334</c:v>
                </c:pt>
                <c:pt idx="61">
                  <c:v>45720.322306060742</c:v>
                </c:pt>
                <c:pt idx="62">
                  <c:v>50034.056848527398</c:v>
                </c:pt>
                <c:pt idx="63">
                  <c:v>53712.908757704645</c:v>
                </c:pt>
                <c:pt idx="64">
                  <c:v>54716.443215703883</c:v>
                </c:pt>
                <c:pt idx="65">
                  <c:v>52526.520009191736</c:v>
                </c:pt>
                <c:pt idx="66">
                  <c:v>46028.15606614016</c:v>
                </c:pt>
                <c:pt idx="67">
                  <c:v>38422.013337060154</c:v>
                </c:pt>
                <c:pt idx="68">
                  <c:v>33141.933263888852</c:v>
                </c:pt>
                <c:pt idx="69">
                  <c:v>29914.646725520925</c:v>
                </c:pt>
                <c:pt idx="70">
                  <c:v>29565.827864946019</c:v>
                </c:pt>
                <c:pt idx="71">
                  <c:v>30502.717839997105</c:v>
                </c:pt>
                <c:pt idx="72">
                  <c:v>32064.78189827162</c:v>
                </c:pt>
                <c:pt idx="73">
                  <c:v>33782.260259924275</c:v>
                </c:pt>
                <c:pt idx="74">
                  <c:v>34898.578819829687</c:v>
                </c:pt>
                <c:pt idx="75">
                  <c:v>35471.749673140548</c:v>
                </c:pt>
                <c:pt idx="76">
                  <c:v>35979.028390380729</c:v>
                </c:pt>
                <c:pt idx="77">
                  <c:v>37846.574270553559</c:v>
                </c:pt>
                <c:pt idx="78">
                  <c:v>40466.647501037587</c:v>
                </c:pt>
                <c:pt idx="79">
                  <c:v>43294.441482323615</c:v>
                </c:pt>
                <c:pt idx="80">
                  <c:v>46926.848646948958</c:v>
                </c:pt>
                <c:pt idx="81">
                  <c:v>50909.011488571319</c:v>
                </c:pt>
                <c:pt idx="82">
                  <c:v>53043.845799814735</c:v>
                </c:pt>
                <c:pt idx="83">
                  <c:v>54537.028118149647</c:v>
                </c:pt>
                <c:pt idx="84">
                  <c:v>56061.079945841506</c:v>
                </c:pt>
                <c:pt idx="85">
                  <c:v>58331.362291328871</c:v>
                </c:pt>
                <c:pt idx="86">
                  <c:v>60756.494956685026</c:v>
                </c:pt>
                <c:pt idx="87">
                  <c:v>62503.240398034424</c:v>
                </c:pt>
                <c:pt idx="88">
                  <c:v>65036.076708325716</c:v>
                </c:pt>
                <c:pt idx="89">
                  <c:v>66216.838596186441</c:v>
                </c:pt>
                <c:pt idx="90">
                  <c:v>65652.835927899185</c:v>
                </c:pt>
                <c:pt idx="91">
                  <c:v>65732.145486625217</c:v>
                </c:pt>
                <c:pt idx="92">
                  <c:v>65692.029944851689</c:v>
                </c:pt>
                <c:pt idx="93">
                  <c:v>65531.083299125181</c:v>
                </c:pt>
                <c:pt idx="94">
                  <c:v>65248.184710906622</c:v>
                </c:pt>
                <c:pt idx="95">
                  <c:v>63211.942499666788</c:v>
                </c:pt>
                <c:pt idx="96">
                  <c:v>59988.914210646901</c:v>
                </c:pt>
                <c:pt idx="97">
                  <c:v>57336.326180732831</c:v>
                </c:pt>
                <c:pt idx="98">
                  <c:v>53622.495512001478</c:v>
                </c:pt>
                <c:pt idx="99">
                  <c:v>49585.186176857038</c:v>
                </c:pt>
                <c:pt idx="100">
                  <c:v>46176.453845334763</c:v>
                </c:pt>
                <c:pt idx="101">
                  <c:v>44236.547802670255</c:v>
                </c:pt>
                <c:pt idx="102">
                  <c:v>42305.965789884285</c:v>
                </c:pt>
                <c:pt idx="103">
                  <c:v>41022.31545271504</c:v>
                </c:pt>
                <c:pt idx="104">
                  <c:v>39839.322319275663</c:v>
                </c:pt>
                <c:pt idx="105">
                  <c:v>36859.212431953143</c:v>
                </c:pt>
                <c:pt idx="106">
                  <c:v>34632.200070644947</c:v>
                </c:pt>
                <c:pt idx="107">
                  <c:v>32347.924074074061</c:v>
                </c:pt>
                <c:pt idx="108">
                  <c:v>30013.702972046234</c:v>
                </c:pt>
                <c:pt idx="109">
                  <c:v>28427.746326830918</c:v>
                </c:pt>
                <c:pt idx="110">
                  <c:v>28436.581319117173</c:v>
                </c:pt>
                <c:pt idx="111">
                  <c:v>30078.133404857272</c:v>
                </c:pt>
                <c:pt idx="112">
                  <c:v>31852.897560413796</c:v>
                </c:pt>
                <c:pt idx="113">
                  <c:v>33686.608036555124</c:v>
                </c:pt>
                <c:pt idx="114">
                  <c:v>34898.370624057592</c:v>
                </c:pt>
                <c:pt idx="115">
                  <c:v>36101.555670213362</c:v>
                </c:pt>
                <c:pt idx="116">
                  <c:v>37462.338623829026</c:v>
                </c:pt>
                <c:pt idx="117">
                  <c:v>35774.014522112368</c:v>
                </c:pt>
                <c:pt idx="118">
                  <c:v>33931.804545363899</c:v>
                </c:pt>
                <c:pt idx="119">
                  <c:v>31346.698769156861</c:v>
                </c:pt>
                <c:pt idx="120">
                  <c:v>27805.261988979448</c:v>
                </c:pt>
                <c:pt idx="121">
                  <c:v>25729.088842108071</c:v>
                </c:pt>
                <c:pt idx="122">
                  <c:v>23613.826294296832</c:v>
                </c:pt>
                <c:pt idx="123">
                  <c:v>22199.84805489294</c:v>
                </c:pt>
                <c:pt idx="124">
                  <c:v>22990.792796191185</c:v>
                </c:pt>
                <c:pt idx="125">
                  <c:v>25343.549640895264</c:v>
                </c:pt>
                <c:pt idx="126">
                  <c:v>27085.272066600839</c:v>
                </c:pt>
                <c:pt idx="127">
                  <c:v>29592.047264676563</c:v>
                </c:pt>
                <c:pt idx="128">
                  <c:v>31585.219282109694</c:v>
                </c:pt>
                <c:pt idx="129">
                  <c:v>32859.986208773873</c:v>
                </c:pt>
                <c:pt idx="130">
                  <c:v>34281.722319885004</c:v>
                </c:pt>
                <c:pt idx="131">
                  <c:v>35703.458430996136</c:v>
                </c:pt>
                <c:pt idx="132">
                  <c:v>36570.66681297381</c:v>
                </c:pt>
                <c:pt idx="133">
                  <c:v>37361.898839968111</c:v>
                </c:pt>
                <c:pt idx="134">
                  <c:v>39744.37155058817</c:v>
                </c:pt>
                <c:pt idx="135">
                  <c:v>42223.923250876054</c:v>
                </c:pt>
                <c:pt idx="136">
                  <c:v>44894.750984792146</c:v>
                </c:pt>
                <c:pt idx="137">
                  <c:v>47683.751901129501</c:v>
                </c:pt>
                <c:pt idx="138">
                  <c:v>51424.630563923522</c:v>
                </c:pt>
                <c:pt idx="139">
                  <c:v>54679.161942445004</c:v>
                </c:pt>
                <c:pt idx="140">
                  <c:v>57346.10229061413</c:v>
                </c:pt>
                <c:pt idx="141">
                  <c:v>57897.459039961359</c:v>
                </c:pt>
                <c:pt idx="142">
                  <c:v>56722.753586879931</c:v>
                </c:pt>
                <c:pt idx="143">
                  <c:v>55420.323063663331</c:v>
                </c:pt>
                <c:pt idx="144">
                  <c:v>53117.827490684096</c:v>
                </c:pt>
                <c:pt idx="145">
                  <c:v>49029.066288058435</c:v>
                </c:pt>
                <c:pt idx="146">
                  <c:v>43750.761457866785</c:v>
                </c:pt>
                <c:pt idx="147">
                  <c:v>38977.607396525229</c:v>
                </c:pt>
                <c:pt idx="148">
                  <c:v>31633.74297275853</c:v>
                </c:pt>
                <c:pt idx="149">
                  <c:v>23133.27267669329</c:v>
                </c:pt>
                <c:pt idx="150">
                  <c:v>16050.461810923618</c:v>
                </c:pt>
                <c:pt idx="151">
                  <c:v>11165.065167407391</c:v>
                </c:pt>
                <c:pt idx="152">
                  <c:v>10074.36017127472</c:v>
                </c:pt>
                <c:pt idx="153">
                  <c:v>13433.296055773257</c:v>
                </c:pt>
                <c:pt idx="154">
                  <c:v>19137.088904328684</c:v>
                </c:pt>
                <c:pt idx="155">
                  <c:v>25683.36147285466</c:v>
                </c:pt>
                <c:pt idx="156">
                  <c:v>31145.794120748393</c:v>
                </c:pt>
                <c:pt idx="157">
                  <c:v>33195.551936625438</c:v>
                </c:pt>
                <c:pt idx="158">
                  <c:v>33195.551936625336</c:v>
                </c:pt>
                <c:pt idx="159">
                  <c:v>31000.305465979211</c:v>
                </c:pt>
                <c:pt idx="160">
                  <c:v>28668.462782074454</c:v>
                </c:pt>
                <c:pt idx="161">
                  <c:v>26984.129384069842</c:v>
                </c:pt>
                <c:pt idx="162">
                  <c:v>26643.568324279964</c:v>
                </c:pt>
                <c:pt idx="163">
                  <c:v>28461.733373827101</c:v>
                </c:pt>
                <c:pt idx="164">
                  <c:v>31797.32969879096</c:v>
                </c:pt>
                <c:pt idx="165">
                  <c:v>36738.134264152322</c:v>
                </c:pt>
                <c:pt idx="166">
                  <c:v>41318.776657613256</c:v>
                </c:pt>
                <c:pt idx="167">
                  <c:v>45412.338074449428</c:v>
                </c:pt>
                <c:pt idx="168">
                  <c:v>49119.918185817703</c:v>
                </c:pt>
                <c:pt idx="169">
                  <c:v>52269.787448406947</c:v>
                </c:pt>
                <c:pt idx="170">
                  <c:v>55672.650435080068</c:v>
                </c:pt>
                <c:pt idx="171">
                  <c:v>57778.506040964443</c:v>
                </c:pt>
                <c:pt idx="172">
                  <c:v>59183.169843032221</c:v>
                </c:pt>
                <c:pt idx="173">
                  <c:v>59104.4708710493</c:v>
                </c:pt>
                <c:pt idx="174">
                  <c:v>58047.390707162274</c:v>
                </c:pt>
                <c:pt idx="175">
                  <c:v>57630.157882908905</c:v>
                </c:pt>
                <c:pt idx="176">
                  <c:v>56321.706443456766</c:v>
                </c:pt>
                <c:pt idx="177">
                  <c:v>55568.472647118957</c:v>
                </c:pt>
                <c:pt idx="178">
                  <c:v>56376.871622068196</c:v>
                </c:pt>
                <c:pt idx="179">
                  <c:v>57194.030863186235</c:v>
                </c:pt>
                <c:pt idx="180">
                  <c:v>58020.009964120458</c:v>
                </c:pt>
                <c:pt idx="181">
                  <c:v>58854.86851851848</c:v>
                </c:pt>
                <c:pt idx="182">
                  <c:v>59698.666120027614</c:v>
                </c:pt>
                <c:pt idx="183">
                  <c:v>59737.511745011361</c:v>
                </c:pt>
                <c:pt idx="184">
                  <c:v>60486.451432026763</c:v>
                </c:pt>
                <c:pt idx="185">
                  <c:v>61350.925810947811</c:v>
                </c:pt>
                <c:pt idx="186">
                  <c:v>60457.507703612006</c:v>
                </c:pt>
                <c:pt idx="187">
                  <c:v>60277.20228455164</c:v>
                </c:pt>
                <c:pt idx="188">
                  <c:v>59257.367934992275</c:v>
                </c:pt>
                <c:pt idx="189">
                  <c:v>58011.870716264246</c:v>
                </c:pt>
                <c:pt idx="190">
                  <c:v>57600.062990260572</c:v>
                </c:pt>
                <c:pt idx="191">
                  <c:v>57078.21202014025</c:v>
                </c:pt>
                <c:pt idx="192">
                  <c:v>56553.665800035567</c:v>
                </c:pt>
                <c:pt idx="193">
                  <c:v>55072.580535472749</c:v>
                </c:pt>
                <c:pt idx="194">
                  <c:v>54330.250775049732</c:v>
                </c:pt>
                <c:pt idx="195">
                  <c:v>54435.487467106686</c:v>
                </c:pt>
                <c:pt idx="196">
                  <c:v>53691.444663222777</c:v>
                </c:pt>
                <c:pt idx="197">
                  <c:v>52842.017579889376</c:v>
                </c:pt>
                <c:pt idx="198">
                  <c:v>51992.590496555975</c:v>
                </c:pt>
                <c:pt idx="199">
                  <c:v>50191.698886859645</c:v>
                </c:pt>
                <c:pt idx="200">
                  <c:v>48293.228683620917</c:v>
                </c:pt>
                <c:pt idx="201">
                  <c:v>47147.490515832076</c:v>
                </c:pt>
                <c:pt idx="202">
                  <c:v>46850.494378333387</c:v>
                </c:pt>
                <c:pt idx="203">
                  <c:v>48237.607498861464</c:v>
                </c:pt>
                <c:pt idx="204">
                  <c:v>50660.178715756949</c:v>
                </c:pt>
                <c:pt idx="205">
                  <c:v>53182.35464168297</c:v>
                </c:pt>
                <c:pt idx="206">
                  <c:v>56757.998947050874</c:v>
                </c:pt>
                <c:pt idx="207">
                  <c:v>58874.726125940535</c:v>
                </c:pt>
                <c:pt idx="208">
                  <c:v>59309.675442880151</c:v>
                </c:pt>
                <c:pt idx="209">
                  <c:v>59746.982433495468</c:v>
                </c:pt>
                <c:pt idx="210">
                  <c:v>58481.106707485815</c:v>
                </c:pt>
                <c:pt idx="211">
                  <c:v>56990.929235413751</c:v>
                </c:pt>
                <c:pt idx="212">
                  <c:v>56351.442288131766</c:v>
                </c:pt>
                <c:pt idx="213">
                  <c:v>55602.85745427759</c:v>
                </c:pt>
                <c:pt idx="214">
                  <c:v>55709.872877036949</c:v>
                </c:pt>
                <c:pt idx="215">
                  <c:v>55817.037283914942</c:v>
                </c:pt>
                <c:pt idx="216">
                  <c:v>55924.350791305493</c:v>
                </c:pt>
                <c:pt idx="217">
                  <c:v>56031.81351560208</c:v>
                </c:pt>
                <c:pt idx="218">
                  <c:v>56139.42557319843</c:v>
                </c:pt>
                <c:pt idx="219">
                  <c:v>56247.187080488897</c:v>
                </c:pt>
                <c:pt idx="220">
                  <c:v>55494.291826706671</c:v>
                </c:pt>
                <c:pt idx="221">
                  <c:v>53772.679172385782</c:v>
                </c:pt>
                <c:pt idx="222">
                  <c:v>51946.502281106434</c:v>
                </c:pt>
                <c:pt idx="223">
                  <c:v>50879.024163750029</c:v>
                </c:pt>
                <c:pt idx="224">
                  <c:v>50672.280339470541</c:v>
                </c:pt>
                <c:pt idx="225">
                  <c:v>49610.012161067694</c:v>
                </c:pt>
                <c:pt idx="226">
                  <c:v>49303.915346524933</c:v>
                </c:pt>
                <c:pt idx="227">
                  <c:v>49953.367509955075</c:v>
                </c:pt>
                <c:pt idx="228">
                  <c:v>49749.300162085885</c:v>
                </c:pt>
                <c:pt idx="229">
                  <c:v>50395.921476705276</c:v>
                </c:pt>
                <c:pt idx="230">
                  <c:v>51143.16341322269</c:v>
                </c:pt>
                <c:pt idx="231">
                  <c:v>51040.4566029091</c:v>
                </c:pt>
                <c:pt idx="232">
                  <c:v>52634.074077518839</c:v>
                </c:pt>
                <c:pt idx="233">
                  <c:v>54435.487467106686</c:v>
                </c:pt>
                <c:pt idx="234">
                  <c:v>55390.298829889347</c:v>
                </c:pt>
                <c:pt idx="235">
                  <c:v>57304.380986911092</c:v>
                </c:pt>
                <c:pt idx="236">
                  <c:v>58481.106707485946</c:v>
                </c:pt>
                <c:pt idx="237">
                  <c:v>59663.183203563414</c:v>
                </c:pt>
                <c:pt idx="238">
                  <c:v>60961.794228359453</c:v>
                </c:pt>
                <c:pt idx="239">
                  <c:v>62268.14579962485</c:v>
                </c:pt>
                <c:pt idx="240">
                  <c:v>63696.110806504643</c:v>
                </c:pt>
                <c:pt idx="241">
                  <c:v>65134.523187647515</c:v>
                </c:pt>
                <c:pt idx="242">
                  <c:v>65829.412860658937</c:v>
                </c:pt>
                <c:pt idx="243">
                  <c:v>64664.263456249377</c:v>
                </c:pt>
                <c:pt idx="244">
                  <c:v>62497.620933155813</c:v>
                </c:pt>
                <c:pt idx="245">
                  <c:v>60091.874941266266</c:v>
                </c:pt>
                <c:pt idx="246">
                  <c:v>57567.899931688124</c:v>
                </c:pt>
                <c:pt idx="247">
                  <c:v>52187.986052377077</c:v>
                </c:pt>
                <c:pt idx="248">
                  <c:v>44658.177952595877</c:v>
                </c:pt>
                <c:pt idx="249">
                  <c:v>35940.771192410204</c:v>
                </c:pt>
                <c:pt idx="250">
                  <c:v>26058.059832457689</c:v>
                </c:pt>
                <c:pt idx="251">
                  <c:v>16016.487048648638</c:v>
                </c:pt>
                <c:pt idx="252">
                  <c:v>9280.5938815566387</c:v>
                </c:pt>
                <c:pt idx="253">
                  <c:v>6016.7710042706676</c:v>
                </c:pt>
                <c:pt idx="254">
                  <c:v>4444.0315186188755</c:v>
                </c:pt>
                <c:pt idx="255">
                  <c:v>4579.7317973176687</c:v>
                </c:pt>
                <c:pt idx="256">
                  <c:v>4787.8847597194726</c:v>
                </c:pt>
                <c:pt idx="257">
                  <c:v>4312.8782161761546</c:v>
                </c:pt>
                <c:pt idx="258">
                  <c:v>2410.0043048929219</c:v>
                </c:pt>
                <c:pt idx="259">
                  <c:v>1277.1470666008825</c:v>
                </c:pt>
                <c:pt idx="260">
                  <c:v>960.38764093633677</c:v>
                </c:pt>
                <c:pt idx="261">
                  <c:v>1363.4666014419963</c:v>
                </c:pt>
                <c:pt idx="262">
                  <c:v>3865.8787725219408</c:v>
                </c:pt>
                <c:pt idx="263">
                  <c:v>7731.4001398641158</c:v>
                </c:pt>
                <c:pt idx="264">
                  <c:v>10357.87340916008</c:v>
                </c:pt>
                <c:pt idx="265">
                  <c:v>11678.1052879047</c:v>
                </c:pt>
                <c:pt idx="266">
                  <c:v>13062.062893417718</c:v>
                </c:pt>
                <c:pt idx="267">
                  <c:v>13208.962894991542</c:v>
                </c:pt>
                <c:pt idx="268">
                  <c:v>12732.220453815307</c:v>
                </c:pt>
                <c:pt idx="269">
                  <c:v>13495.237694565016</c:v>
                </c:pt>
                <c:pt idx="270">
                  <c:v>14337.722155069478</c:v>
                </c:pt>
                <c:pt idx="271">
                  <c:v>15165.565639880031</c:v>
                </c:pt>
                <c:pt idx="272">
                  <c:v>16676.433893515008</c:v>
                </c:pt>
                <c:pt idx="273">
                  <c:v>17025.342807460624</c:v>
                </c:pt>
                <c:pt idx="274">
                  <c:v>16777.091307830182</c:v>
                </c:pt>
                <c:pt idx="275">
                  <c:v>16531.417931813168</c:v>
                </c:pt>
                <c:pt idx="276">
                  <c:v>16288.308130179255</c:v>
                </c:pt>
                <c:pt idx="277">
                  <c:v>16047.747353698123</c:v>
                </c:pt>
                <c:pt idx="278">
                  <c:v>15809.721053139443</c:v>
                </c:pt>
                <c:pt idx="279">
                  <c:v>14997.889447791444</c:v>
                </c:pt>
                <c:pt idx="280">
                  <c:v>14722.6038207726</c:v>
                </c:pt>
                <c:pt idx="281">
                  <c:v>14495.936908757743</c:v>
                </c:pt>
                <c:pt idx="282">
                  <c:v>13662.254193638008</c:v>
                </c:pt>
                <c:pt idx="283">
                  <c:v>13401.070180389677</c:v>
                </c:pt>
                <c:pt idx="284">
                  <c:v>13143.397536584678</c:v>
                </c:pt>
                <c:pt idx="285">
                  <c:v>12889.211121153005</c:v>
                </c:pt>
                <c:pt idx="286">
                  <c:v>12089.6046201852</c:v>
                </c:pt>
                <c:pt idx="287">
                  <c:v>10173.53139176144</c:v>
                </c:pt>
                <c:pt idx="288">
                  <c:v>6604.9016300281328</c:v>
                </c:pt>
                <c:pt idx="289">
                  <c:v>1944.1797467345436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BE-4EC7-8C55-C96ECA632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/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  <a:r>
                  <a:rPr lang="en-US" baseline="0"/>
                  <a:t> / W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low speed braking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12199394177664"/>
          <c:y val="0.16109703529956365"/>
          <c:w val="0.79941716364670146"/>
          <c:h val="0.69889031304558002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WLTC_class_3!$C$7:$C$596</c:f>
              <c:numCache>
                <c:formatCode>General</c:formatCode>
                <c:ptCount val="58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</c:numCache>
            </c:numRef>
          </c:cat>
          <c:val>
            <c:numRef>
              <c:f>WLTC_class_3!$O$7:$O$596</c:f>
              <c:numCache>
                <c:formatCode>0.00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6338.5898523790165</c:v>
                </c:pt>
                <c:pt idx="37">
                  <c:v>9841.0453909391072</c:v>
                </c:pt>
                <c:pt idx="38">
                  <c:v>8295.1859701311678</c:v>
                </c:pt>
                <c:pt idx="39">
                  <c:v>6482.8531516222893</c:v>
                </c:pt>
                <c:pt idx="40">
                  <c:v>8094.1756596252408</c:v>
                </c:pt>
                <c:pt idx="41">
                  <c:v>10486.883067723757</c:v>
                </c:pt>
                <c:pt idx="42">
                  <c:v>8507.267386173944</c:v>
                </c:pt>
                <c:pt idx="43">
                  <c:v>3719.8413024372267</c:v>
                </c:pt>
                <c:pt idx="44">
                  <c:v>167.18318345522511</c:v>
                </c:pt>
                <c:pt idx="45">
                  <c:v>0</c:v>
                </c:pt>
                <c:pt idx="46">
                  <c:v>438.43306680844944</c:v>
                </c:pt>
                <c:pt idx="47">
                  <c:v>59.091079529875962</c:v>
                </c:pt>
                <c:pt idx="48">
                  <c:v>0</c:v>
                </c:pt>
                <c:pt idx="49">
                  <c:v>0</c:v>
                </c:pt>
                <c:pt idx="50">
                  <c:v>533.84324618389064</c:v>
                </c:pt>
                <c:pt idx="51">
                  <c:v>2810.8185561685873</c:v>
                </c:pt>
                <c:pt idx="52">
                  <c:v>1750.551877779807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1847.6926539150068</c:v>
                </c:pt>
                <c:pt idx="88">
                  <c:v>10785.695800816262</c:v>
                </c:pt>
                <c:pt idx="89">
                  <c:v>14856.728248729789</c:v>
                </c:pt>
                <c:pt idx="90">
                  <c:v>12673.010881666667</c:v>
                </c:pt>
                <c:pt idx="91">
                  <c:v>7012.2777770756184</c:v>
                </c:pt>
                <c:pt idx="92">
                  <c:v>3219.9747172545062</c:v>
                </c:pt>
                <c:pt idx="93">
                  <c:v>2814.847351111111</c:v>
                </c:pt>
                <c:pt idx="94">
                  <c:v>2815.4311369899924</c:v>
                </c:pt>
                <c:pt idx="95">
                  <c:v>1528.2198132331482</c:v>
                </c:pt>
                <c:pt idx="96">
                  <c:v>492.14722147999993</c:v>
                </c:pt>
                <c:pt idx="97">
                  <c:v>301.10317861623463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1565.6836777801891</c:v>
                </c:pt>
                <c:pt idx="151">
                  <c:v>9161.0787643338226</c:v>
                </c:pt>
                <c:pt idx="152">
                  <c:v>12401.798392717343</c:v>
                </c:pt>
                <c:pt idx="153">
                  <c:v>8869.5786102336515</c:v>
                </c:pt>
                <c:pt idx="154">
                  <c:v>3289.355016125317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2355.0313921777133</c:v>
                </c:pt>
                <c:pt idx="171">
                  <c:v>10546.921080293538</c:v>
                </c:pt>
                <c:pt idx="172">
                  <c:v>12797.98306452932</c:v>
                </c:pt>
                <c:pt idx="173">
                  <c:v>7134.8690714299601</c:v>
                </c:pt>
                <c:pt idx="174">
                  <c:v>441.31087711698342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2489.1028390971487</c:v>
                </c:pt>
                <c:pt idx="183">
                  <c:v>5151.4770218428475</c:v>
                </c:pt>
                <c:pt idx="184">
                  <c:v>5346.806852319507</c:v>
                </c:pt>
                <c:pt idx="185">
                  <c:v>4242.722946550929</c:v>
                </c:pt>
                <c:pt idx="186">
                  <c:v>2837.0881347856225</c:v>
                </c:pt>
                <c:pt idx="187">
                  <c:v>1787.1522407671519</c:v>
                </c:pt>
                <c:pt idx="188">
                  <c:v>1024.2772753043923</c:v>
                </c:pt>
                <c:pt idx="189">
                  <c:v>373.83280206114995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3206.6679778939756</c:v>
                </c:pt>
                <c:pt idx="233">
                  <c:v>5435.6711831317607</c:v>
                </c:pt>
                <c:pt idx="234">
                  <c:v>2704.7277403009311</c:v>
                </c:pt>
                <c:pt idx="235">
                  <c:v>0</c:v>
                </c:pt>
                <c:pt idx="236">
                  <c:v>0</c:v>
                </c:pt>
                <c:pt idx="237">
                  <c:v>217.70152171507578</c:v>
                </c:pt>
                <c:pt idx="238">
                  <c:v>5991.8107915982846</c:v>
                </c:pt>
                <c:pt idx="239">
                  <c:v>9718.3032549625786</c:v>
                </c:pt>
                <c:pt idx="240">
                  <c:v>7630.7362947444008</c:v>
                </c:pt>
                <c:pt idx="241">
                  <c:v>6593.9237689303627</c:v>
                </c:pt>
                <c:pt idx="242">
                  <c:v>7304.522389884256</c:v>
                </c:pt>
                <c:pt idx="243">
                  <c:v>6482.8531516222893</c:v>
                </c:pt>
                <c:pt idx="244">
                  <c:v>8094.1756596252408</c:v>
                </c:pt>
                <c:pt idx="245">
                  <c:v>10486.883067723757</c:v>
                </c:pt>
                <c:pt idx="246">
                  <c:v>8507.267386173944</c:v>
                </c:pt>
                <c:pt idx="247">
                  <c:v>3719.8413024372267</c:v>
                </c:pt>
                <c:pt idx="248">
                  <c:v>167.18318345522511</c:v>
                </c:pt>
                <c:pt idx="249">
                  <c:v>0</c:v>
                </c:pt>
                <c:pt idx="250">
                  <c:v>438.43306680844944</c:v>
                </c:pt>
                <c:pt idx="251">
                  <c:v>59.091079529875962</c:v>
                </c:pt>
                <c:pt idx="252">
                  <c:v>0</c:v>
                </c:pt>
                <c:pt idx="253">
                  <c:v>0</c:v>
                </c:pt>
                <c:pt idx="254">
                  <c:v>533.84324618389064</c:v>
                </c:pt>
                <c:pt idx="255">
                  <c:v>1339.5492660451298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6998.8172685071677</c:v>
                </c:pt>
                <c:pt idx="274">
                  <c:v>10005.538801848897</c:v>
                </c:pt>
                <c:pt idx="275">
                  <c:v>11262.048357222217</c:v>
                </c:pt>
                <c:pt idx="276">
                  <c:v>11980.885389139756</c:v>
                </c:pt>
                <c:pt idx="277">
                  <c:v>14621.920125969884</c:v>
                </c:pt>
                <c:pt idx="278">
                  <c:v>13241.422920083909</c:v>
                </c:pt>
                <c:pt idx="279">
                  <c:v>5175.9635684196919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1092.853649730371</c:v>
                </c:pt>
                <c:pt idx="304">
                  <c:v>2616.4455082495456</c:v>
                </c:pt>
                <c:pt idx="305">
                  <c:v>1230.3373571479635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1353.6579353875929</c:v>
                </c:pt>
                <c:pt idx="313">
                  <c:v>2579.6111466666666</c:v>
                </c:pt>
                <c:pt idx="314">
                  <c:v>2540.1292163002472</c:v>
                </c:pt>
                <c:pt idx="315">
                  <c:v>1834.4843297916648</c:v>
                </c:pt>
                <c:pt idx="316">
                  <c:v>2450.5082838858721</c:v>
                </c:pt>
                <c:pt idx="317">
                  <c:v>3785.8070601851832</c:v>
                </c:pt>
                <c:pt idx="318">
                  <c:v>3971.2734686419717</c:v>
                </c:pt>
                <c:pt idx="319">
                  <c:v>1133.2652162872898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2165.947010362202</c:v>
                </c:pt>
                <c:pt idx="328">
                  <c:v>5659.3807973119219</c:v>
                </c:pt>
                <c:pt idx="329">
                  <c:v>2292.8156388647781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2226.2344176492056</c:v>
                </c:pt>
                <c:pt idx="359">
                  <c:v>3288.2071614583319</c:v>
                </c:pt>
                <c:pt idx="360">
                  <c:v>2158.7438617362991</c:v>
                </c:pt>
                <c:pt idx="361">
                  <c:v>596.77363830159413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2360.8630427152452</c:v>
                </c:pt>
                <c:pt idx="372">
                  <c:v>6294.1430306876646</c:v>
                </c:pt>
                <c:pt idx="373">
                  <c:v>6226.3762843986824</c:v>
                </c:pt>
                <c:pt idx="374">
                  <c:v>4034.8397302755538</c:v>
                </c:pt>
                <c:pt idx="375">
                  <c:v>2075.0496549536047</c:v>
                </c:pt>
                <c:pt idx="376">
                  <c:v>966.74239273722242</c:v>
                </c:pt>
                <c:pt idx="377">
                  <c:v>371.22754183886536</c:v>
                </c:pt>
                <c:pt idx="378">
                  <c:v>68.301231604938522</c:v>
                </c:pt>
                <c:pt idx="379">
                  <c:v>159.5584162844448</c:v>
                </c:pt>
                <c:pt idx="380">
                  <c:v>300.23827591846458</c:v>
                </c:pt>
                <c:pt idx="381">
                  <c:v>275.22873106139656</c:v>
                </c:pt>
                <c:pt idx="382">
                  <c:v>258.09968594235346</c:v>
                </c:pt>
                <c:pt idx="383">
                  <c:v>191.60602855039357</c:v>
                </c:pt>
                <c:pt idx="384">
                  <c:v>44.932960925902783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944.05032284997867</c:v>
                </c:pt>
                <c:pt idx="402">
                  <c:v>2477.8721646831823</c:v>
                </c:pt>
                <c:pt idx="403">
                  <c:v>2039.9001730133359</c:v>
                </c:pt>
                <c:pt idx="404">
                  <c:v>1660.1916428267311</c:v>
                </c:pt>
                <c:pt idx="405">
                  <c:v>1933.5922247166582</c:v>
                </c:pt>
                <c:pt idx="406">
                  <c:v>2005.4104931249985</c:v>
                </c:pt>
                <c:pt idx="407">
                  <c:v>1206.68780118257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655.39806385777706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153.06459279389375</c:v>
                </c:pt>
                <c:pt idx="435">
                  <c:v>4102.5897726819803</c:v>
                </c:pt>
                <c:pt idx="436">
                  <c:v>7934.3090148345582</c:v>
                </c:pt>
                <c:pt idx="437">
                  <c:v>10457.798337430559</c:v>
                </c:pt>
                <c:pt idx="438">
                  <c:v>10294.320231105123</c:v>
                </c:pt>
                <c:pt idx="439">
                  <c:v>7683.1653725175693</c:v>
                </c:pt>
                <c:pt idx="440">
                  <c:v>3880.4982619519224</c:v>
                </c:pt>
                <c:pt idx="441">
                  <c:v>1231.5864240794447</c:v>
                </c:pt>
                <c:pt idx="442">
                  <c:v>178.0040443435262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579.76305757184628</c:v>
                </c:pt>
                <c:pt idx="521">
                  <c:v>1078.6047993362965</c:v>
                </c:pt>
                <c:pt idx="522">
                  <c:v>2447.6116810072213</c:v>
                </c:pt>
                <c:pt idx="523">
                  <c:v>4436.9190832976465</c:v>
                </c:pt>
                <c:pt idx="524">
                  <c:v>5022.273806188171</c:v>
                </c:pt>
                <c:pt idx="525">
                  <c:v>3219.8647889318522</c:v>
                </c:pt>
                <c:pt idx="526">
                  <c:v>1082.0881817283951</c:v>
                </c:pt>
                <c:pt idx="527">
                  <c:v>193.43867858024694</c:v>
                </c:pt>
                <c:pt idx="528">
                  <c:v>29.840807816358048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449.71580293679057</c:v>
                </c:pt>
                <c:pt idx="544">
                  <c:v>2689.7899569315664</c:v>
                </c:pt>
                <c:pt idx="545">
                  <c:v>2864.4296640562748</c:v>
                </c:pt>
                <c:pt idx="546">
                  <c:v>1544.0833261275104</c:v>
                </c:pt>
                <c:pt idx="547">
                  <c:v>645.14723321036968</c:v>
                </c:pt>
                <c:pt idx="548">
                  <c:v>184.49558867338629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5440.0425357388285</c:v>
                </c:pt>
                <c:pt idx="564">
                  <c:v>6095.7255349058114</c:v>
                </c:pt>
                <c:pt idx="565">
                  <c:v>2743.6836212859262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95-420E-B275-770D8A3BEA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  <a:r>
                  <a:rPr lang="en-US" baseline="0"/>
                  <a:t> / W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 speed braking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042127439714042"/>
          <c:y val="0.12138263291233559"/>
          <c:w val="0.79399785973756709"/>
          <c:h val="0.75893534425731501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WLTC_class_3!$O$597:$O$1029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514.47547753084393</c:v>
                </c:pt>
                <c:pt idx="62">
                  <c:v>5422.8611881063507</c:v>
                </c:pt>
                <c:pt idx="63">
                  <c:v>6135.8465949426973</c:v>
                </c:pt>
                <c:pt idx="64">
                  <c:v>8781.7835598409893</c:v>
                </c:pt>
                <c:pt idx="65">
                  <c:v>14850.647685222713</c:v>
                </c:pt>
                <c:pt idx="66">
                  <c:v>17075.985250773334</c:v>
                </c:pt>
                <c:pt idx="67">
                  <c:v>12334.420775040009</c:v>
                </c:pt>
                <c:pt idx="68">
                  <c:v>7231.8339262934178</c:v>
                </c:pt>
                <c:pt idx="69">
                  <c:v>8277.1407731948384</c:v>
                </c:pt>
                <c:pt idx="70">
                  <c:v>13420.49463860339</c:v>
                </c:pt>
                <c:pt idx="71">
                  <c:v>14880.355001296299</c:v>
                </c:pt>
                <c:pt idx="72">
                  <c:v>12362.118757681317</c:v>
                </c:pt>
                <c:pt idx="73">
                  <c:v>6161.6204678375934</c:v>
                </c:pt>
                <c:pt idx="74">
                  <c:v>1575.177649384746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7323.3110807638832</c:v>
                </c:pt>
                <c:pt idx="89">
                  <c:v>12609.504050413954</c:v>
                </c:pt>
                <c:pt idx="90">
                  <c:v>14374.413951749819</c:v>
                </c:pt>
                <c:pt idx="91">
                  <c:v>13121.020691800331</c:v>
                </c:pt>
                <c:pt idx="92">
                  <c:v>6555.5188789377771</c:v>
                </c:pt>
                <c:pt idx="93">
                  <c:v>3131.3111836063536</c:v>
                </c:pt>
                <c:pt idx="94">
                  <c:v>686.41105145229574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6597.0434589200049</c:v>
                </c:pt>
                <c:pt idx="107">
                  <c:v>9119.1857866280116</c:v>
                </c:pt>
                <c:pt idx="108">
                  <c:v>5963.5411227331479</c:v>
                </c:pt>
                <c:pt idx="109">
                  <c:v>3543.1282930722459</c:v>
                </c:pt>
                <c:pt idx="110">
                  <c:v>304.05257135167011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1773.3834769282948</c:v>
                </c:pt>
                <c:pt idx="116">
                  <c:v>3778.1068379068438</c:v>
                </c:pt>
                <c:pt idx="117">
                  <c:v>3517.4076625790335</c:v>
                </c:pt>
                <c:pt idx="118">
                  <c:v>1283.9971860859253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2292.976713412841</c:v>
                </c:pt>
                <c:pt idx="125">
                  <c:v>6992.7330174855306</c:v>
                </c:pt>
                <c:pt idx="126">
                  <c:v>4549.8509829688819</c:v>
                </c:pt>
                <c:pt idx="127">
                  <c:v>244.47698074074137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5345.5481961988444</c:v>
                </c:pt>
                <c:pt idx="167">
                  <c:v>14311.654845667661</c:v>
                </c:pt>
                <c:pt idx="168">
                  <c:v>19988.680388943681</c:v>
                </c:pt>
                <c:pt idx="169">
                  <c:v>19194.130653866912</c:v>
                </c:pt>
                <c:pt idx="170">
                  <c:v>16698.611462785499</c:v>
                </c:pt>
                <c:pt idx="171">
                  <c:v>14092.490715496366</c:v>
                </c:pt>
                <c:pt idx="172">
                  <c:v>9542.6867585422206</c:v>
                </c:pt>
                <c:pt idx="173">
                  <c:v>4581.9332928383556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13505.937908390204</c:v>
                </c:pt>
                <c:pt idx="205">
                  <c:v>25228.261475212097</c:v>
                </c:pt>
                <c:pt idx="206">
                  <c:v>29172.631525023538</c:v>
                </c:pt>
                <c:pt idx="207">
                  <c:v>24557.513381668228</c:v>
                </c:pt>
                <c:pt idx="208">
                  <c:v>14612.046032539791</c:v>
                </c:pt>
                <c:pt idx="209">
                  <c:v>4041.972676670764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1659.9399673797836</c:v>
                </c:pt>
                <c:pt idx="220">
                  <c:v>5423.4021477344759</c:v>
                </c:pt>
                <c:pt idx="221">
                  <c:v>12040.656170267222</c:v>
                </c:pt>
                <c:pt idx="222">
                  <c:v>16359.249367272587</c:v>
                </c:pt>
                <c:pt idx="223">
                  <c:v>16447.447752818596</c:v>
                </c:pt>
                <c:pt idx="224">
                  <c:v>15875.424541592402</c:v>
                </c:pt>
                <c:pt idx="225">
                  <c:v>15333.599041367925</c:v>
                </c:pt>
                <c:pt idx="226">
                  <c:v>13107.566924360894</c:v>
                </c:pt>
                <c:pt idx="227">
                  <c:v>9685.4426197830799</c:v>
                </c:pt>
                <c:pt idx="228">
                  <c:v>3918.4461294444422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14838.342493730614</c:v>
                </c:pt>
                <c:pt idx="313">
                  <c:v>29172.631525023538</c:v>
                </c:pt>
                <c:pt idx="314">
                  <c:v>24557.513381668228</c:v>
                </c:pt>
                <c:pt idx="315">
                  <c:v>14612.046032539791</c:v>
                </c:pt>
                <c:pt idx="316">
                  <c:v>4041.972676670764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3563.6557659092773</c:v>
                </c:pt>
                <c:pt idx="362">
                  <c:v>15313.89560677022</c:v>
                </c:pt>
                <c:pt idx="363">
                  <c:v>23867.786398258275</c:v>
                </c:pt>
                <c:pt idx="364">
                  <c:v>24544.602797576881</c:v>
                </c:pt>
                <c:pt idx="365">
                  <c:v>21840.765961618337</c:v>
                </c:pt>
                <c:pt idx="366">
                  <c:v>19013.341910807289</c:v>
                </c:pt>
                <c:pt idx="367">
                  <c:v>10253.486171741231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665.2383525115514</c:v>
                </c:pt>
                <c:pt idx="381">
                  <c:v>9038.6530378918505</c:v>
                </c:pt>
                <c:pt idx="382">
                  <c:v>19772.465198596045</c:v>
                </c:pt>
                <c:pt idx="383">
                  <c:v>23285.706890821672</c:v>
                </c:pt>
                <c:pt idx="384">
                  <c:v>20521.415093020536</c:v>
                </c:pt>
                <c:pt idx="385">
                  <c:v>17641.709837962961</c:v>
                </c:pt>
                <c:pt idx="386">
                  <c:v>14829.253210888417</c:v>
                </c:pt>
                <c:pt idx="387">
                  <c:v>9092.4300116736176</c:v>
                </c:pt>
                <c:pt idx="388">
                  <c:v>4789.3544948148165</c:v>
                </c:pt>
                <c:pt idx="389">
                  <c:v>3265.3015996251856</c:v>
                </c:pt>
                <c:pt idx="390">
                  <c:v>2014.674820820979</c:v>
                </c:pt>
                <c:pt idx="391">
                  <c:v>1133.1147771180244</c:v>
                </c:pt>
                <c:pt idx="392">
                  <c:v>834.28063850666706</c:v>
                </c:pt>
                <c:pt idx="393">
                  <c:v>897.30764543113423</c:v>
                </c:pt>
                <c:pt idx="394">
                  <c:v>608.99107023012346</c:v>
                </c:pt>
                <c:pt idx="395">
                  <c:v>121.17688891653556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95-4B1A-BC2C-FB8C8C5F2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  <a:r>
                  <a:rPr lang="en-US" baseline="0"/>
                  <a:t> / W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high speed braking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28213111996164"/>
          <c:y val="0.16109703529956365"/>
          <c:w val="0.79945809758831621"/>
          <c:h val="0.67503853853356066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WLTC_class_3!$O$1030:$O$1484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186.87204201875446</c:v>
                </c:pt>
                <c:pt idx="28">
                  <c:v>4076.3018673364118</c:v>
                </c:pt>
                <c:pt idx="29">
                  <c:v>6389.0676381550702</c:v>
                </c:pt>
                <c:pt idx="30">
                  <c:v>8775.7106842216435</c:v>
                </c:pt>
                <c:pt idx="31">
                  <c:v>11991.507008264638</c:v>
                </c:pt>
                <c:pt idx="32">
                  <c:v>15579.478352804859</c:v>
                </c:pt>
                <c:pt idx="33">
                  <c:v>18483.77781333333</c:v>
                </c:pt>
                <c:pt idx="34">
                  <c:v>18028.044878646604</c:v>
                </c:pt>
                <c:pt idx="35">
                  <c:v>13532.04236734685</c:v>
                </c:pt>
                <c:pt idx="36">
                  <c:v>9865.4081317361088</c:v>
                </c:pt>
                <c:pt idx="37">
                  <c:v>6668.2382903507651</c:v>
                </c:pt>
                <c:pt idx="38">
                  <c:v>2775.2216559480862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2328.6438340694331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2173.7241260396031</c:v>
                </c:pt>
                <c:pt idx="77">
                  <c:v>3198.0232850749258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7989.2095583289247</c:v>
                </c:pt>
                <c:pt idx="102">
                  <c:v>19343.162173963843</c:v>
                </c:pt>
                <c:pt idx="103">
                  <c:v>27429.341931890543</c:v>
                </c:pt>
                <c:pt idx="104">
                  <c:v>28080.213826189214</c:v>
                </c:pt>
                <c:pt idx="105">
                  <c:v>24972.812236800488</c:v>
                </c:pt>
                <c:pt idx="106">
                  <c:v>18735.664826215227</c:v>
                </c:pt>
                <c:pt idx="107">
                  <c:v>12760.862118130439</c:v>
                </c:pt>
                <c:pt idx="108">
                  <c:v>9981.339144799982</c:v>
                </c:pt>
                <c:pt idx="109">
                  <c:v>8953.7400119417853</c:v>
                </c:pt>
                <c:pt idx="110">
                  <c:v>8975.6530345580886</c:v>
                </c:pt>
                <c:pt idx="111">
                  <c:v>8456.3901584182149</c:v>
                </c:pt>
                <c:pt idx="112">
                  <c:v>6540.9395501227782</c:v>
                </c:pt>
                <c:pt idx="113">
                  <c:v>3457.7016071919052</c:v>
                </c:pt>
                <c:pt idx="114">
                  <c:v>473.31439797413725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8656.0194545533923</c:v>
                </c:pt>
                <c:pt idx="125">
                  <c:v>8453.79694988759</c:v>
                </c:pt>
                <c:pt idx="126">
                  <c:v>3501.7602502183317</c:v>
                </c:pt>
                <c:pt idx="127">
                  <c:v>164.15290666666746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334.23534316279239</c:v>
                </c:pt>
                <c:pt idx="333">
                  <c:v>2603.9025320398882</c:v>
                </c:pt>
                <c:pt idx="334">
                  <c:v>4313.1632590149629</c:v>
                </c:pt>
                <c:pt idx="335">
                  <c:v>5469.5072611823225</c:v>
                </c:pt>
                <c:pt idx="336">
                  <c:v>6990.0858914694181</c:v>
                </c:pt>
                <c:pt idx="337">
                  <c:v>7543.6908824559559</c:v>
                </c:pt>
                <c:pt idx="338">
                  <c:v>3902.2615835812121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147.73145595284359</c:v>
                </c:pt>
                <c:pt idx="346">
                  <c:v>3625.7396296296292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1996.5859552847528</c:v>
                </c:pt>
                <c:pt idx="353">
                  <c:v>10873.43399244023</c:v>
                </c:pt>
                <c:pt idx="354">
                  <c:v>22096.384164700732</c:v>
                </c:pt>
                <c:pt idx="355">
                  <c:v>25723.66822251445</c:v>
                </c:pt>
                <c:pt idx="356">
                  <c:v>23081.495447635374</c:v>
                </c:pt>
                <c:pt idx="357">
                  <c:v>20307.888650611556</c:v>
                </c:pt>
                <c:pt idx="358">
                  <c:v>11476.19471606518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556.00091593034745</c:v>
                </c:pt>
                <c:pt idx="377">
                  <c:v>2379.4558025215974</c:v>
                </c:pt>
                <c:pt idx="378">
                  <c:v>3442.4360456288964</c:v>
                </c:pt>
                <c:pt idx="379">
                  <c:v>5377.7742258227727</c:v>
                </c:pt>
                <c:pt idx="380">
                  <c:v>10450.219644207904</c:v>
                </c:pt>
                <c:pt idx="381">
                  <c:v>18577.659888012167</c:v>
                </c:pt>
                <c:pt idx="382">
                  <c:v>21158.020268885994</c:v>
                </c:pt>
                <c:pt idx="383">
                  <c:v>14752.604745647403</c:v>
                </c:pt>
                <c:pt idx="384">
                  <c:v>4665.4300276725935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3726.8419158611041</c:v>
                </c:pt>
                <c:pt idx="399">
                  <c:v>9283.0110791673724</c:v>
                </c:pt>
                <c:pt idx="400">
                  <c:v>4926.4961115390515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946.01257768276707</c:v>
                </c:pt>
                <c:pt idx="408">
                  <c:v>8804.2624342399085</c:v>
                </c:pt>
                <c:pt idx="409">
                  <c:v>16801.005663203148</c:v>
                </c:pt>
                <c:pt idx="410">
                  <c:v>18357.797128875169</c:v>
                </c:pt>
                <c:pt idx="411">
                  <c:v>15576.496976604938</c:v>
                </c:pt>
                <c:pt idx="412">
                  <c:v>7202.1313648278374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1165.1148029875928</c:v>
                </c:pt>
                <c:pt idx="419">
                  <c:v>1882.3506459540715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2220.4891681537579</c:v>
                </c:pt>
                <c:pt idx="425">
                  <c:v>6406.737120949073</c:v>
                </c:pt>
                <c:pt idx="426">
                  <c:v>5843.25157570993</c:v>
                </c:pt>
                <c:pt idx="427">
                  <c:v>2198.4587018599382</c:v>
                </c:pt>
                <c:pt idx="428">
                  <c:v>244.64131931407408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56-48E4-8185-7BE074306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power</a:t>
                </a:r>
                <a:r>
                  <a:rPr lang="en-US" baseline="0"/>
                  <a:t> / W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 high speed braking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719725169278654"/>
          <c:y val="0.17889639908795302"/>
          <c:w val="0.79152684467795309"/>
          <c:h val="0.66504731238769055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WLTC_class_3!$O$1485:$O$1807</c:f>
              <c:numCache>
                <c:formatCode>0.00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4233.8342570711384</c:v>
                </c:pt>
                <c:pt idx="49">
                  <c:v>7724.696554077198</c:v>
                </c:pt>
                <c:pt idx="50">
                  <c:v>7869.9130663001606</c:v>
                </c:pt>
                <c:pt idx="51">
                  <c:v>5393.6298903703719</c:v>
                </c:pt>
                <c:pt idx="52">
                  <c:v>1768.91092291871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3677.9758249061092</c:v>
                </c:pt>
                <c:pt idx="291">
                  <c:v>9609.3197749818555</c:v>
                </c:pt>
                <c:pt idx="292">
                  <c:v>14185.481150955486</c:v>
                </c:pt>
                <c:pt idx="293">
                  <c:v>16014.297988219891</c:v>
                </c:pt>
                <c:pt idx="294">
                  <c:v>15824.946219582116</c:v>
                </c:pt>
                <c:pt idx="295">
                  <c:v>14717.663449587351</c:v>
                </c:pt>
                <c:pt idx="296">
                  <c:v>12440.668882619526</c:v>
                </c:pt>
                <c:pt idx="297">
                  <c:v>9937.1975459027817</c:v>
                </c:pt>
                <c:pt idx="298">
                  <c:v>8706.0574509494363</c:v>
                </c:pt>
                <c:pt idx="299">
                  <c:v>8932.3397358538823</c:v>
                </c:pt>
                <c:pt idx="300">
                  <c:v>10413.535249586354</c:v>
                </c:pt>
                <c:pt idx="301">
                  <c:v>12566.083502671121</c:v>
                </c:pt>
                <c:pt idx="302">
                  <c:v>13969.697350095483</c:v>
                </c:pt>
                <c:pt idx="303">
                  <c:v>13580.131039087251</c:v>
                </c:pt>
                <c:pt idx="304">
                  <c:v>11602.862761186656</c:v>
                </c:pt>
                <c:pt idx="305">
                  <c:v>8948.4332732301173</c:v>
                </c:pt>
                <c:pt idx="306">
                  <c:v>6280.8901256105364</c:v>
                </c:pt>
                <c:pt idx="307">
                  <c:v>4572.8431940354239</c:v>
                </c:pt>
                <c:pt idx="308">
                  <c:v>3777.2563533732368</c:v>
                </c:pt>
                <c:pt idx="309">
                  <c:v>3386.6454550780268</c:v>
                </c:pt>
                <c:pt idx="310">
                  <c:v>3312.4333561197886</c:v>
                </c:pt>
                <c:pt idx="311">
                  <c:v>3601.0763991637741</c:v>
                </c:pt>
                <c:pt idx="312">
                  <c:v>4081.2531014754941</c:v>
                </c:pt>
                <c:pt idx="313">
                  <c:v>4436.9190832976446</c:v>
                </c:pt>
                <c:pt idx="314">
                  <c:v>4283.126077849005</c:v>
                </c:pt>
                <c:pt idx="315">
                  <c:v>3216.9921555415049</c:v>
                </c:pt>
                <c:pt idx="316">
                  <c:v>2484.6210416893823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F0-4DB8-AC0A-8C38A36470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/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  <a:r>
                  <a:rPr lang="en-US" baseline="0"/>
                  <a:t> / W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low speed cumulative</a:t>
            </a:r>
            <a:r>
              <a:rPr lang="en-US" baseline="0"/>
              <a:t> energy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12195587043909"/>
          <c:y val="0.13093443763246232"/>
          <c:w val="0.79941716364670146"/>
          <c:h val="0.69889031304558002"/>
        </c:manualLayout>
      </c:layout>
      <c:lineChart>
        <c:grouping val="standard"/>
        <c:varyColors val="0"/>
        <c:ser>
          <c:idx val="1"/>
          <c:order val="0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WLTC_class_3!$C$7:$C$596</c:f>
              <c:numCache>
                <c:formatCode>General</c:formatCode>
                <c:ptCount val="58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</c:numCache>
            </c:numRef>
          </c:cat>
          <c:val>
            <c:numRef>
              <c:f>WLTC_class_3!$P$7:$P$596</c:f>
              <c:numCache>
                <c:formatCode>0.00</c:formatCode>
                <c:ptCount val="58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0.81219980401656622</c:v>
                </c:pt>
                <c:pt idx="13">
                  <c:v>4.3408843273548996</c:v>
                </c:pt>
                <c:pt idx="14">
                  <c:v>10.49202511275608</c:v>
                </c:pt>
                <c:pt idx="15">
                  <c:v>18.036307339914543</c:v>
                </c:pt>
                <c:pt idx="16">
                  <c:v>29.616350511014566</c:v>
                </c:pt>
                <c:pt idx="17">
                  <c:v>45.289658578001379</c:v>
                </c:pt>
                <c:pt idx="18">
                  <c:v>58.429018082877924</c:v>
                </c:pt>
                <c:pt idx="19">
                  <c:v>65.558416555220717</c:v>
                </c:pt>
                <c:pt idx="20">
                  <c:v>70.416351759807043</c:v>
                </c:pt>
                <c:pt idx="21">
                  <c:v>75.12562469231483</c:v>
                </c:pt>
                <c:pt idx="22">
                  <c:v>80.126828716777055</c:v>
                </c:pt>
                <c:pt idx="23">
                  <c:v>87.527364713121941</c:v>
                </c:pt>
                <c:pt idx="24">
                  <c:v>97.070397658075507</c:v>
                </c:pt>
                <c:pt idx="25">
                  <c:v>108.06457454244443</c:v>
                </c:pt>
                <c:pt idx="26">
                  <c:v>123.10858046265159</c:v>
                </c:pt>
                <c:pt idx="27">
                  <c:v>140.1159775772262</c:v>
                </c:pt>
                <c:pt idx="28">
                  <c:v>157.64346042210579</c:v>
                </c:pt>
                <c:pt idx="29">
                  <c:v>172.70502369704928</c:v>
                </c:pt>
                <c:pt idx="30">
                  <c:v>184.30438308109154</c:v>
                </c:pt>
                <c:pt idx="31">
                  <c:v>194.44072306666916</c:v>
                </c:pt>
                <c:pt idx="32">
                  <c:v>203.88052020038469</c:v>
                </c:pt>
                <c:pt idx="33">
                  <c:v>211.97986376977582</c:v>
                </c:pt>
                <c:pt idx="34">
                  <c:v>217.72217590411515</c:v>
                </c:pt>
                <c:pt idx="35">
                  <c:v>218.66919405393782</c:v>
                </c:pt>
                <c:pt idx="36">
                  <c:v>218.66919405393782</c:v>
                </c:pt>
                <c:pt idx="37">
                  <c:v>218.66919405393782</c:v>
                </c:pt>
                <c:pt idx="38">
                  <c:v>218.66919405393782</c:v>
                </c:pt>
                <c:pt idx="39">
                  <c:v>218.66919405393782</c:v>
                </c:pt>
                <c:pt idx="40">
                  <c:v>218.66919405393782</c:v>
                </c:pt>
                <c:pt idx="41">
                  <c:v>218.66919405393782</c:v>
                </c:pt>
                <c:pt idx="42">
                  <c:v>218.66919405393782</c:v>
                </c:pt>
                <c:pt idx="43">
                  <c:v>218.66919405393782</c:v>
                </c:pt>
                <c:pt idx="44">
                  <c:v>218.66919405393782</c:v>
                </c:pt>
                <c:pt idx="45">
                  <c:v>219.04404216018818</c:v>
                </c:pt>
                <c:pt idx="46">
                  <c:v>219.04404216018818</c:v>
                </c:pt>
                <c:pt idx="47">
                  <c:v>219.04404216018818</c:v>
                </c:pt>
                <c:pt idx="48">
                  <c:v>220.28999915202047</c:v>
                </c:pt>
                <c:pt idx="49">
                  <c:v>221.77425089693918</c:v>
                </c:pt>
                <c:pt idx="50">
                  <c:v>221.77425089693918</c:v>
                </c:pt>
                <c:pt idx="51">
                  <c:v>221.77425089693918</c:v>
                </c:pt>
                <c:pt idx="52">
                  <c:v>221.77425089693918</c:v>
                </c:pt>
                <c:pt idx="53">
                  <c:v>222.17624983236377</c:v>
                </c:pt>
                <c:pt idx="54">
                  <c:v>223.37760618495636</c:v>
                </c:pt>
                <c:pt idx="55">
                  <c:v>224.65928661162303</c:v>
                </c:pt>
                <c:pt idx="56">
                  <c:v>226.18193926051191</c:v>
                </c:pt>
                <c:pt idx="57">
                  <c:v>227.99139420118144</c:v>
                </c:pt>
                <c:pt idx="58">
                  <c:v>231.36493305939311</c:v>
                </c:pt>
                <c:pt idx="59">
                  <c:v>235.61226787073539</c:v>
                </c:pt>
                <c:pt idx="60">
                  <c:v>238.50210784733059</c:v>
                </c:pt>
                <c:pt idx="61">
                  <c:v>241.19176075313038</c:v>
                </c:pt>
                <c:pt idx="62">
                  <c:v>244.26050068326538</c:v>
                </c:pt>
                <c:pt idx="63">
                  <c:v>247.96751510916488</c:v>
                </c:pt>
                <c:pt idx="64">
                  <c:v>251.11983012568851</c:v>
                </c:pt>
                <c:pt idx="65">
                  <c:v>253.84443371115367</c:v>
                </c:pt>
                <c:pt idx="66">
                  <c:v>258.58872226125339</c:v>
                </c:pt>
                <c:pt idx="67">
                  <c:v>267.38478674997782</c:v>
                </c:pt>
                <c:pt idx="68">
                  <c:v>279.66831140676004</c:v>
                </c:pt>
                <c:pt idx="69">
                  <c:v>294.49290395521587</c:v>
                </c:pt>
                <c:pt idx="70">
                  <c:v>310.27362381981732</c:v>
                </c:pt>
                <c:pt idx="71">
                  <c:v>324.37438393944257</c:v>
                </c:pt>
                <c:pt idx="72">
                  <c:v>335.41973311820402</c:v>
                </c:pt>
                <c:pt idx="73">
                  <c:v>344.73259947167332</c:v>
                </c:pt>
                <c:pt idx="74">
                  <c:v>354.08361016727679</c:v>
                </c:pt>
                <c:pt idx="75">
                  <c:v>364.2457469849756</c:v>
                </c:pt>
                <c:pt idx="76">
                  <c:v>374.25371275333111</c:v>
                </c:pt>
                <c:pt idx="77">
                  <c:v>382.14953467920225</c:v>
                </c:pt>
                <c:pt idx="78">
                  <c:v>386.66041415101262</c:v>
                </c:pt>
                <c:pt idx="79">
                  <c:v>389.25712621839688</c:v>
                </c:pt>
                <c:pt idx="80">
                  <c:v>389.98766143119684</c:v>
                </c:pt>
                <c:pt idx="81">
                  <c:v>391.12895771573017</c:v>
                </c:pt>
                <c:pt idx="82">
                  <c:v>394.47406881350025</c:v>
                </c:pt>
                <c:pt idx="83">
                  <c:v>396.54802737773127</c:v>
                </c:pt>
                <c:pt idx="84">
                  <c:v>397.81542021408814</c:v>
                </c:pt>
                <c:pt idx="85">
                  <c:v>399.26866368588242</c:v>
                </c:pt>
                <c:pt idx="86">
                  <c:v>401.12344942314905</c:v>
                </c:pt>
                <c:pt idx="87">
                  <c:v>401.12344942314905</c:v>
                </c:pt>
                <c:pt idx="88">
                  <c:v>401.12344942314905</c:v>
                </c:pt>
                <c:pt idx="89">
                  <c:v>401.12344942314905</c:v>
                </c:pt>
                <c:pt idx="90">
                  <c:v>401.12344942314905</c:v>
                </c:pt>
                <c:pt idx="91">
                  <c:v>401.12344942314905</c:v>
                </c:pt>
                <c:pt idx="92">
                  <c:v>401.12344942314905</c:v>
                </c:pt>
                <c:pt idx="93">
                  <c:v>401.12344942314905</c:v>
                </c:pt>
                <c:pt idx="94">
                  <c:v>401.12344942314905</c:v>
                </c:pt>
                <c:pt idx="95">
                  <c:v>401.12344942314905</c:v>
                </c:pt>
                <c:pt idx="96">
                  <c:v>401.12344942314905</c:v>
                </c:pt>
                <c:pt idx="97">
                  <c:v>401.12344942314905</c:v>
                </c:pt>
                <c:pt idx="98">
                  <c:v>401.12344942314905</c:v>
                </c:pt>
                <c:pt idx="99">
                  <c:v>401.12344942314905</c:v>
                </c:pt>
                <c:pt idx="100">
                  <c:v>401.12344942314905</c:v>
                </c:pt>
                <c:pt idx="101">
                  <c:v>401.12344942314905</c:v>
                </c:pt>
                <c:pt idx="102">
                  <c:v>401.12344942314905</c:v>
                </c:pt>
                <c:pt idx="103">
                  <c:v>401.12344942314905</c:v>
                </c:pt>
                <c:pt idx="104">
                  <c:v>401.12344942314905</c:v>
                </c:pt>
                <c:pt idx="105">
                  <c:v>401.12344942314905</c:v>
                </c:pt>
                <c:pt idx="106">
                  <c:v>401.12344942314905</c:v>
                </c:pt>
                <c:pt idx="107">
                  <c:v>401.12344942314905</c:v>
                </c:pt>
                <c:pt idx="108">
                  <c:v>401.12344942314905</c:v>
                </c:pt>
                <c:pt idx="109">
                  <c:v>401.12344942314905</c:v>
                </c:pt>
                <c:pt idx="110">
                  <c:v>401.12344942314905</c:v>
                </c:pt>
                <c:pt idx="111">
                  <c:v>401.12344942314905</c:v>
                </c:pt>
                <c:pt idx="112">
                  <c:v>401.12344942314905</c:v>
                </c:pt>
                <c:pt idx="113">
                  <c:v>401.12344942314905</c:v>
                </c:pt>
                <c:pt idx="114">
                  <c:v>401.12344942314905</c:v>
                </c:pt>
                <c:pt idx="115">
                  <c:v>401.12344942314905</c:v>
                </c:pt>
                <c:pt idx="116">
                  <c:v>401.12344942314905</c:v>
                </c:pt>
                <c:pt idx="117">
                  <c:v>401.12344942314905</c:v>
                </c:pt>
                <c:pt idx="118">
                  <c:v>401.12344942314905</c:v>
                </c:pt>
                <c:pt idx="119">
                  <c:v>401.12344942314905</c:v>
                </c:pt>
                <c:pt idx="120">
                  <c:v>401.12344942314905</c:v>
                </c:pt>
                <c:pt idx="121">
                  <c:v>401.12344942314905</c:v>
                </c:pt>
                <c:pt idx="122">
                  <c:v>401.12344942314905</c:v>
                </c:pt>
                <c:pt idx="123">
                  <c:v>401.12344942314905</c:v>
                </c:pt>
                <c:pt idx="124">
                  <c:v>401.12344942314905</c:v>
                </c:pt>
                <c:pt idx="125">
                  <c:v>401.12344942314905</c:v>
                </c:pt>
                <c:pt idx="126">
                  <c:v>401.12344942314905</c:v>
                </c:pt>
                <c:pt idx="127">
                  <c:v>401.12344942314905</c:v>
                </c:pt>
                <c:pt idx="128">
                  <c:v>401.12344942314905</c:v>
                </c:pt>
                <c:pt idx="129">
                  <c:v>401.12344942314905</c:v>
                </c:pt>
                <c:pt idx="130">
                  <c:v>401.12344942314905</c:v>
                </c:pt>
                <c:pt idx="131">
                  <c:v>401.12344942314905</c:v>
                </c:pt>
                <c:pt idx="132">
                  <c:v>401.12344942314905</c:v>
                </c:pt>
                <c:pt idx="133">
                  <c:v>401.12344942314905</c:v>
                </c:pt>
                <c:pt idx="134">
                  <c:v>401.12344942314905</c:v>
                </c:pt>
                <c:pt idx="135">
                  <c:v>401.12344942314905</c:v>
                </c:pt>
                <c:pt idx="136">
                  <c:v>401.12344942314905</c:v>
                </c:pt>
                <c:pt idx="137">
                  <c:v>401.16968818513095</c:v>
                </c:pt>
                <c:pt idx="138">
                  <c:v>402.11780714300068</c:v>
                </c:pt>
                <c:pt idx="139">
                  <c:v>406.75816878992174</c:v>
                </c:pt>
                <c:pt idx="140">
                  <c:v>416.07273860238001</c:v>
                </c:pt>
                <c:pt idx="141">
                  <c:v>425.76801257820568</c:v>
                </c:pt>
                <c:pt idx="142">
                  <c:v>432.29269527675342</c:v>
                </c:pt>
                <c:pt idx="143">
                  <c:v>437.04631218562758</c:v>
                </c:pt>
                <c:pt idx="144">
                  <c:v>443.42198090022316</c:v>
                </c:pt>
                <c:pt idx="145">
                  <c:v>453.0437305398039</c:v>
                </c:pt>
                <c:pt idx="146">
                  <c:v>464.33450453048175</c:v>
                </c:pt>
                <c:pt idx="147">
                  <c:v>474.6737360750252</c:v>
                </c:pt>
                <c:pt idx="148">
                  <c:v>482.29846111715807</c:v>
                </c:pt>
                <c:pt idx="149">
                  <c:v>486.31036539533972</c:v>
                </c:pt>
                <c:pt idx="150">
                  <c:v>486.31036539533972</c:v>
                </c:pt>
                <c:pt idx="151">
                  <c:v>486.31036539533972</c:v>
                </c:pt>
                <c:pt idx="152">
                  <c:v>486.31036539533972</c:v>
                </c:pt>
                <c:pt idx="153">
                  <c:v>486.31036539533972</c:v>
                </c:pt>
                <c:pt idx="154">
                  <c:v>486.31036539533972</c:v>
                </c:pt>
                <c:pt idx="155">
                  <c:v>487.02977730348789</c:v>
                </c:pt>
                <c:pt idx="156">
                  <c:v>490.15029532836621</c:v>
                </c:pt>
                <c:pt idx="157">
                  <c:v>496.01277796770762</c:v>
                </c:pt>
                <c:pt idx="158">
                  <c:v>504.80838690733674</c:v>
                </c:pt>
                <c:pt idx="159">
                  <c:v>515.39823965068786</c:v>
                </c:pt>
                <c:pt idx="160">
                  <c:v>526.53883188924283</c:v>
                </c:pt>
                <c:pt idx="161">
                  <c:v>536.68175503397379</c:v>
                </c:pt>
                <c:pt idx="162">
                  <c:v>547.35019074704189</c:v>
                </c:pt>
                <c:pt idx="163">
                  <c:v>557.82781655795338</c:v>
                </c:pt>
                <c:pt idx="164">
                  <c:v>567.0586581030052</c:v>
                </c:pt>
                <c:pt idx="165">
                  <c:v>575.55133186861656</c:v>
                </c:pt>
                <c:pt idx="166">
                  <c:v>586.60359303983091</c:v>
                </c:pt>
                <c:pt idx="167">
                  <c:v>600.5356216746477</c:v>
                </c:pt>
                <c:pt idx="168">
                  <c:v>612.37568102610396</c:v>
                </c:pt>
                <c:pt idx="169">
                  <c:v>617.90136415036318</c:v>
                </c:pt>
                <c:pt idx="170">
                  <c:v>617.90136415036318</c:v>
                </c:pt>
                <c:pt idx="171">
                  <c:v>617.90136415036318</c:v>
                </c:pt>
                <c:pt idx="172">
                  <c:v>617.90136415036318</c:v>
                </c:pt>
                <c:pt idx="173">
                  <c:v>617.90136415036318</c:v>
                </c:pt>
                <c:pt idx="174">
                  <c:v>617.90136415036318</c:v>
                </c:pt>
                <c:pt idx="175">
                  <c:v>621.82692469628796</c:v>
                </c:pt>
                <c:pt idx="176">
                  <c:v>629.53879065077683</c:v>
                </c:pt>
                <c:pt idx="177">
                  <c:v>638.98792048393932</c:v>
                </c:pt>
                <c:pt idx="178">
                  <c:v>646.02627978533144</c:v>
                </c:pt>
                <c:pt idx="179">
                  <c:v>650.20256963716747</c:v>
                </c:pt>
                <c:pt idx="180">
                  <c:v>652.97912484622702</c:v>
                </c:pt>
                <c:pt idx="181">
                  <c:v>654.15382674021168</c:v>
                </c:pt>
                <c:pt idx="182">
                  <c:v>654.15382674021168</c:v>
                </c:pt>
                <c:pt idx="183">
                  <c:v>654.15382674021168</c:v>
                </c:pt>
                <c:pt idx="184">
                  <c:v>654.15382674021168</c:v>
                </c:pt>
                <c:pt idx="185">
                  <c:v>654.15382674021168</c:v>
                </c:pt>
                <c:pt idx="186">
                  <c:v>654.15382674021168</c:v>
                </c:pt>
                <c:pt idx="187">
                  <c:v>654.15382674021168</c:v>
                </c:pt>
                <c:pt idx="188">
                  <c:v>654.15382674021168</c:v>
                </c:pt>
                <c:pt idx="189">
                  <c:v>654.15382674021168</c:v>
                </c:pt>
                <c:pt idx="190">
                  <c:v>654.16143678818059</c:v>
                </c:pt>
                <c:pt idx="191">
                  <c:v>654.50867072121855</c:v>
                </c:pt>
                <c:pt idx="192">
                  <c:v>655.26102859339733</c:v>
                </c:pt>
                <c:pt idx="193">
                  <c:v>656.15690178790146</c:v>
                </c:pt>
                <c:pt idx="194">
                  <c:v>657.27793406642002</c:v>
                </c:pt>
                <c:pt idx="195">
                  <c:v>658.55961449308666</c:v>
                </c:pt>
                <c:pt idx="196">
                  <c:v>659.8412949197533</c:v>
                </c:pt>
                <c:pt idx="197">
                  <c:v>661.52459571679037</c:v>
                </c:pt>
                <c:pt idx="198">
                  <c:v>663.6993590673643</c:v>
                </c:pt>
                <c:pt idx="199">
                  <c:v>666.3994170664306</c:v>
                </c:pt>
                <c:pt idx="200">
                  <c:v>669.78306174550471</c:v>
                </c:pt>
                <c:pt idx="201">
                  <c:v>673.91885934677782</c:v>
                </c:pt>
                <c:pt idx="202">
                  <c:v>680.14004466087795</c:v>
                </c:pt>
                <c:pt idx="203">
                  <c:v>688.22680381761404</c:v>
                </c:pt>
                <c:pt idx="204">
                  <c:v>697.4282021042012</c:v>
                </c:pt>
                <c:pt idx="205">
                  <c:v>709.24587687012797</c:v>
                </c:pt>
                <c:pt idx="206">
                  <c:v>722.8649047981578</c:v>
                </c:pt>
                <c:pt idx="207">
                  <c:v>736.55156502036425</c:v>
                </c:pt>
                <c:pt idx="208">
                  <c:v>752.51071632110495</c:v>
                </c:pt>
                <c:pt idx="209">
                  <c:v>769.97700421518095</c:v>
                </c:pt>
                <c:pt idx="210">
                  <c:v>784.94100310660167</c:v>
                </c:pt>
                <c:pt idx="211">
                  <c:v>798.05860393649994</c:v>
                </c:pt>
                <c:pt idx="212">
                  <c:v>810.06606681360927</c:v>
                </c:pt>
                <c:pt idx="213">
                  <c:v>823.02945181926259</c:v>
                </c:pt>
                <c:pt idx="214">
                  <c:v>838.874470935266</c:v>
                </c:pt>
                <c:pt idx="215">
                  <c:v>857.37140978075206</c:v>
                </c:pt>
                <c:pt idx="216">
                  <c:v>876.90825621049646</c:v>
                </c:pt>
                <c:pt idx="217">
                  <c:v>895.76682424477883</c:v>
                </c:pt>
                <c:pt idx="218">
                  <c:v>913.02670921117624</c:v>
                </c:pt>
                <c:pt idx="219">
                  <c:v>928.39227177856844</c:v>
                </c:pt>
                <c:pt idx="220">
                  <c:v>941.29890086315629</c:v>
                </c:pt>
                <c:pt idx="221">
                  <c:v>952.56991605661415</c:v>
                </c:pt>
                <c:pt idx="222">
                  <c:v>963.61197753732495</c:v>
                </c:pt>
                <c:pt idx="223">
                  <c:v>974.74955268934116</c:v>
                </c:pt>
                <c:pt idx="224">
                  <c:v>987.10374782839529</c:v>
                </c:pt>
                <c:pt idx="225">
                  <c:v>1000.0310429169242</c:v>
                </c:pt>
                <c:pt idx="226">
                  <c:v>1012.765183287004</c:v>
                </c:pt>
                <c:pt idx="227">
                  <c:v>1025.3010844106691</c:v>
                </c:pt>
                <c:pt idx="228">
                  <c:v>1037.2233217578535</c:v>
                </c:pt>
                <c:pt idx="229">
                  <c:v>1047.7334880603023</c:v>
                </c:pt>
                <c:pt idx="230">
                  <c:v>1055.9744992701585</c:v>
                </c:pt>
                <c:pt idx="231">
                  <c:v>1059.2444951049972</c:v>
                </c:pt>
                <c:pt idx="232">
                  <c:v>1059.2444951049972</c:v>
                </c:pt>
                <c:pt idx="233">
                  <c:v>1059.2444951049972</c:v>
                </c:pt>
                <c:pt idx="234">
                  <c:v>1059.2444951049972</c:v>
                </c:pt>
                <c:pt idx="235">
                  <c:v>1060.8200361203455</c:v>
                </c:pt>
                <c:pt idx="236">
                  <c:v>1063.637216415787</c:v>
                </c:pt>
                <c:pt idx="237">
                  <c:v>1063.637216415787</c:v>
                </c:pt>
                <c:pt idx="238">
                  <c:v>1063.637216415787</c:v>
                </c:pt>
                <c:pt idx="239">
                  <c:v>1063.637216415787</c:v>
                </c:pt>
                <c:pt idx="240">
                  <c:v>1063.637216415787</c:v>
                </c:pt>
                <c:pt idx="241">
                  <c:v>1063.637216415787</c:v>
                </c:pt>
                <c:pt idx="242">
                  <c:v>1063.637216415787</c:v>
                </c:pt>
                <c:pt idx="243">
                  <c:v>1063.637216415787</c:v>
                </c:pt>
                <c:pt idx="244">
                  <c:v>1063.637216415787</c:v>
                </c:pt>
                <c:pt idx="245">
                  <c:v>1063.637216415787</c:v>
                </c:pt>
                <c:pt idx="246">
                  <c:v>1063.637216415787</c:v>
                </c:pt>
                <c:pt idx="247">
                  <c:v>1063.637216415787</c:v>
                </c:pt>
                <c:pt idx="248">
                  <c:v>1063.637216415787</c:v>
                </c:pt>
                <c:pt idx="249">
                  <c:v>1064.0120645220372</c:v>
                </c:pt>
                <c:pt idx="250">
                  <c:v>1064.0120645220372</c:v>
                </c:pt>
                <c:pt idx="251">
                  <c:v>1064.0120645220372</c:v>
                </c:pt>
                <c:pt idx="252">
                  <c:v>1065.2580215138696</c:v>
                </c:pt>
                <c:pt idx="253">
                  <c:v>1066.7422732587884</c:v>
                </c:pt>
                <c:pt idx="254">
                  <c:v>1066.7422732587884</c:v>
                </c:pt>
                <c:pt idx="255">
                  <c:v>1066.7422732587884</c:v>
                </c:pt>
                <c:pt idx="256">
                  <c:v>1068.0184308116654</c:v>
                </c:pt>
                <c:pt idx="257">
                  <c:v>1073.1958921339512</c:v>
                </c:pt>
                <c:pt idx="258">
                  <c:v>1081.3994596787604</c:v>
                </c:pt>
                <c:pt idx="259">
                  <c:v>1091.0198668941796</c:v>
                </c:pt>
                <c:pt idx="260">
                  <c:v>1101.5951662423199</c:v>
                </c:pt>
                <c:pt idx="261">
                  <c:v>1114.0591030102478</c:v>
                </c:pt>
                <c:pt idx="262">
                  <c:v>1130.5662450569423</c:v>
                </c:pt>
                <c:pt idx="263">
                  <c:v>1150.7108892572462</c:v>
                </c:pt>
                <c:pt idx="264">
                  <c:v>1171.0851127114381</c:v>
                </c:pt>
                <c:pt idx="265">
                  <c:v>1188.5618595010446</c:v>
                </c:pt>
                <c:pt idx="266">
                  <c:v>1204.7740984769734</c:v>
                </c:pt>
                <c:pt idx="267">
                  <c:v>1221.1055938370046</c:v>
                </c:pt>
                <c:pt idx="268">
                  <c:v>1236.3377151841735</c:v>
                </c:pt>
                <c:pt idx="269">
                  <c:v>1247.9036874855774</c:v>
                </c:pt>
                <c:pt idx="270">
                  <c:v>1253.6527886441577</c:v>
                </c:pt>
                <c:pt idx="271">
                  <c:v>1258.0985601978407</c:v>
                </c:pt>
                <c:pt idx="272">
                  <c:v>1258.8524385452438</c:v>
                </c:pt>
                <c:pt idx="273">
                  <c:v>1258.8524385452438</c:v>
                </c:pt>
                <c:pt idx="274">
                  <c:v>1258.8524385452438</c:v>
                </c:pt>
                <c:pt idx="275">
                  <c:v>1258.8524385452438</c:v>
                </c:pt>
                <c:pt idx="276">
                  <c:v>1258.8524385452438</c:v>
                </c:pt>
                <c:pt idx="277">
                  <c:v>1258.8524385452438</c:v>
                </c:pt>
                <c:pt idx="278">
                  <c:v>1258.8524385452438</c:v>
                </c:pt>
                <c:pt idx="279">
                  <c:v>1258.8524385452438</c:v>
                </c:pt>
                <c:pt idx="280">
                  <c:v>1263.1415833221702</c:v>
                </c:pt>
                <c:pt idx="281">
                  <c:v>1275.5666957233109</c:v>
                </c:pt>
                <c:pt idx="282">
                  <c:v>1291.6963320406046</c:v>
                </c:pt>
                <c:pt idx="283">
                  <c:v>1310.5330189010833</c:v>
                </c:pt>
                <c:pt idx="284">
                  <c:v>1331.2833809169695</c:v>
                </c:pt>
                <c:pt idx="285">
                  <c:v>1352.7109691235571</c:v>
                </c:pt>
                <c:pt idx="286">
                  <c:v>1376.2327145663835</c:v>
                </c:pt>
                <c:pt idx="287">
                  <c:v>1401.900205673544</c:v>
                </c:pt>
                <c:pt idx="288">
                  <c:v>1425.3366635643342</c:v>
                </c:pt>
                <c:pt idx="289">
                  <c:v>1440.9976633042202</c:v>
                </c:pt>
                <c:pt idx="290">
                  <c:v>1448.5734126529019</c:v>
                </c:pt>
                <c:pt idx="291">
                  <c:v>1450.4026068372323</c:v>
                </c:pt>
                <c:pt idx="292">
                  <c:v>1451.4471043854621</c:v>
                </c:pt>
                <c:pt idx="293">
                  <c:v>1454.3038651311906</c:v>
                </c:pt>
                <c:pt idx="294">
                  <c:v>1459.2805594062972</c:v>
                </c:pt>
                <c:pt idx="295">
                  <c:v>1466.1137163840074</c:v>
                </c:pt>
                <c:pt idx="296">
                  <c:v>1474.223049548003</c:v>
                </c:pt>
                <c:pt idx="297">
                  <c:v>1482.7253763018216</c:v>
                </c:pt>
                <c:pt idx="298">
                  <c:v>1490.3312979271798</c:v>
                </c:pt>
                <c:pt idx="299">
                  <c:v>1496.6707766513034</c:v>
                </c:pt>
                <c:pt idx="300">
                  <c:v>1501.389839516233</c:v>
                </c:pt>
                <c:pt idx="301">
                  <c:v>1504.1449032129651</c:v>
                </c:pt>
                <c:pt idx="302">
                  <c:v>1505.254142674559</c:v>
                </c:pt>
                <c:pt idx="303">
                  <c:v>1505.254142674559</c:v>
                </c:pt>
                <c:pt idx="304">
                  <c:v>1505.254142674559</c:v>
                </c:pt>
                <c:pt idx="305">
                  <c:v>1505.254142674559</c:v>
                </c:pt>
                <c:pt idx="306">
                  <c:v>1506.7188816504879</c:v>
                </c:pt>
                <c:pt idx="307">
                  <c:v>1510.2920093933622</c:v>
                </c:pt>
                <c:pt idx="308">
                  <c:v>1514.1033121597395</c:v>
                </c:pt>
                <c:pt idx="309">
                  <c:v>1517.0547976630937</c:v>
                </c:pt>
                <c:pt idx="310">
                  <c:v>1519.151935530029</c:v>
                </c:pt>
                <c:pt idx="311">
                  <c:v>1519.6247643385079</c:v>
                </c:pt>
                <c:pt idx="312">
                  <c:v>1519.6247643385079</c:v>
                </c:pt>
                <c:pt idx="313">
                  <c:v>1519.6247643385079</c:v>
                </c:pt>
                <c:pt idx="314">
                  <c:v>1519.6247643385079</c:v>
                </c:pt>
                <c:pt idx="315">
                  <c:v>1519.6247643385079</c:v>
                </c:pt>
                <c:pt idx="316">
                  <c:v>1519.6247643385079</c:v>
                </c:pt>
                <c:pt idx="317">
                  <c:v>1519.6247643385079</c:v>
                </c:pt>
                <c:pt idx="318">
                  <c:v>1519.6247643385079</c:v>
                </c:pt>
                <c:pt idx="319">
                  <c:v>1519.6247643385079</c:v>
                </c:pt>
                <c:pt idx="320">
                  <c:v>1520.5566680152526</c:v>
                </c:pt>
                <c:pt idx="321">
                  <c:v>1522.279376951662</c:v>
                </c:pt>
                <c:pt idx="322">
                  <c:v>1524.1687583417749</c:v>
                </c:pt>
                <c:pt idx="323">
                  <c:v>1525.3480718872306</c:v>
                </c:pt>
                <c:pt idx="324">
                  <c:v>1527.4589066573026</c:v>
                </c:pt>
                <c:pt idx="325">
                  <c:v>1529.7297202082389</c:v>
                </c:pt>
                <c:pt idx="326">
                  <c:v>1531.4915939114749</c:v>
                </c:pt>
                <c:pt idx="327">
                  <c:v>1531.4915939114749</c:v>
                </c:pt>
                <c:pt idx="328">
                  <c:v>1531.4915939114749</c:v>
                </c:pt>
                <c:pt idx="329">
                  <c:v>1531.4915939114749</c:v>
                </c:pt>
                <c:pt idx="330">
                  <c:v>1532.4380684097355</c:v>
                </c:pt>
                <c:pt idx="331">
                  <c:v>1533.1475963230885</c:v>
                </c:pt>
                <c:pt idx="332">
                  <c:v>1533.7086612659252</c:v>
                </c:pt>
                <c:pt idx="333">
                  <c:v>1534.4651228736452</c:v>
                </c:pt>
                <c:pt idx="334">
                  <c:v>1534.986337141585</c:v>
                </c:pt>
                <c:pt idx="335">
                  <c:v>1535.8742616697707</c:v>
                </c:pt>
                <c:pt idx="336">
                  <c:v>1537.4183777596484</c:v>
                </c:pt>
                <c:pt idx="337">
                  <c:v>1540.0533508989452</c:v>
                </c:pt>
                <c:pt idx="338">
                  <c:v>1545.1277296595026</c:v>
                </c:pt>
                <c:pt idx="339">
                  <c:v>1553.8799713735571</c:v>
                </c:pt>
                <c:pt idx="340">
                  <c:v>1565.1547828751359</c:v>
                </c:pt>
                <c:pt idx="341">
                  <c:v>1574.2244228446477</c:v>
                </c:pt>
                <c:pt idx="342">
                  <c:v>1579.1359649115846</c:v>
                </c:pt>
                <c:pt idx="343">
                  <c:v>1582.9284021054552</c:v>
                </c:pt>
                <c:pt idx="344">
                  <c:v>1587.7799768705565</c:v>
                </c:pt>
                <c:pt idx="345">
                  <c:v>1592.8267054142957</c:v>
                </c:pt>
                <c:pt idx="346">
                  <c:v>1597.2049296945524</c:v>
                </c:pt>
                <c:pt idx="347">
                  <c:v>1602.4051609317644</c:v>
                </c:pt>
                <c:pt idx="348">
                  <c:v>1607.5527798219869</c:v>
                </c:pt>
                <c:pt idx="349">
                  <c:v>1611.8464384062029</c:v>
                </c:pt>
                <c:pt idx="350">
                  <c:v>1615.2146489413046</c:v>
                </c:pt>
                <c:pt idx="351">
                  <c:v>1618.1916620779898</c:v>
                </c:pt>
                <c:pt idx="352">
                  <c:v>1621.1550336710761</c:v>
                </c:pt>
                <c:pt idx="353">
                  <c:v>1624.291549783062</c:v>
                </c:pt>
                <c:pt idx="354">
                  <c:v>1627.9883263117147</c:v>
                </c:pt>
                <c:pt idx="355">
                  <c:v>1631.9058004823503</c:v>
                </c:pt>
                <c:pt idx="356">
                  <c:v>1635.085249443378</c:v>
                </c:pt>
                <c:pt idx="357">
                  <c:v>1635.9869698018965</c:v>
                </c:pt>
                <c:pt idx="358">
                  <c:v>1635.9869698018965</c:v>
                </c:pt>
                <c:pt idx="359">
                  <c:v>1635.9869698018965</c:v>
                </c:pt>
                <c:pt idx="360">
                  <c:v>1635.9869698018965</c:v>
                </c:pt>
                <c:pt idx="361">
                  <c:v>1635.9869698018965</c:v>
                </c:pt>
                <c:pt idx="362">
                  <c:v>1636.6690440349569</c:v>
                </c:pt>
                <c:pt idx="363">
                  <c:v>1638.4399461106088</c:v>
                </c:pt>
                <c:pt idx="364">
                  <c:v>1640.9036433251497</c:v>
                </c:pt>
                <c:pt idx="365">
                  <c:v>1643.9378305582638</c:v>
                </c:pt>
                <c:pt idx="366">
                  <c:v>1648.1725235979375</c:v>
                </c:pt>
                <c:pt idx="367">
                  <c:v>1654.0830001536251</c:v>
                </c:pt>
                <c:pt idx="368">
                  <c:v>1660.2396978433057</c:v>
                </c:pt>
                <c:pt idx="369">
                  <c:v>1664.6721363887614</c:v>
                </c:pt>
                <c:pt idx="370">
                  <c:v>1666.685769823988</c:v>
                </c:pt>
                <c:pt idx="371">
                  <c:v>1666.685769823988</c:v>
                </c:pt>
                <c:pt idx="372">
                  <c:v>1666.685769823988</c:v>
                </c:pt>
                <c:pt idx="373">
                  <c:v>1666.685769823988</c:v>
                </c:pt>
                <c:pt idx="374">
                  <c:v>1666.685769823988</c:v>
                </c:pt>
                <c:pt idx="375">
                  <c:v>1666.685769823988</c:v>
                </c:pt>
                <c:pt idx="376">
                  <c:v>1666.685769823988</c:v>
                </c:pt>
                <c:pt idx="377">
                  <c:v>1666.685769823988</c:v>
                </c:pt>
                <c:pt idx="378">
                  <c:v>1666.685769823988</c:v>
                </c:pt>
                <c:pt idx="379">
                  <c:v>1666.685769823988</c:v>
                </c:pt>
                <c:pt idx="380">
                  <c:v>1666.685769823988</c:v>
                </c:pt>
                <c:pt idx="381">
                  <c:v>1666.685769823988</c:v>
                </c:pt>
                <c:pt idx="382">
                  <c:v>1666.685769823988</c:v>
                </c:pt>
                <c:pt idx="383">
                  <c:v>1666.685769823988</c:v>
                </c:pt>
                <c:pt idx="384">
                  <c:v>1666.685769823988</c:v>
                </c:pt>
                <c:pt idx="385">
                  <c:v>1666.685769823988</c:v>
                </c:pt>
                <c:pt idx="386">
                  <c:v>1666.685769823988</c:v>
                </c:pt>
                <c:pt idx="387">
                  <c:v>1666.685769823988</c:v>
                </c:pt>
                <c:pt idx="388">
                  <c:v>1666.685769823988</c:v>
                </c:pt>
                <c:pt idx="389">
                  <c:v>1666.685769823988</c:v>
                </c:pt>
                <c:pt idx="390">
                  <c:v>1666.685769823988</c:v>
                </c:pt>
                <c:pt idx="391">
                  <c:v>1666.8080624386746</c:v>
                </c:pt>
                <c:pt idx="392">
                  <c:v>1667.631108574978</c:v>
                </c:pt>
                <c:pt idx="393">
                  <c:v>1670.1245545833217</c:v>
                </c:pt>
                <c:pt idx="394">
                  <c:v>1675.1657679819266</c:v>
                </c:pt>
                <c:pt idx="395">
                  <c:v>1683.3148004688924</c:v>
                </c:pt>
                <c:pt idx="396">
                  <c:v>1694.6860444126708</c:v>
                </c:pt>
                <c:pt idx="397">
                  <c:v>1707.6692508897092</c:v>
                </c:pt>
                <c:pt idx="398">
                  <c:v>1718.0746867502664</c:v>
                </c:pt>
                <c:pt idx="399">
                  <c:v>1723.4618990689864</c:v>
                </c:pt>
                <c:pt idx="400">
                  <c:v>1725.2505928691878</c:v>
                </c:pt>
                <c:pt idx="401">
                  <c:v>1725.2505928691878</c:v>
                </c:pt>
                <c:pt idx="402">
                  <c:v>1725.2505928691878</c:v>
                </c:pt>
                <c:pt idx="403">
                  <c:v>1725.2505928691878</c:v>
                </c:pt>
                <c:pt idx="404">
                  <c:v>1725.2505928691878</c:v>
                </c:pt>
                <c:pt idx="405">
                  <c:v>1725.2505928691878</c:v>
                </c:pt>
                <c:pt idx="406">
                  <c:v>1725.2505928691878</c:v>
                </c:pt>
                <c:pt idx="407">
                  <c:v>1725.2505928691878</c:v>
                </c:pt>
                <c:pt idx="408">
                  <c:v>1725.4524237074888</c:v>
                </c:pt>
                <c:pt idx="409">
                  <c:v>1726.7642220300754</c:v>
                </c:pt>
                <c:pt idx="410">
                  <c:v>1728.554772573347</c:v>
                </c:pt>
                <c:pt idx="411">
                  <c:v>1730.5625563437468</c:v>
                </c:pt>
                <c:pt idx="412">
                  <c:v>1732.8092964583523</c:v>
                </c:pt>
                <c:pt idx="413">
                  <c:v>1735.8195648535416</c:v>
                </c:pt>
                <c:pt idx="414">
                  <c:v>1740.2120881297117</c:v>
                </c:pt>
                <c:pt idx="415">
                  <c:v>1745.3852703464906</c:v>
                </c:pt>
                <c:pt idx="416">
                  <c:v>1749.5850905446134</c:v>
                </c:pt>
                <c:pt idx="417">
                  <c:v>1751.834762317578</c:v>
                </c:pt>
                <c:pt idx="418">
                  <c:v>1752.0314954946452</c:v>
                </c:pt>
                <c:pt idx="419">
                  <c:v>1752.0314954946452</c:v>
                </c:pt>
                <c:pt idx="420">
                  <c:v>1752.2912425248433</c:v>
                </c:pt>
                <c:pt idx="421">
                  <c:v>1753.8418574549783</c:v>
                </c:pt>
                <c:pt idx="422">
                  <c:v>1756.7310048875941</c:v>
                </c:pt>
                <c:pt idx="423">
                  <c:v>1761.7272851235196</c:v>
                </c:pt>
                <c:pt idx="424">
                  <c:v>1770.7529619119161</c:v>
                </c:pt>
                <c:pt idx="425">
                  <c:v>1785.8835786426555</c:v>
                </c:pt>
                <c:pt idx="426">
                  <c:v>1805.6391917899871</c:v>
                </c:pt>
                <c:pt idx="427">
                  <c:v>1822.2293390337761</c:v>
                </c:pt>
                <c:pt idx="428">
                  <c:v>1830.6739863881305</c:v>
                </c:pt>
                <c:pt idx="429">
                  <c:v>1833.5423137157163</c:v>
                </c:pt>
                <c:pt idx="430">
                  <c:v>1834.1256511050378</c:v>
                </c:pt>
                <c:pt idx="431">
                  <c:v>1834.870476137555</c:v>
                </c:pt>
                <c:pt idx="432">
                  <c:v>1837.0448510765812</c:v>
                </c:pt>
                <c:pt idx="433">
                  <c:v>1839.4059761864478</c:v>
                </c:pt>
                <c:pt idx="434">
                  <c:v>1839.4059761864478</c:v>
                </c:pt>
                <c:pt idx="435">
                  <c:v>1839.4059761864478</c:v>
                </c:pt>
                <c:pt idx="436">
                  <c:v>1839.4059761864478</c:v>
                </c:pt>
                <c:pt idx="437">
                  <c:v>1839.4059761864478</c:v>
                </c:pt>
                <c:pt idx="438">
                  <c:v>1839.4059761864478</c:v>
                </c:pt>
                <c:pt idx="439">
                  <c:v>1839.4059761864478</c:v>
                </c:pt>
                <c:pt idx="440">
                  <c:v>1839.4059761864478</c:v>
                </c:pt>
                <c:pt idx="441">
                  <c:v>1839.4059761864478</c:v>
                </c:pt>
                <c:pt idx="442">
                  <c:v>1839.4059761864478</c:v>
                </c:pt>
                <c:pt idx="443">
                  <c:v>1839.4093754422568</c:v>
                </c:pt>
                <c:pt idx="444">
                  <c:v>1839.4093754422568</c:v>
                </c:pt>
                <c:pt idx="445">
                  <c:v>1839.4093754422568</c:v>
                </c:pt>
                <c:pt idx="446">
                  <c:v>1839.4093754422568</c:v>
                </c:pt>
                <c:pt idx="447">
                  <c:v>1839.4093754422568</c:v>
                </c:pt>
                <c:pt idx="448">
                  <c:v>1839.4093754422568</c:v>
                </c:pt>
                <c:pt idx="449">
                  <c:v>1839.4093754422568</c:v>
                </c:pt>
                <c:pt idx="450">
                  <c:v>1839.4093754422568</c:v>
                </c:pt>
                <c:pt idx="451">
                  <c:v>1839.4093754422568</c:v>
                </c:pt>
                <c:pt idx="452">
                  <c:v>1839.4093754422568</c:v>
                </c:pt>
                <c:pt idx="453">
                  <c:v>1839.4093754422568</c:v>
                </c:pt>
                <c:pt idx="454">
                  <c:v>1839.4093754422568</c:v>
                </c:pt>
                <c:pt idx="455">
                  <c:v>1839.4093754422568</c:v>
                </c:pt>
                <c:pt idx="456">
                  <c:v>1839.4093754422568</c:v>
                </c:pt>
                <c:pt idx="457">
                  <c:v>1839.4093754422568</c:v>
                </c:pt>
                <c:pt idx="458">
                  <c:v>1839.4093754422568</c:v>
                </c:pt>
                <c:pt idx="459">
                  <c:v>1839.4093754422568</c:v>
                </c:pt>
                <c:pt idx="460">
                  <c:v>1839.4093754422568</c:v>
                </c:pt>
                <c:pt idx="461">
                  <c:v>1839.4093754422568</c:v>
                </c:pt>
                <c:pt idx="462">
                  <c:v>1839.4093754422568</c:v>
                </c:pt>
                <c:pt idx="463">
                  <c:v>1839.4093754422568</c:v>
                </c:pt>
                <c:pt idx="464">
                  <c:v>1839.4093754422568</c:v>
                </c:pt>
                <c:pt idx="465">
                  <c:v>1839.4093754422568</c:v>
                </c:pt>
                <c:pt idx="466">
                  <c:v>1839.4093754422568</c:v>
                </c:pt>
                <c:pt idx="467">
                  <c:v>1839.4093754422568</c:v>
                </c:pt>
                <c:pt idx="468">
                  <c:v>1839.4093754422568</c:v>
                </c:pt>
                <c:pt idx="469">
                  <c:v>1839.4093754422568</c:v>
                </c:pt>
                <c:pt idx="470">
                  <c:v>1839.4093754422568</c:v>
                </c:pt>
                <c:pt idx="471">
                  <c:v>1839.4093754422568</c:v>
                </c:pt>
                <c:pt idx="472">
                  <c:v>1839.4093754422568</c:v>
                </c:pt>
                <c:pt idx="473">
                  <c:v>1839.4093754422568</c:v>
                </c:pt>
                <c:pt idx="474">
                  <c:v>1839.4093754422568</c:v>
                </c:pt>
                <c:pt idx="475">
                  <c:v>1839.4093754422568</c:v>
                </c:pt>
                <c:pt idx="476">
                  <c:v>1839.4093754422568</c:v>
                </c:pt>
                <c:pt idx="477">
                  <c:v>1839.4093754422568</c:v>
                </c:pt>
                <c:pt idx="478">
                  <c:v>1839.4093754422568</c:v>
                </c:pt>
                <c:pt idx="479">
                  <c:v>1839.4093754422568</c:v>
                </c:pt>
                <c:pt idx="480">
                  <c:v>1839.4093754422568</c:v>
                </c:pt>
                <c:pt idx="481">
                  <c:v>1839.4093754422568</c:v>
                </c:pt>
                <c:pt idx="482">
                  <c:v>1839.4093754422568</c:v>
                </c:pt>
                <c:pt idx="483">
                  <c:v>1839.4093754422568</c:v>
                </c:pt>
                <c:pt idx="484">
                  <c:v>1839.4093754422568</c:v>
                </c:pt>
                <c:pt idx="485">
                  <c:v>1839.4093754422568</c:v>
                </c:pt>
                <c:pt idx="486">
                  <c:v>1839.4093754422568</c:v>
                </c:pt>
                <c:pt idx="487">
                  <c:v>1839.4093754422568</c:v>
                </c:pt>
                <c:pt idx="488">
                  <c:v>1839.4093754422568</c:v>
                </c:pt>
                <c:pt idx="489">
                  <c:v>1839.4093754422568</c:v>
                </c:pt>
                <c:pt idx="490">
                  <c:v>1839.4093754422568</c:v>
                </c:pt>
                <c:pt idx="491">
                  <c:v>1839.4093754422568</c:v>
                </c:pt>
                <c:pt idx="492">
                  <c:v>1839.4093754422568</c:v>
                </c:pt>
                <c:pt idx="493">
                  <c:v>1839.4093754422568</c:v>
                </c:pt>
                <c:pt idx="494">
                  <c:v>1839.4093754422568</c:v>
                </c:pt>
                <c:pt idx="495">
                  <c:v>1839.4093754422568</c:v>
                </c:pt>
                <c:pt idx="496">
                  <c:v>1839.4093754422568</c:v>
                </c:pt>
                <c:pt idx="497">
                  <c:v>1839.4093754422568</c:v>
                </c:pt>
                <c:pt idx="498">
                  <c:v>1839.4093754422568</c:v>
                </c:pt>
                <c:pt idx="499">
                  <c:v>1839.4093754422568</c:v>
                </c:pt>
                <c:pt idx="500">
                  <c:v>1839.4093754422568</c:v>
                </c:pt>
                <c:pt idx="501">
                  <c:v>1839.4093754422568</c:v>
                </c:pt>
                <c:pt idx="502">
                  <c:v>1839.4093754422568</c:v>
                </c:pt>
                <c:pt idx="503">
                  <c:v>1839.4093754422568</c:v>
                </c:pt>
                <c:pt idx="504">
                  <c:v>1839.4093754422568</c:v>
                </c:pt>
                <c:pt idx="505">
                  <c:v>1839.4093754422568</c:v>
                </c:pt>
                <c:pt idx="506">
                  <c:v>1839.4093754422568</c:v>
                </c:pt>
                <c:pt idx="507">
                  <c:v>1839.4093754422568</c:v>
                </c:pt>
                <c:pt idx="508">
                  <c:v>1839.4093754422568</c:v>
                </c:pt>
                <c:pt idx="509">
                  <c:v>1839.4093754422568</c:v>
                </c:pt>
                <c:pt idx="510">
                  <c:v>1839.4093754422568</c:v>
                </c:pt>
                <c:pt idx="511">
                  <c:v>1839.5450554026222</c:v>
                </c:pt>
                <c:pt idx="512">
                  <c:v>1840.826176744612</c:v>
                </c:pt>
                <c:pt idx="513">
                  <c:v>1845.6268177108625</c:v>
                </c:pt>
                <c:pt idx="514">
                  <c:v>1854.942551825156</c:v>
                </c:pt>
                <c:pt idx="515">
                  <c:v>1866.5654294421515</c:v>
                </c:pt>
                <c:pt idx="516">
                  <c:v>1875.8630606047161</c:v>
                </c:pt>
                <c:pt idx="517">
                  <c:v>1880.3969871978959</c:v>
                </c:pt>
                <c:pt idx="518">
                  <c:v>1881.9990850873721</c:v>
                </c:pt>
                <c:pt idx="519">
                  <c:v>1882.120827473351</c:v>
                </c:pt>
                <c:pt idx="520">
                  <c:v>1882.120827473351</c:v>
                </c:pt>
                <c:pt idx="521">
                  <c:v>1882.120827473351</c:v>
                </c:pt>
                <c:pt idx="522">
                  <c:v>1882.120827473351</c:v>
                </c:pt>
                <c:pt idx="523">
                  <c:v>1882.120827473351</c:v>
                </c:pt>
                <c:pt idx="524">
                  <c:v>1882.120827473351</c:v>
                </c:pt>
                <c:pt idx="525">
                  <c:v>1882.120827473351</c:v>
                </c:pt>
                <c:pt idx="526">
                  <c:v>1882.120827473351</c:v>
                </c:pt>
                <c:pt idx="527">
                  <c:v>1882.120827473351</c:v>
                </c:pt>
                <c:pt idx="528">
                  <c:v>1882.120827473351</c:v>
                </c:pt>
                <c:pt idx="529">
                  <c:v>1882.120827473351</c:v>
                </c:pt>
                <c:pt idx="530">
                  <c:v>1882.120827473351</c:v>
                </c:pt>
                <c:pt idx="531">
                  <c:v>1882.120827473351</c:v>
                </c:pt>
                <c:pt idx="532">
                  <c:v>1882.1576950933577</c:v>
                </c:pt>
                <c:pt idx="533">
                  <c:v>1882.5235167370065</c:v>
                </c:pt>
                <c:pt idx="534">
                  <c:v>1883.7137849260357</c:v>
                </c:pt>
                <c:pt idx="535">
                  <c:v>1885.9977364152105</c:v>
                </c:pt>
                <c:pt idx="536">
                  <c:v>1891.1426141867257</c:v>
                </c:pt>
                <c:pt idx="537">
                  <c:v>1901.7612871549279</c:v>
                </c:pt>
                <c:pt idx="538">
                  <c:v>1916.5555820603902</c:v>
                </c:pt>
                <c:pt idx="539">
                  <c:v>1928.0109664987995</c:v>
                </c:pt>
                <c:pt idx="540">
                  <c:v>1933.1405046408163</c:v>
                </c:pt>
                <c:pt idx="541">
                  <c:v>1935.6461230297466</c:v>
                </c:pt>
                <c:pt idx="542">
                  <c:v>1936.9880928252023</c:v>
                </c:pt>
                <c:pt idx="543">
                  <c:v>1936.9880928252023</c:v>
                </c:pt>
                <c:pt idx="544">
                  <c:v>1936.9880928252023</c:v>
                </c:pt>
                <c:pt idx="545">
                  <c:v>1936.9880928252023</c:v>
                </c:pt>
                <c:pt idx="546">
                  <c:v>1936.9880928252023</c:v>
                </c:pt>
                <c:pt idx="547">
                  <c:v>1936.9880928252023</c:v>
                </c:pt>
                <c:pt idx="548">
                  <c:v>1936.9880928252023</c:v>
                </c:pt>
                <c:pt idx="549">
                  <c:v>1937.0114260610685</c:v>
                </c:pt>
                <c:pt idx="550">
                  <c:v>1937.5196752242628</c:v>
                </c:pt>
                <c:pt idx="551">
                  <c:v>1938.1065960980911</c:v>
                </c:pt>
                <c:pt idx="552">
                  <c:v>1938.6644260534674</c:v>
                </c:pt>
                <c:pt idx="553">
                  <c:v>1939.5592859293174</c:v>
                </c:pt>
                <c:pt idx="554">
                  <c:v>1940.7900959342537</c:v>
                </c:pt>
                <c:pt idx="555">
                  <c:v>1942.3716543959802</c:v>
                </c:pt>
                <c:pt idx="556">
                  <c:v>1944.4238503057807</c:v>
                </c:pt>
                <c:pt idx="557">
                  <c:v>1947.0186872777845</c:v>
                </c:pt>
                <c:pt idx="558">
                  <c:v>1951.2065925158468</c:v>
                </c:pt>
                <c:pt idx="559">
                  <c:v>1955.7710938021692</c:v>
                </c:pt>
                <c:pt idx="560">
                  <c:v>1958.2035884016368</c:v>
                </c:pt>
                <c:pt idx="561">
                  <c:v>1960.0671208097465</c:v>
                </c:pt>
                <c:pt idx="562">
                  <c:v>1960.1099742055103</c:v>
                </c:pt>
                <c:pt idx="563">
                  <c:v>1960.1099742055103</c:v>
                </c:pt>
                <c:pt idx="564">
                  <c:v>1960.1099742055103</c:v>
                </c:pt>
                <c:pt idx="565">
                  <c:v>1960.1099742055103</c:v>
                </c:pt>
                <c:pt idx="566">
                  <c:v>1960.1099742055103</c:v>
                </c:pt>
                <c:pt idx="567">
                  <c:v>1960.1099742055103</c:v>
                </c:pt>
                <c:pt idx="568">
                  <c:v>1960.1099742055103</c:v>
                </c:pt>
                <c:pt idx="569">
                  <c:v>1960.1099742055103</c:v>
                </c:pt>
                <c:pt idx="570">
                  <c:v>1960.1099742055103</c:v>
                </c:pt>
                <c:pt idx="571">
                  <c:v>1960.1099742055103</c:v>
                </c:pt>
                <c:pt idx="572">
                  <c:v>1960.1099742055103</c:v>
                </c:pt>
                <c:pt idx="573">
                  <c:v>1960.1099742055103</c:v>
                </c:pt>
                <c:pt idx="574">
                  <c:v>1960.1099742055103</c:v>
                </c:pt>
                <c:pt idx="575">
                  <c:v>1960.1099742055103</c:v>
                </c:pt>
                <c:pt idx="576">
                  <c:v>1960.1099742055103</c:v>
                </c:pt>
                <c:pt idx="577">
                  <c:v>1960.1099742055103</c:v>
                </c:pt>
                <c:pt idx="578">
                  <c:v>1960.1099742055103</c:v>
                </c:pt>
                <c:pt idx="579">
                  <c:v>1960.1099742055103</c:v>
                </c:pt>
                <c:pt idx="580">
                  <c:v>1960.1099742055103</c:v>
                </c:pt>
                <c:pt idx="581">
                  <c:v>1960.1099742055103</c:v>
                </c:pt>
                <c:pt idx="582">
                  <c:v>1960.1099742055103</c:v>
                </c:pt>
                <c:pt idx="583">
                  <c:v>1960.1099742055103</c:v>
                </c:pt>
                <c:pt idx="584">
                  <c:v>1960.1099742055103</c:v>
                </c:pt>
                <c:pt idx="585">
                  <c:v>1960.1099742055103</c:v>
                </c:pt>
                <c:pt idx="586">
                  <c:v>1960.1099742055103</c:v>
                </c:pt>
                <c:pt idx="587">
                  <c:v>1960.1099742055103</c:v>
                </c:pt>
                <c:pt idx="588">
                  <c:v>1960.1099742055103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A5-4874-8488-976EF8C779E9}"/>
            </c:ext>
          </c:extLst>
        </c:ser>
        <c:ser>
          <c:idx val="0"/>
          <c:order val="1"/>
          <c:tx>
            <c:v>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WLTC_class_3!$Q$7:$Q$596</c:f>
              <c:numCache>
                <c:formatCode>0.00</c:formatCode>
                <c:ptCount val="58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6.338589852379017</c:v>
                </c:pt>
                <c:pt idx="37">
                  <c:v>16.179635243318124</c:v>
                </c:pt>
                <c:pt idx="38">
                  <c:v>24.474821213449292</c:v>
                </c:pt>
                <c:pt idx="39">
                  <c:v>30.957674365071583</c:v>
                </c:pt>
                <c:pt idx="40">
                  <c:v>39.051850024696826</c:v>
                </c:pt>
                <c:pt idx="41">
                  <c:v>49.538733092420586</c:v>
                </c:pt>
                <c:pt idx="42">
                  <c:v>58.046000478594529</c:v>
                </c:pt>
                <c:pt idx="43">
                  <c:v>61.765841781031753</c:v>
                </c:pt>
                <c:pt idx="44">
                  <c:v>61.933024964486975</c:v>
                </c:pt>
                <c:pt idx="45">
                  <c:v>61.933024964486975</c:v>
                </c:pt>
                <c:pt idx="46">
                  <c:v>62.371458031295425</c:v>
                </c:pt>
                <c:pt idx="47">
                  <c:v>62.430549110825304</c:v>
                </c:pt>
                <c:pt idx="48">
                  <c:v>62.430549110825304</c:v>
                </c:pt>
                <c:pt idx="49">
                  <c:v>62.430549110825304</c:v>
                </c:pt>
                <c:pt idx="50">
                  <c:v>62.964392357009196</c:v>
                </c:pt>
                <c:pt idx="51">
                  <c:v>65.775210913177787</c:v>
                </c:pt>
                <c:pt idx="52">
                  <c:v>67.5257627909576</c:v>
                </c:pt>
                <c:pt idx="53">
                  <c:v>67.5257627909576</c:v>
                </c:pt>
                <c:pt idx="54">
                  <c:v>67.5257627909576</c:v>
                </c:pt>
                <c:pt idx="55">
                  <c:v>67.5257627909576</c:v>
                </c:pt>
                <c:pt idx="56">
                  <c:v>67.5257627909576</c:v>
                </c:pt>
                <c:pt idx="57">
                  <c:v>67.5257627909576</c:v>
                </c:pt>
                <c:pt idx="58">
                  <c:v>67.5257627909576</c:v>
                </c:pt>
                <c:pt idx="59">
                  <c:v>67.5257627909576</c:v>
                </c:pt>
                <c:pt idx="60">
                  <c:v>67.5257627909576</c:v>
                </c:pt>
                <c:pt idx="61">
                  <c:v>67.5257627909576</c:v>
                </c:pt>
                <c:pt idx="62">
                  <c:v>67.5257627909576</c:v>
                </c:pt>
                <c:pt idx="63">
                  <c:v>67.5257627909576</c:v>
                </c:pt>
                <c:pt idx="64">
                  <c:v>67.5257627909576</c:v>
                </c:pt>
                <c:pt idx="65">
                  <c:v>67.5257627909576</c:v>
                </c:pt>
                <c:pt idx="66">
                  <c:v>67.5257627909576</c:v>
                </c:pt>
                <c:pt idx="67">
                  <c:v>67.5257627909576</c:v>
                </c:pt>
                <c:pt idx="68">
                  <c:v>67.5257627909576</c:v>
                </c:pt>
                <c:pt idx="69">
                  <c:v>67.5257627909576</c:v>
                </c:pt>
                <c:pt idx="70">
                  <c:v>67.5257627909576</c:v>
                </c:pt>
                <c:pt idx="71">
                  <c:v>67.5257627909576</c:v>
                </c:pt>
                <c:pt idx="72">
                  <c:v>67.5257627909576</c:v>
                </c:pt>
                <c:pt idx="73">
                  <c:v>67.5257627909576</c:v>
                </c:pt>
                <c:pt idx="74">
                  <c:v>67.5257627909576</c:v>
                </c:pt>
                <c:pt idx="75">
                  <c:v>67.5257627909576</c:v>
                </c:pt>
                <c:pt idx="76">
                  <c:v>67.5257627909576</c:v>
                </c:pt>
                <c:pt idx="77">
                  <c:v>67.5257627909576</c:v>
                </c:pt>
                <c:pt idx="78">
                  <c:v>67.5257627909576</c:v>
                </c:pt>
                <c:pt idx="79">
                  <c:v>67.5257627909576</c:v>
                </c:pt>
                <c:pt idx="80">
                  <c:v>67.5257627909576</c:v>
                </c:pt>
                <c:pt idx="81">
                  <c:v>67.5257627909576</c:v>
                </c:pt>
                <c:pt idx="82">
                  <c:v>67.5257627909576</c:v>
                </c:pt>
                <c:pt idx="83">
                  <c:v>67.5257627909576</c:v>
                </c:pt>
                <c:pt idx="84">
                  <c:v>67.5257627909576</c:v>
                </c:pt>
                <c:pt idx="85">
                  <c:v>67.5257627909576</c:v>
                </c:pt>
                <c:pt idx="86">
                  <c:v>67.5257627909576</c:v>
                </c:pt>
                <c:pt idx="87">
                  <c:v>69.373455444872604</c:v>
                </c:pt>
                <c:pt idx="88">
                  <c:v>80.159151245688861</c:v>
                </c:pt>
                <c:pt idx="89">
                  <c:v>95.015879494418655</c:v>
                </c:pt>
                <c:pt idx="90">
                  <c:v>107.68889037608533</c:v>
                </c:pt>
                <c:pt idx="91">
                  <c:v>114.70116815316095</c:v>
                </c:pt>
                <c:pt idx="92">
                  <c:v>117.92114287041545</c:v>
                </c:pt>
                <c:pt idx="93">
                  <c:v>120.73599022152656</c:v>
                </c:pt>
                <c:pt idx="94">
                  <c:v>123.55142135851655</c:v>
                </c:pt>
                <c:pt idx="95">
                  <c:v>125.0796411717497</c:v>
                </c:pt>
                <c:pt idx="96">
                  <c:v>125.5717883932297</c:v>
                </c:pt>
                <c:pt idx="97">
                  <c:v>125.87289157184593</c:v>
                </c:pt>
                <c:pt idx="98">
                  <c:v>125.87289157184593</c:v>
                </c:pt>
                <c:pt idx="99">
                  <c:v>125.87289157184593</c:v>
                </c:pt>
                <c:pt idx="100">
                  <c:v>125.87289157184593</c:v>
                </c:pt>
                <c:pt idx="101">
                  <c:v>125.87289157184593</c:v>
                </c:pt>
                <c:pt idx="102">
                  <c:v>125.87289157184593</c:v>
                </c:pt>
                <c:pt idx="103">
                  <c:v>125.87289157184593</c:v>
                </c:pt>
                <c:pt idx="104">
                  <c:v>125.87289157184593</c:v>
                </c:pt>
                <c:pt idx="105">
                  <c:v>125.87289157184593</c:v>
                </c:pt>
                <c:pt idx="106">
                  <c:v>125.87289157184593</c:v>
                </c:pt>
                <c:pt idx="107">
                  <c:v>125.87289157184593</c:v>
                </c:pt>
                <c:pt idx="108">
                  <c:v>125.87289157184593</c:v>
                </c:pt>
                <c:pt idx="109">
                  <c:v>125.87289157184593</c:v>
                </c:pt>
                <c:pt idx="110">
                  <c:v>125.87289157184593</c:v>
                </c:pt>
                <c:pt idx="111">
                  <c:v>125.87289157184593</c:v>
                </c:pt>
                <c:pt idx="112">
                  <c:v>125.87289157184593</c:v>
                </c:pt>
                <c:pt idx="113">
                  <c:v>125.87289157184593</c:v>
                </c:pt>
                <c:pt idx="114">
                  <c:v>125.87289157184593</c:v>
                </c:pt>
                <c:pt idx="115">
                  <c:v>125.87289157184593</c:v>
                </c:pt>
                <c:pt idx="116">
                  <c:v>125.87289157184593</c:v>
                </c:pt>
                <c:pt idx="117">
                  <c:v>125.87289157184593</c:v>
                </c:pt>
                <c:pt idx="118">
                  <c:v>125.87289157184593</c:v>
                </c:pt>
                <c:pt idx="119">
                  <c:v>125.87289157184593</c:v>
                </c:pt>
                <c:pt idx="120">
                  <c:v>125.87289157184593</c:v>
                </c:pt>
                <c:pt idx="121">
                  <c:v>125.87289157184593</c:v>
                </c:pt>
                <c:pt idx="122">
                  <c:v>125.87289157184593</c:v>
                </c:pt>
                <c:pt idx="123">
                  <c:v>125.87289157184593</c:v>
                </c:pt>
                <c:pt idx="124">
                  <c:v>125.87289157184593</c:v>
                </c:pt>
                <c:pt idx="125">
                  <c:v>125.87289157184593</c:v>
                </c:pt>
                <c:pt idx="126">
                  <c:v>125.87289157184593</c:v>
                </c:pt>
                <c:pt idx="127">
                  <c:v>125.87289157184593</c:v>
                </c:pt>
                <c:pt idx="128">
                  <c:v>125.87289157184593</c:v>
                </c:pt>
                <c:pt idx="129">
                  <c:v>125.87289157184593</c:v>
                </c:pt>
                <c:pt idx="130">
                  <c:v>125.87289157184593</c:v>
                </c:pt>
                <c:pt idx="131">
                  <c:v>125.87289157184593</c:v>
                </c:pt>
                <c:pt idx="132">
                  <c:v>125.87289157184593</c:v>
                </c:pt>
                <c:pt idx="133">
                  <c:v>125.87289157184593</c:v>
                </c:pt>
                <c:pt idx="134">
                  <c:v>125.87289157184593</c:v>
                </c:pt>
                <c:pt idx="135">
                  <c:v>125.87289157184593</c:v>
                </c:pt>
                <c:pt idx="136">
                  <c:v>125.87289157184593</c:v>
                </c:pt>
                <c:pt idx="137">
                  <c:v>125.87289157184593</c:v>
                </c:pt>
                <c:pt idx="138">
                  <c:v>125.87289157184593</c:v>
                </c:pt>
                <c:pt idx="139">
                  <c:v>125.87289157184593</c:v>
                </c:pt>
                <c:pt idx="140">
                  <c:v>125.87289157184593</c:v>
                </c:pt>
                <c:pt idx="141">
                  <c:v>125.87289157184593</c:v>
                </c:pt>
                <c:pt idx="142">
                  <c:v>125.87289157184593</c:v>
                </c:pt>
                <c:pt idx="143">
                  <c:v>125.87289157184593</c:v>
                </c:pt>
                <c:pt idx="144">
                  <c:v>125.87289157184593</c:v>
                </c:pt>
                <c:pt idx="145">
                  <c:v>125.87289157184593</c:v>
                </c:pt>
                <c:pt idx="146">
                  <c:v>125.87289157184593</c:v>
                </c:pt>
                <c:pt idx="147">
                  <c:v>125.87289157184593</c:v>
                </c:pt>
                <c:pt idx="148">
                  <c:v>125.87289157184593</c:v>
                </c:pt>
                <c:pt idx="149">
                  <c:v>125.87289157184593</c:v>
                </c:pt>
                <c:pt idx="150">
                  <c:v>127.43857524962611</c:v>
                </c:pt>
                <c:pt idx="151">
                  <c:v>136.59965401395993</c:v>
                </c:pt>
                <c:pt idx="152">
                  <c:v>149.00145240667729</c:v>
                </c:pt>
                <c:pt idx="153">
                  <c:v>157.87103101691093</c:v>
                </c:pt>
                <c:pt idx="154">
                  <c:v>161.16038603303625</c:v>
                </c:pt>
                <c:pt idx="155">
                  <c:v>161.16038603303625</c:v>
                </c:pt>
                <c:pt idx="156">
                  <c:v>161.16038603303625</c:v>
                </c:pt>
                <c:pt idx="157">
                  <c:v>161.16038603303625</c:v>
                </c:pt>
                <c:pt idx="158">
                  <c:v>161.16038603303625</c:v>
                </c:pt>
                <c:pt idx="159">
                  <c:v>161.16038603303625</c:v>
                </c:pt>
                <c:pt idx="160">
                  <c:v>161.16038603303625</c:v>
                </c:pt>
                <c:pt idx="161">
                  <c:v>161.16038603303625</c:v>
                </c:pt>
                <c:pt idx="162">
                  <c:v>161.16038603303625</c:v>
                </c:pt>
                <c:pt idx="163">
                  <c:v>161.16038603303625</c:v>
                </c:pt>
                <c:pt idx="164">
                  <c:v>161.16038603303625</c:v>
                </c:pt>
                <c:pt idx="165">
                  <c:v>161.16038603303625</c:v>
                </c:pt>
                <c:pt idx="166">
                  <c:v>161.16038603303625</c:v>
                </c:pt>
                <c:pt idx="167">
                  <c:v>161.16038603303625</c:v>
                </c:pt>
                <c:pt idx="168">
                  <c:v>161.16038603303625</c:v>
                </c:pt>
                <c:pt idx="169">
                  <c:v>161.16038603303625</c:v>
                </c:pt>
                <c:pt idx="170">
                  <c:v>163.51541742521397</c:v>
                </c:pt>
                <c:pt idx="171">
                  <c:v>174.06233850550751</c:v>
                </c:pt>
                <c:pt idx="172">
                  <c:v>186.86032157003683</c:v>
                </c:pt>
                <c:pt idx="173">
                  <c:v>193.99519064146679</c:v>
                </c:pt>
                <c:pt idx="174">
                  <c:v>194.43650151858378</c:v>
                </c:pt>
                <c:pt idx="175">
                  <c:v>194.43650151858378</c:v>
                </c:pt>
                <c:pt idx="176">
                  <c:v>194.43650151858378</c:v>
                </c:pt>
                <c:pt idx="177">
                  <c:v>194.43650151858378</c:v>
                </c:pt>
                <c:pt idx="178">
                  <c:v>194.43650151858378</c:v>
                </c:pt>
                <c:pt idx="179">
                  <c:v>194.43650151858378</c:v>
                </c:pt>
                <c:pt idx="180">
                  <c:v>194.43650151858378</c:v>
                </c:pt>
                <c:pt idx="181">
                  <c:v>194.43650151858378</c:v>
                </c:pt>
                <c:pt idx="182">
                  <c:v>196.92560435768092</c:v>
                </c:pt>
                <c:pt idx="183">
                  <c:v>202.07708137952378</c:v>
                </c:pt>
                <c:pt idx="184">
                  <c:v>207.42388823184328</c:v>
                </c:pt>
                <c:pt idx="185">
                  <c:v>211.66661117839422</c:v>
                </c:pt>
                <c:pt idx="186">
                  <c:v>214.50369931317985</c:v>
                </c:pt>
                <c:pt idx="187">
                  <c:v>216.29085155394699</c:v>
                </c:pt>
                <c:pt idx="188">
                  <c:v>217.31512882925139</c:v>
                </c:pt>
                <c:pt idx="189">
                  <c:v>217.68896163131254</c:v>
                </c:pt>
                <c:pt idx="190">
                  <c:v>217.68896163131254</c:v>
                </c:pt>
                <c:pt idx="191">
                  <c:v>217.68896163131254</c:v>
                </c:pt>
                <c:pt idx="192">
                  <c:v>217.68896163131254</c:v>
                </c:pt>
                <c:pt idx="193">
                  <c:v>217.68896163131254</c:v>
                </c:pt>
                <c:pt idx="194">
                  <c:v>217.68896163131254</c:v>
                </c:pt>
                <c:pt idx="195">
                  <c:v>217.68896163131254</c:v>
                </c:pt>
                <c:pt idx="196">
                  <c:v>217.68896163131254</c:v>
                </c:pt>
                <c:pt idx="197">
                  <c:v>217.68896163131254</c:v>
                </c:pt>
                <c:pt idx="198">
                  <c:v>217.68896163131254</c:v>
                </c:pt>
                <c:pt idx="199">
                  <c:v>217.68896163131254</c:v>
                </c:pt>
                <c:pt idx="200">
                  <c:v>217.68896163131254</c:v>
                </c:pt>
                <c:pt idx="201">
                  <c:v>217.68896163131254</c:v>
                </c:pt>
                <c:pt idx="202">
                  <c:v>217.68896163131254</c:v>
                </c:pt>
                <c:pt idx="203">
                  <c:v>217.68896163131254</c:v>
                </c:pt>
                <c:pt idx="204">
                  <c:v>217.68896163131254</c:v>
                </c:pt>
                <c:pt idx="205">
                  <c:v>217.68896163131254</c:v>
                </c:pt>
                <c:pt idx="206">
                  <c:v>217.68896163131254</c:v>
                </c:pt>
                <c:pt idx="207">
                  <c:v>217.68896163131254</c:v>
                </c:pt>
                <c:pt idx="208">
                  <c:v>217.68896163131254</c:v>
                </c:pt>
                <c:pt idx="209">
                  <c:v>217.68896163131254</c:v>
                </c:pt>
                <c:pt idx="210">
                  <c:v>217.68896163131254</c:v>
                </c:pt>
                <c:pt idx="211">
                  <c:v>217.68896163131254</c:v>
                </c:pt>
                <c:pt idx="212">
                  <c:v>217.68896163131254</c:v>
                </c:pt>
                <c:pt idx="213">
                  <c:v>217.68896163131254</c:v>
                </c:pt>
                <c:pt idx="214">
                  <c:v>217.68896163131254</c:v>
                </c:pt>
                <c:pt idx="215">
                  <c:v>217.68896163131254</c:v>
                </c:pt>
                <c:pt idx="216">
                  <c:v>217.68896163131254</c:v>
                </c:pt>
                <c:pt idx="217">
                  <c:v>217.68896163131254</c:v>
                </c:pt>
                <c:pt idx="218">
                  <c:v>217.68896163131254</c:v>
                </c:pt>
                <c:pt idx="219">
                  <c:v>217.68896163131254</c:v>
                </c:pt>
                <c:pt idx="220">
                  <c:v>217.68896163131254</c:v>
                </c:pt>
                <c:pt idx="221">
                  <c:v>217.68896163131254</c:v>
                </c:pt>
                <c:pt idx="222">
                  <c:v>217.68896163131254</c:v>
                </c:pt>
                <c:pt idx="223">
                  <c:v>217.68896163131254</c:v>
                </c:pt>
                <c:pt idx="224">
                  <c:v>217.68896163131254</c:v>
                </c:pt>
                <c:pt idx="225">
                  <c:v>217.68896163131254</c:v>
                </c:pt>
                <c:pt idx="226">
                  <c:v>217.68896163131254</c:v>
                </c:pt>
                <c:pt idx="227">
                  <c:v>217.68896163131254</c:v>
                </c:pt>
                <c:pt idx="228">
                  <c:v>217.68896163131254</c:v>
                </c:pt>
                <c:pt idx="229">
                  <c:v>217.68896163131254</c:v>
                </c:pt>
                <c:pt idx="230">
                  <c:v>217.68896163131254</c:v>
                </c:pt>
                <c:pt idx="231">
                  <c:v>217.68896163131254</c:v>
                </c:pt>
                <c:pt idx="232">
                  <c:v>220.89562960920651</c:v>
                </c:pt>
                <c:pt idx="233">
                  <c:v>226.33130079233828</c:v>
                </c:pt>
                <c:pt idx="234">
                  <c:v>229.03602853263922</c:v>
                </c:pt>
                <c:pt idx="235">
                  <c:v>229.03602853263922</c:v>
                </c:pt>
                <c:pt idx="236">
                  <c:v>229.03602853263922</c:v>
                </c:pt>
                <c:pt idx="237">
                  <c:v>229.25373005435429</c:v>
                </c:pt>
                <c:pt idx="238">
                  <c:v>235.24554084595258</c:v>
                </c:pt>
                <c:pt idx="239">
                  <c:v>244.96384410091514</c:v>
                </c:pt>
                <c:pt idx="240">
                  <c:v>252.59458039565953</c:v>
                </c:pt>
                <c:pt idx="241">
                  <c:v>259.18850416458992</c:v>
                </c:pt>
                <c:pt idx="242">
                  <c:v>266.49302655447417</c:v>
                </c:pt>
                <c:pt idx="243">
                  <c:v>272.97587970609646</c:v>
                </c:pt>
                <c:pt idx="244">
                  <c:v>281.07005536572171</c:v>
                </c:pt>
                <c:pt idx="245">
                  <c:v>291.55693843344545</c:v>
                </c:pt>
                <c:pt idx="246">
                  <c:v>300.06420581961942</c:v>
                </c:pt>
                <c:pt idx="247">
                  <c:v>303.78404712205662</c:v>
                </c:pt>
                <c:pt idx="248">
                  <c:v>303.95123030551184</c:v>
                </c:pt>
                <c:pt idx="249">
                  <c:v>303.95123030551184</c:v>
                </c:pt>
                <c:pt idx="250">
                  <c:v>304.38966337232029</c:v>
                </c:pt>
                <c:pt idx="251">
                  <c:v>304.44875445185016</c:v>
                </c:pt>
                <c:pt idx="252">
                  <c:v>304.44875445185016</c:v>
                </c:pt>
                <c:pt idx="253">
                  <c:v>304.44875445185016</c:v>
                </c:pt>
                <c:pt idx="254">
                  <c:v>304.98259769803406</c:v>
                </c:pt>
                <c:pt idx="255">
                  <c:v>306.3221469640792</c:v>
                </c:pt>
                <c:pt idx="256">
                  <c:v>306.3221469640792</c:v>
                </c:pt>
                <c:pt idx="257">
                  <c:v>306.3221469640792</c:v>
                </c:pt>
                <c:pt idx="258">
                  <c:v>306.3221469640792</c:v>
                </c:pt>
                <c:pt idx="259">
                  <c:v>306.3221469640792</c:v>
                </c:pt>
                <c:pt idx="260">
                  <c:v>306.3221469640792</c:v>
                </c:pt>
                <c:pt idx="261">
                  <c:v>306.3221469640792</c:v>
                </c:pt>
                <c:pt idx="262">
                  <c:v>306.3221469640792</c:v>
                </c:pt>
                <c:pt idx="263">
                  <c:v>306.3221469640792</c:v>
                </c:pt>
                <c:pt idx="264">
                  <c:v>306.3221469640792</c:v>
                </c:pt>
                <c:pt idx="265">
                  <c:v>306.3221469640792</c:v>
                </c:pt>
                <c:pt idx="266">
                  <c:v>306.3221469640792</c:v>
                </c:pt>
                <c:pt idx="267">
                  <c:v>306.3221469640792</c:v>
                </c:pt>
                <c:pt idx="268">
                  <c:v>306.3221469640792</c:v>
                </c:pt>
                <c:pt idx="269">
                  <c:v>306.3221469640792</c:v>
                </c:pt>
                <c:pt idx="270">
                  <c:v>306.3221469640792</c:v>
                </c:pt>
                <c:pt idx="271">
                  <c:v>306.3221469640792</c:v>
                </c:pt>
                <c:pt idx="272">
                  <c:v>306.3221469640792</c:v>
                </c:pt>
                <c:pt idx="273">
                  <c:v>313.32096423258633</c:v>
                </c:pt>
                <c:pt idx="274">
                  <c:v>323.32650303443523</c:v>
                </c:pt>
                <c:pt idx="275">
                  <c:v>334.58855139165746</c:v>
                </c:pt>
                <c:pt idx="276">
                  <c:v>346.56943678079722</c:v>
                </c:pt>
                <c:pt idx="277">
                  <c:v>361.19135690676711</c:v>
                </c:pt>
                <c:pt idx="278">
                  <c:v>374.432779826851</c:v>
                </c:pt>
                <c:pt idx="279">
                  <c:v>379.60874339527072</c:v>
                </c:pt>
                <c:pt idx="280">
                  <c:v>379.60874339527072</c:v>
                </c:pt>
                <c:pt idx="281">
                  <c:v>379.60874339527072</c:v>
                </c:pt>
                <c:pt idx="282">
                  <c:v>379.60874339527072</c:v>
                </c:pt>
                <c:pt idx="283">
                  <c:v>379.60874339527072</c:v>
                </c:pt>
                <c:pt idx="284">
                  <c:v>379.60874339527072</c:v>
                </c:pt>
                <c:pt idx="285">
                  <c:v>379.60874339527072</c:v>
                </c:pt>
                <c:pt idx="286">
                  <c:v>379.60874339527072</c:v>
                </c:pt>
                <c:pt idx="287">
                  <c:v>379.60874339527072</c:v>
                </c:pt>
                <c:pt idx="288">
                  <c:v>379.60874339527072</c:v>
                </c:pt>
                <c:pt idx="289">
                  <c:v>379.60874339527072</c:v>
                </c:pt>
                <c:pt idx="290">
                  <c:v>379.60874339527072</c:v>
                </c:pt>
                <c:pt idx="291">
                  <c:v>379.60874339527072</c:v>
                </c:pt>
                <c:pt idx="292">
                  <c:v>379.60874339527072</c:v>
                </c:pt>
                <c:pt idx="293">
                  <c:v>379.60874339527072</c:v>
                </c:pt>
                <c:pt idx="294">
                  <c:v>379.60874339527072</c:v>
                </c:pt>
                <c:pt idx="295">
                  <c:v>379.60874339527072</c:v>
                </c:pt>
                <c:pt idx="296">
                  <c:v>379.60874339527072</c:v>
                </c:pt>
                <c:pt idx="297">
                  <c:v>379.60874339527072</c:v>
                </c:pt>
                <c:pt idx="298">
                  <c:v>379.60874339527072</c:v>
                </c:pt>
                <c:pt idx="299">
                  <c:v>379.60874339527072</c:v>
                </c:pt>
                <c:pt idx="300">
                  <c:v>379.60874339527072</c:v>
                </c:pt>
                <c:pt idx="301">
                  <c:v>379.60874339527072</c:v>
                </c:pt>
                <c:pt idx="302">
                  <c:v>379.60874339527072</c:v>
                </c:pt>
                <c:pt idx="303">
                  <c:v>380.70159704500111</c:v>
                </c:pt>
                <c:pt idx="304">
                  <c:v>383.31804255325068</c:v>
                </c:pt>
                <c:pt idx="305">
                  <c:v>384.54837991039864</c:v>
                </c:pt>
                <c:pt idx="306">
                  <c:v>384.54837991039864</c:v>
                </c:pt>
                <c:pt idx="307">
                  <c:v>384.54837991039864</c:v>
                </c:pt>
                <c:pt idx="308">
                  <c:v>384.54837991039864</c:v>
                </c:pt>
                <c:pt idx="309">
                  <c:v>384.54837991039864</c:v>
                </c:pt>
                <c:pt idx="310">
                  <c:v>384.54837991039864</c:v>
                </c:pt>
                <c:pt idx="311">
                  <c:v>384.54837991039864</c:v>
                </c:pt>
                <c:pt idx="312">
                  <c:v>385.90203784578625</c:v>
                </c:pt>
                <c:pt idx="313">
                  <c:v>388.4816489924529</c:v>
                </c:pt>
                <c:pt idx="314">
                  <c:v>391.02177820875318</c:v>
                </c:pt>
                <c:pt idx="315">
                  <c:v>392.85626253854485</c:v>
                </c:pt>
                <c:pt idx="316">
                  <c:v>395.30677082243074</c:v>
                </c:pt>
                <c:pt idx="317">
                  <c:v>399.0925778826159</c:v>
                </c:pt>
                <c:pt idx="318">
                  <c:v>403.06385135125788</c:v>
                </c:pt>
                <c:pt idx="319">
                  <c:v>404.19711656754515</c:v>
                </c:pt>
                <c:pt idx="320">
                  <c:v>404.19711656754515</c:v>
                </c:pt>
                <c:pt idx="321">
                  <c:v>404.19711656754515</c:v>
                </c:pt>
                <c:pt idx="322">
                  <c:v>404.19711656754515</c:v>
                </c:pt>
                <c:pt idx="323">
                  <c:v>404.19711656754515</c:v>
                </c:pt>
                <c:pt idx="324">
                  <c:v>404.19711656754515</c:v>
                </c:pt>
                <c:pt idx="325">
                  <c:v>404.19711656754515</c:v>
                </c:pt>
                <c:pt idx="326">
                  <c:v>404.19711656754515</c:v>
                </c:pt>
                <c:pt idx="327">
                  <c:v>406.36306357790733</c:v>
                </c:pt>
                <c:pt idx="328">
                  <c:v>412.02244437521927</c:v>
                </c:pt>
                <c:pt idx="329">
                  <c:v>414.31526001408406</c:v>
                </c:pt>
                <c:pt idx="330">
                  <c:v>414.31526001408406</c:v>
                </c:pt>
                <c:pt idx="331">
                  <c:v>414.31526001408406</c:v>
                </c:pt>
                <c:pt idx="332">
                  <c:v>414.31526001408406</c:v>
                </c:pt>
                <c:pt idx="333">
                  <c:v>414.31526001408406</c:v>
                </c:pt>
                <c:pt idx="334">
                  <c:v>414.31526001408406</c:v>
                </c:pt>
                <c:pt idx="335">
                  <c:v>414.31526001408406</c:v>
                </c:pt>
                <c:pt idx="336">
                  <c:v>414.31526001408406</c:v>
                </c:pt>
                <c:pt idx="337">
                  <c:v>414.31526001408406</c:v>
                </c:pt>
                <c:pt idx="338">
                  <c:v>414.31526001408406</c:v>
                </c:pt>
                <c:pt idx="339">
                  <c:v>414.31526001408406</c:v>
                </c:pt>
                <c:pt idx="340">
                  <c:v>414.31526001408406</c:v>
                </c:pt>
                <c:pt idx="341">
                  <c:v>414.31526001408406</c:v>
                </c:pt>
                <c:pt idx="342">
                  <c:v>414.31526001408406</c:v>
                </c:pt>
                <c:pt idx="343">
                  <c:v>414.31526001408406</c:v>
                </c:pt>
                <c:pt idx="344">
                  <c:v>414.31526001408406</c:v>
                </c:pt>
                <c:pt idx="345">
                  <c:v>414.31526001408406</c:v>
                </c:pt>
                <c:pt idx="346">
                  <c:v>414.31526001408406</c:v>
                </c:pt>
                <c:pt idx="347">
                  <c:v>414.31526001408406</c:v>
                </c:pt>
                <c:pt idx="348">
                  <c:v>414.31526001408406</c:v>
                </c:pt>
                <c:pt idx="349">
                  <c:v>414.31526001408406</c:v>
                </c:pt>
                <c:pt idx="350">
                  <c:v>414.31526001408406</c:v>
                </c:pt>
                <c:pt idx="351">
                  <c:v>414.31526001408406</c:v>
                </c:pt>
                <c:pt idx="352">
                  <c:v>414.31526001408406</c:v>
                </c:pt>
                <c:pt idx="353">
                  <c:v>414.31526001408406</c:v>
                </c:pt>
                <c:pt idx="354">
                  <c:v>414.31526001408406</c:v>
                </c:pt>
                <c:pt idx="355">
                  <c:v>414.31526001408406</c:v>
                </c:pt>
                <c:pt idx="356">
                  <c:v>414.31526001408406</c:v>
                </c:pt>
                <c:pt idx="357">
                  <c:v>414.31526001408406</c:v>
                </c:pt>
                <c:pt idx="358">
                  <c:v>416.54149443173327</c:v>
                </c:pt>
                <c:pt idx="359">
                  <c:v>419.8297015931916</c:v>
                </c:pt>
                <c:pt idx="360">
                  <c:v>421.9884454549279</c:v>
                </c:pt>
                <c:pt idx="361">
                  <c:v>422.58521909322951</c:v>
                </c:pt>
                <c:pt idx="362">
                  <c:v>422.58521909322951</c:v>
                </c:pt>
                <c:pt idx="363">
                  <c:v>422.58521909322951</c:v>
                </c:pt>
                <c:pt idx="364">
                  <c:v>422.58521909322951</c:v>
                </c:pt>
                <c:pt idx="365">
                  <c:v>422.58521909322951</c:v>
                </c:pt>
                <c:pt idx="366">
                  <c:v>422.58521909322951</c:v>
                </c:pt>
                <c:pt idx="367">
                  <c:v>422.58521909322951</c:v>
                </c:pt>
                <c:pt idx="368">
                  <c:v>422.58521909322951</c:v>
                </c:pt>
                <c:pt idx="369">
                  <c:v>422.58521909322951</c:v>
                </c:pt>
                <c:pt idx="370">
                  <c:v>422.58521909322951</c:v>
                </c:pt>
                <c:pt idx="371">
                  <c:v>424.94608213594478</c:v>
                </c:pt>
                <c:pt idx="372">
                  <c:v>431.24022516663246</c:v>
                </c:pt>
                <c:pt idx="373">
                  <c:v>437.46660145103112</c:v>
                </c:pt>
                <c:pt idx="374">
                  <c:v>441.50144118130669</c:v>
                </c:pt>
                <c:pt idx="375">
                  <c:v>443.57649083626029</c:v>
                </c:pt>
                <c:pt idx="376">
                  <c:v>444.54323322899751</c:v>
                </c:pt>
                <c:pt idx="377">
                  <c:v>444.9144607708364</c:v>
                </c:pt>
                <c:pt idx="378">
                  <c:v>444.98276200244135</c:v>
                </c:pt>
                <c:pt idx="379">
                  <c:v>445.14232041872577</c:v>
                </c:pt>
                <c:pt idx="380">
                  <c:v>445.44255869464422</c:v>
                </c:pt>
                <c:pt idx="381">
                  <c:v>445.71778742570564</c:v>
                </c:pt>
                <c:pt idx="382">
                  <c:v>445.97588711164798</c:v>
                </c:pt>
                <c:pt idx="383">
                  <c:v>446.16749314019836</c:v>
                </c:pt>
                <c:pt idx="384">
                  <c:v>446.21242610112427</c:v>
                </c:pt>
                <c:pt idx="385">
                  <c:v>446.21242610112427</c:v>
                </c:pt>
                <c:pt idx="386">
                  <c:v>446.21242610112427</c:v>
                </c:pt>
                <c:pt idx="387">
                  <c:v>446.21242610112427</c:v>
                </c:pt>
                <c:pt idx="388">
                  <c:v>446.21242610112427</c:v>
                </c:pt>
                <c:pt idx="389">
                  <c:v>446.21242610112427</c:v>
                </c:pt>
                <c:pt idx="390">
                  <c:v>446.21242610112427</c:v>
                </c:pt>
                <c:pt idx="391">
                  <c:v>446.21242610112427</c:v>
                </c:pt>
                <c:pt idx="392">
                  <c:v>446.21242610112427</c:v>
                </c:pt>
                <c:pt idx="393">
                  <c:v>446.21242610112427</c:v>
                </c:pt>
                <c:pt idx="394">
                  <c:v>446.21242610112427</c:v>
                </c:pt>
                <c:pt idx="395">
                  <c:v>446.21242610112427</c:v>
                </c:pt>
                <c:pt idx="396">
                  <c:v>446.21242610112427</c:v>
                </c:pt>
                <c:pt idx="397">
                  <c:v>446.21242610112427</c:v>
                </c:pt>
                <c:pt idx="398">
                  <c:v>446.21242610112427</c:v>
                </c:pt>
                <c:pt idx="399">
                  <c:v>446.21242610112427</c:v>
                </c:pt>
                <c:pt idx="400">
                  <c:v>446.21242610112427</c:v>
                </c:pt>
                <c:pt idx="401">
                  <c:v>447.15647642397425</c:v>
                </c:pt>
                <c:pt idx="402">
                  <c:v>449.63434858865742</c:v>
                </c:pt>
                <c:pt idx="403">
                  <c:v>451.67424876167075</c:v>
                </c:pt>
                <c:pt idx="404">
                  <c:v>453.33444040449746</c:v>
                </c:pt>
                <c:pt idx="405">
                  <c:v>455.26803262921413</c:v>
                </c:pt>
                <c:pt idx="406">
                  <c:v>457.27344312233913</c:v>
                </c:pt>
                <c:pt idx="407">
                  <c:v>458.4801309235217</c:v>
                </c:pt>
                <c:pt idx="408">
                  <c:v>458.4801309235217</c:v>
                </c:pt>
                <c:pt idx="409">
                  <c:v>458.4801309235217</c:v>
                </c:pt>
                <c:pt idx="410">
                  <c:v>458.4801309235217</c:v>
                </c:pt>
                <c:pt idx="411">
                  <c:v>458.4801309235217</c:v>
                </c:pt>
                <c:pt idx="412">
                  <c:v>458.4801309235217</c:v>
                </c:pt>
                <c:pt idx="413">
                  <c:v>458.4801309235217</c:v>
                </c:pt>
                <c:pt idx="414">
                  <c:v>458.4801309235217</c:v>
                </c:pt>
                <c:pt idx="415">
                  <c:v>458.4801309235217</c:v>
                </c:pt>
                <c:pt idx="416">
                  <c:v>458.4801309235217</c:v>
                </c:pt>
                <c:pt idx="417">
                  <c:v>458.4801309235217</c:v>
                </c:pt>
                <c:pt idx="418">
                  <c:v>458.4801309235217</c:v>
                </c:pt>
                <c:pt idx="419">
                  <c:v>459.13552898737947</c:v>
                </c:pt>
                <c:pt idx="420">
                  <c:v>459.13552898737947</c:v>
                </c:pt>
                <c:pt idx="421">
                  <c:v>459.13552898737947</c:v>
                </c:pt>
                <c:pt idx="422">
                  <c:v>459.13552898737947</c:v>
                </c:pt>
                <c:pt idx="423">
                  <c:v>459.13552898737947</c:v>
                </c:pt>
                <c:pt idx="424">
                  <c:v>459.13552898737947</c:v>
                </c:pt>
                <c:pt idx="425">
                  <c:v>459.13552898737947</c:v>
                </c:pt>
                <c:pt idx="426">
                  <c:v>459.13552898737947</c:v>
                </c:pt>
                <c:pt idx="427">
                  <c:v>459.13552898737947</c:v>
                </c:pt>
                <c:pt idx="428">
                  <c:v>459.13552898737947</c:v>
                </c:pt>
                <c:pt idx="429">
                  <c:v>459.13552898737947</c:v>
                </c:pt>
                <c:pt idx="430">
                  <c:v>459.13552898737947</c:v>
                </c:pt>
                <c:pt idx="431">
                  <c:v>459.13552898737947</c:v>
                </c:pt>
                <c:pt idx="432">
                  <c:v>459.13552898737947</c:v>
                </c:pt>
                <c:pt idx="433">
                  <c:v>459.13552898737947</c:v>
                </c:pt>
                <c:pt idx="434">
                  <c:v>459.28859358017337</c:v>
                </c:pt>
                <c:pt idx="435">
                  <c:v>463.39118335285536</c:v>
                </c:pt>
                <c:pt idx="436">
                  <c:v>471.32549236768995</c:v>
                </c:pt>
                <c:pt idx="437">
                  <c:v>481.78329070512052</c:v>
                </c:pt>
                <c:pt idx="438">
                  <c:v>492.07761093622565</c:v>
                </c:pt>
                <c:pt idx="439">
                  <c:v>499.76077630874323</c:v>
                </c:pt>
                <c:pt idx="440">
                  <c:v>503.64127457069515</c:v>
                </c:pt>
                <c:pt idx="441">
                  <c:v>504.87286099477461</c:v>
                </c:pt>
                <c:pt idx="442">
                  <c:v>505.05086503911815</c:v>
                </c:pt>
                <c:pt idx="443">
                  <c:v>505.05086503911815</c:v>
                </c:pt>
                <c:pt idx="444">
                  <c:v>505.05086503911815</c:v>
                </c:pt>
                <c:pt idx="445">
                  <c:v>505.05086503911815</c:v>
                </c:pt>
                <c:pt idx="446">
                  <c:v>505.05086503911815</c:v>
                </c:pt>
                <c:pt idx="447">
                  <c:v>505.05086503911815</c:v>
                </c:pt>
                <c:pt idx="448">
                  <c:v>505.05086503911815</c:v>
                </c:pt>
                <c:pt idx="449">
                  <c:v>505.05086503911815</c:v>
                </c:pt>
                <c:pt idx="450">
                  <c:v>505.05086503911815</c:v>
                </c:pt>
                <c:pt idx="451">
                  <c:v>505.05086503911815</c:v>
                </c:pt>
                <c:pt idx="452">
                  <c:v>505.05086503911815</c:v>
                </c:pt>
                <c:pt idx="453">
                  <c:v>505.05086503911815</c:v>
                </c:pt>
                <c:pt idx="454">
                  <c:v>505.05086503911815</c:v>
                </c:pt>
                <c:pt idx="455">
                  <c:v>505.05086503911815</c:v>
                </c:pt>
                <c:pt idx="456">
                  <c:v>505.05086503911815</c:v>
                </c:pt>
                <c:pt idx="457">
                  <c:v>505.05086503911815</c:v>
                </c:pt>
                <c:pt idx="458">
                  <c:v>505.05086503911815</c:v>
                </c:pt>
                <c:pt idx="459">
                  <c:v>505.05086503911815</c:v>
                </c:pt>
                <c:pt idx="460">
                  <c:v>505.05086503911815</c:v>
                </c:pt>
                <c:pt idx="461">
                  <c:v>505.05086503911815</c:v>
                </c:pt>
                <c:pt idx="462">
                  <c:v>505.05086503911815</c:v>
                </c:pt>
                <c:pt idx="463">
                  <c:v>505.05086503911815</c:v>
                </c:pt>
                <c:pt idx="464">
                  <c:v>505.05086503911815</c:v>
                </c:pt>
                <c:pt idx="465">
                  <c:v>505.05086503911815</c:v>
                </c:pt>
                <c:pt idx="466">
                  <c:v>505.05086503911815</c:v>
                </c:pt>
                <c:pt idx="467">
                  <c:v>505.05086503911815</c:v>
                </c:pt>
                <c:pt idx="468">
                  <c:v>505.05086503911815</c:v>
                </c:pt>
                <c:pt idx="469">
                  <c:v>505.05086503911815</c:v>
                </c:pt>
                <c:pt idx="470">
                  <c:v>505.05086503911815</c:v>
                </c:pt>
                <c:pt idx="471">
                  <c:v>505.05086503911815</c:v>
                </c:pt>
                <c:pt idx="472">
                  <c:v>505.05086503911815</c:v>
                </c:pt>
                <c:pt idx="473">
                  <c:v>505.05086503911815</c:v>
                </c:pt>
                <c:pt idx="474">
                  <c:v>505.05086503911815</c:v>
                </c:pt>
                <c:pt idx="475">
                  <c:v>505.05086503911815</c:v>
                </c:pt>
                <c:pt idx="476">
                  <c:v>505.05086503911815</c:v>
                </c:pt>
                <c:pt idx="477">
                  <c:v>505.05086503911815</c:v>
                </c:pt>
                <c:pt idx="478">
                  <c:v>505.05086503911815</c:v>
                </c:pt>
                <c:pt idx="479">
                  <c:v>505.05086503911815</c:v>
                </c:pt>
                <c:pt idx="480">
                  <c:v>505.05086503911815</c:v>
                </c:pt>
                <c:pt idx="481">
                  <c:v>505.05086503911815</c:v>
                </c:pt>
                <c:pt idx="482">
                  <c:v>505.05086503911815</c:v>
                </c:pt>
                <c:pt idx="483">
                  <c:v>505.05086503911815</c:v>
                </c:pt>
                <c:pt idx="484">
                  <c:v>505.05086503911815</c:v>
                </c:pt>
                <c:pt idx="485">
                  <c:v>505.05086503911815</c:v>
                </c:pt>
                <c:pt idx="486">
                  <c:v>505.05086503911815</c:v>
                </c:pt>
                <c:pt idx="487">
                  <c:v>505.05086503911815</c:v>
                </c:pt>
                <c:pt idx="488">
                  <c:v>505.05086503911815</c:v>
                </c:pt>
                <c:pt idx="489">
                  <c:v>505.05086503911815</c:v>
                </c:pt>
                <c:pt idx="490">
                  <c:v>505.05086503911815</c:v>
                </c:pt>
                <c:pt idx="491">
                  <c:v>505.05086503911815</c:v>
                </c:pt>
                <c:pt idx="492">
                  <c:v>505.05086503911815</c:v>
                </c:pt>
                <c:pt idx="493">
                  <c:v>505.05086503911815</c:v>
                </c:pt>
                <c:pt idx="494">
                  <c:v>505.05086503911815</c:v>
                </c:pt>
                <c:pt idx="495">
                  <c:v>505.05086503911815</c:v>
                </c:pt>
                <c:pt idx="496">
                  <c:v>505.05086503911815</c:v>
                </c:pt>
                <c:pt idx="497">
                  <c:v>505.05086503911815</c:v>
                </c:pt>
                <c:pt idx="498">
                  <c:v>505.05086503911815</c:v>
                </c:pt>
                <c:pt idx="499">
                  <c:v>505.05086503911815</c:v>
                </c:pt>
                <c:pt idx="500">
                  <c:v>505.05086503911815</c:v>
                </c:pt>
                <c:pt idx="501">
                  <c:v>505.05086503911815</c:v>
                </c:pt>
                <c:pt idx="502">
                  <c:v>505.05086503911815</c:v>
                </c:pt>
                <c:pt idx="503">
                  <c:v>505.05086503911815</c:v>
                </c:pt>
                <c:pt idx="504">
                  <c:v>505.05086503911815</c:v>
                </c:pt>
                <c:pt idx="505">
                  <c:v>505.05086503911815</c:v>
                </c:pt>
                <c:pt idx="506">
                  <c:v>505.05086503911815</c:v>
                </c:pt>
                <c:pt idx="507">
                  <c:v>505.05086503911815</c:v>
                </c:pt>
                <c:pt idx="508">
                  <c:v>505.05086503911815</c:v>
                </c:pt>
                <c:pt idx="509">
                  <c:v>505.05086503911815</c:v>
                </c:pt>
                <c:pt idx="510">
                  <c:v>505.05086503911815</c:v>
                </c:pt>
                <c:pt idx="511">
                  <c:v>505.05086503911815</c:v>
                </c:pt>
                <c:pt idx="512">
                  <c:v>505.05086503911815</c:v>
                </c:pt>
                <c:pt idx="513">
                  <c:v>505.05086503911815</c:v>
                </c:pt>
                <c:pt idx="514">
                  <c:v>505.05086503911815</c:v>
                </c:pt>
                <c:pt idx="515">
                  <c:v>505.05086503911815</c:v>
                </c:pt>
                <c:pt idx="516">
                  <c:v>505.05086503911815</c:v>
                </c:pt>
                <c:pt idx="517">
                  <c:v>505.05086503911815</c:v>
                </c:pt>
                <c:pt idx="518">
                  <c:v>505.05086503911815</c:v>
                </c:pt>
                <c:pt idx="519">
                  <c:v>505.05086503911815</c:v>
                </c:pt>
                <c:pt idx="520">
                  <c:v>505.63062809668997</c:v>
                </c:pt>
                <c:pt idx="521">
                  <c:v>506.70923289602626</c:v>
                </c:pt>
                <c:pt idx="522">
                  <c:v>509.1568445770335</c:v>
                </c:pt>
                <c:pt idx="523">
                  <c:v>513.59376366033109</c:v>
                </c:pt>
                <c:pt idx="524">
                  <c:v>518.61603746651929</c:v>
                </c:pt>
                <c:pt idx="525">
                  <c:v>521.83590225545117</c:v>
                </c:pt>
                <c:pt idx="526">
                  <c:v>522.91799043717958</c:v>
                </c:pt>
                <c:pt idx="527">
                  <c:v>523.11142911575985</c:v>
                </c:pt>
                <c:pt idx="528">
                  <c:v>523.14126992357626</c:v>
                </c:pt>
                <c:pt idx="529">
                  <c:v>523.14126992357626</c:v>
                </c:pt>
                <c:pt idx="530">
                  <c:v>523.14126992357626</c:v>
                </c:pt>
                <c:pt idx="531">
                  <c:v>523.14126992357626</c:v>
                </c:pt>
                <c:pt idx="532">
                  <c:v>523.14126992357626</c:v>
                </c:pt>
                <c:pt idx="533">
                  <c:v>523.14126992357626</c:v>
                </c:pt>
                <c:pt idx="534">
                  <c:v>523.14126992357626</c:v>
                </c:pt>
                <c:pt idx="535">
                  <c:v>523.14126992357626</c:v>
                </c:pt>
                <c:pt idx="536">
                  <c:v>523.14126992357626</c:v>
                </c:pt>
                <c:pt idx="537">
                  <c:v>523.14126992357626</c:v>
                </c:pt>
                <c:pt idx="538">
                  <c:v>523.14126992357626</c:v>
                </c:pt>
                <c:pt idx="539">
                  <c:v>523.14126992357626</c:v>
                </c:pt>
                <c:pt idx="540">
                  <c:v>523.14126992357626</c:v>
                </c:pt>
                <c:pt idx="541">
                  <c:v>523.14126992357626</c:v>
                </c:pt>
                <c:pt idx="542">
                  <c:v>523.14126992357626</c:v>
                </c:pt>
                <c:pt idx="543">
                  <c:v>523.59098572651305</c:v>
                </c:pt>
                <c:pt idx="544">
                  <c:v>526.28077568344463</c:v>
                </c:pt>
                <c:pt idx="545">
                  <c:v>529.14520534750091</c:v>
                </c:pt>
                <c:pt idx="546">
                  <c:v>530.68928867362843</c:v>
                </c:pt>
                <c:pt idx="547">
                  <c:v>531.33443590683885</c:v>
                </c:pt>
                <c:pt idx="548">
                  <c:v>531.51893149551222</c:v>
                </c:pt>
                <c:pt idx="549">
                  <c:v>531.51893149551222</c:v>
                </c:pt>
                <c:pt idx="550">
                  <c:v>531.51893149551222</c:v>
                </c:pt>
                <c:pt idx="551">
                  <c:v>531.51893149551222</c:v>
                </c:pt>
                <c:pt idx="552">
                  <c:v>531.51893149551222</c:v>
                </c:pt>
                <c:pt idx="553">
                  <c:v>531.51893149551222</c:v>
                </c:pt>
                <c:pt idx="554">
                  <c:v>531.51893149551222</c:v>
                </c:pt>
                <c:pt idx="555">
                  <c:v>531.51893149551222</c:v>
                </c:pt>
                <c:pt idx="556">
                  <c:v>531.51893149551222</c:v>
                </c:pt>
                <c:pt idx="557">
                  <c:v>531.51893149551222</c:v>
                </c:pt>
                <c:pt idx="558">
                  <c:v>531.51893149551222</c:v>
                </c:pt>
                <c:pt idx="559">
                  <c:v>531.51893149551222</c:v>
                </c:pt>
                <c:pt idx="560">
                  <c:v>531.51893149551222</c:v>
                </c:pt>
                <c:pt idx="561">
                  <c:v>531.51893149551222</c:v>
                </c:pt>
                <c:pt idx="562">
                  <c:v>531.51893149551222</c:v>
                </c:pt>
                <c:pt idx="563">
                  <c:v>536.95897403125105</c:v>
                </c:pt>
                <c:pt idx="564">
                  <c:v>543.05469956615684</c:v>
                </c:pt>
                <c:pt idx="565">
                  <c:v>545.79838318744282</c:v>
                </c:pt>
                <c:pt idx="566">
                  <c:v>545.79838318744282</c:v>
                </c:pt>
                <c:pt idx="567">
                  <c:v>545.79838318744282</c:v>
                </c:pt>
                <c:pt idx="568">
                  <c:v>545.79838318744282</c:v>
                </c:pt>
                <c:pt idx="569">
                  <c:v>545.79838318744282</c:v>
                </c:pt>
                <c:pt idx="570">
                  <c:v>545.79838318744282</c:v>
                </c:pt>
                <c:pt idx="571">
                  <c:v>545.79838318744282</c:v>
                </c:pt>
                <c:pt idx="572">
                  <c:v>545.79838318744282</c:v>
                </c:pt>
                <c:pt idx="573">
                  <c:v>545.79838318744282</c:v>
                </c:pt>
                <c:pt idx="574">
                  <c:v>545.79838318744282</c:v>
                </c:pt>
                <c:pt idx="575">
                  <c:v>545.79838318744282</c:v>
                </c:pt>
                <c:pt idx="576">
                  <c:v>545.79838318744282</c:v>
                </c:pt>
                <c:pt idx="577">
                  <c:v>545.79838318744282</c:v>
                </c:pt>
                <c:pt idx="578">
                  <c:v>545.79838318744282</c:v>
                </c:pt>
                <c:pt idx="579">
                  <c:v>545.79838318744282</c:v>
                </c:pt>
                <c:pt idx="580">
                  <c:v>545.79838318744282</c:v>
                </c:pt>
                <c:pt idx="581">
                  <c:v>545.79838318744282</c:v>
                </c:pt>
                <c:pt idx="582">
                  <c:v>545.79838318744282</c:v>
                </c:pt>
                <c:pt idx="583">
                  <c:v>545.79838318744282</c:v>
                </c:pt>
                <c:pt idx="584">
                  <c:v>545.79838318744282</c:v>
                </c:pt>
                <c:pt idx="585">
                  <c:v>545.79838318744282</c:v>
                </c:pt>
                <c:pt idx="586">
                  <c:v>545.79838318744282</c:v>
                </c:pt>
                <c:pt idx="587">
                  <c:v>545.79838318744282</c:v>
                </c:pt>
                <c:pt idx="588">
                  <c:v>545.79838318744282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A5-4874-8488-976EF8C779E9}"/>
            </c:ext>
          </c:extLst>
        </c:ser>
        <c:ser>
          <c:idx val="2"/>
          <c:order val="2"/>
          <c:tx>
            <c:v>KERS energy returned to wheel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WLTC_class_3!$T$7:$T$596</c:f>
              <c:numCache>
                <c:formatCode>0.00</c:formatCode>
                <c:ptCount val="58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4.3706413955492547</c:v>
                </c:pt>
                <c:pt idx="37">
                  <c:v>11.1563273860972</c:v>
                </c:pt>
                <c:pt idx="38">
                  <c:v>16.876098506992054</c:v>
                </c:pt>
                <c:pt idx="39">
                  <c:v>21.346213628119958</c:v>
                </c:pt>
                <c:pt idx="40">
                  <c:v>26.92738231464218</c:v>
                </c:pt>
                <c:pt idx="41">
                  <c:v>34.158392099709019</c:v>
                </c:pt>
                <c:pt idx="42">
                  <c:v>40.024399503084801</c:v>
                </c:pt>
                <c:pt idx="43">
                  <c:v>42.589337882116212</c:v>
                </c:pt>
                <c:pt idx="44">
                  <c:v>42.704615532077241</c:v>
                </c:pt>
                <c:pt idx="45">
                  <c:v>42.704615532077241</c:v>
                </c:pt>
                <c:pt idx="46">
                  <c:v>43.006927837431945</c:v>
                </c:pt>
                <c:pt idx="47">
                  <c:v>43.047672849227283</c:v>
                </c:pt>
                <c:pt idx="48">
                  <c:v>43.047672849227283</c:v>
                </c:pt>
                <c:pt idx="49">
                  <c:v>43.047672849227283</c:v>
                </c:pt>
                <c:pt idx="50">
                  <c:v>43.415773238248349</c:v>
                </c:pt>
                <c:pt idx="51">
                  <c:v>45.353914090248352</c:v>
                </c:pt>
                <c:pt idx="52">
                  <c:v>46.560970340970954</c:v>
                </c:pt>
                <c:pt idx="53">
                  <c:v>46.560970340970954</c:v>
                </c:pt>
                <c:pt idx="54">
                  <c:v>46.560970340970954</c:v>
                </c:pt>
                <c:pt idx="55">
                  <c:v>46.560970340970954</c:v>
                </c:pt>
                <c:pt idx="56">
                  <c:v>46.560970340970954</c:v>
                </c:pt>
                <c:pt idx="57">
                  <c:v>46.560970340970954</c:v>
                </c:pt>
                <c:pt idx="58">
                  <c:v>46.560970340970954</c:v>
                </c:pt>
                <c:pt idx="59">
                  <c:v>46.560970340970954</c:v>
                </c:pt>
                <c:pt idx="60">
                  <c:v>46.560970340970954</c:v>
                </c:pt>
                <c:pt idx="61">
                  <c:v>46.560970340970954</c:v>
                </c:pt>
                <c:pt idx="62">
                  <c:v>46.560970340970954</c:v>
                </c:pt>
                <c:pt idx="63">
                  <c:v>46.560970340970954</c:v>
                </c:pt>
                <c:pt idx="64">
                  <c:v>46.560970340970954</c:v>
                </c:pt>
                <c:pt idx="65">
                  <c:v>46.560970340970954</c:v>
                </c:pt>
                <c:pt idx="66">
                  <c:v>46.560970340970954</c:v>
                </c:pt>
                <c:pt idx="67">
                  <c:v>46.560970340970954</c:v>
                </c:pt>
                <c:pt idx="68">
                  <c:v>46.560970340970954</c:v>
                </c:pt>
                <c:pt idx="69">
                  <c:v>46.560970340970954</c:v>
                </c:pt>
                <c:pt idx="70">
                  <c:v>46.560970340970954</c:v>
                </c:pt>
                <c:pt idx="71">
                  <c:v>46.560970340970954</c:v>
                </c:pt>
                <c:pt idx="72">
                  <c:v>46.560970340970954</c:v>
                </c:pt>
                <c:pt idx="73">
                  <c:v>46.560970340970954</c:v>
                </c:pt>
                <c:pt idx="74">
                  <c:v>46.560970340970954</c:v>
                </c:pt>
                <c:pt idx="75">
                  <c:v>46.560970340970954</c:v>
                </c:pt>
                <c:pt idx="76">
                  <c:v>46.560970340970954</c:v>
                </c:pt>
                <c:pt idx="77">
                  <c:v>46.560970340970954</c:v>
                </c:pt>
                <c:pt idx="78">
                  <c:v>46.560970340970954</c:v>
                </c:pt>
                <c:pt idx="79">
                  <c:v>46.560970340970954</c:v>
                </c:pt>
                <c:pt idx="80">
                  <c:v>46.560970340970954</c:v>
                </c:pt>
                <c:pt idx="81">
                  <c:v>46.560970340970954</c:v>
                </c:pt>
                <c:pt idx="82">
                  <c:v>46.560970340970954</c:v>
                </c:pt>
                <c:pt idx="83">
                  <c:v>46.560970340970954</c:v>
                </c:pt>
                <c:pt idx="84">
                  <c:v>46.560970340970954</c:v>
                </c:pt>
                <c:pt idx="85">
                  <c:v>46.560970340970954</c:v>
                </c:pt>
                <c:pt idx="86">
                  <c:v>46.560970340970954</c:v>
                </c:pt>
                <c:pt idx="87">
                  <c:v>47.835007971978456</c:v>
                </c:pt>
                <c:pt idx="88">
                  <c:v>55.272057796105578</c:v>
                </c:pt>
                <c:pt idx="89">
                  <c:v>65.516202471589423</c:v>
                </c:pt>
                <c:pt idx="90">
                  <c:v>74.254610738353932</c:v>
                </c:pt>
                <c:pt idx="91">
                  <c:v>79.089779481457555</c:v>
                </c:pt>
                <c:pt idx="92">
                  <c:v>81.310045363871851</c:v>
                </c:pt>
                <c:pt idx="93">
                  <c:v>83.250964186739196</c:v>
                </c:pt>
                <c:pt idx="94">
                  <c:v>85.192285546888144</c:v>
                </c:pt>
                <c:pt idx="95">
                  <c:v>86.246037395922585</c:v>
                </c:pt>
                <c:pt idx="96">
                  <c:v>86.585387167559517</c:v>
                </c:pt>
                <c:pt idx="97">
                  <c:v>86.793006535185526</c:v>
                </c:pt>
                <c:pt idx="98">
                  <c:v>86.793006535185526</c:v>
                </c:pt>
                <c:pt idx="99">
                  <c:v>86.793006535185526</c:v>
                </c:pt>
                <c:pt idx="100">
                  <c:v>86.793006535185526</c:v>
                </c:pt>
                <c:pt idx="101">
                  <c:v>86.793006535185526</c:v>
                </c:pt>
                <c:pt idx="102">
                  <c:v>86.793006535185526</c:v>
                </c:pt>
                <c:pt idx="103">
                  <c:v>86.793006535185526</c:v>
                </c:pt>
                <c:pt idx="104">
                  <c:v>86.793006535185526</c:v>
                </c:pt>
                <c:pt idx="105">
                  <c:v>86.793006535185526</c:v>
                </c:pt>
                <c:pt idx="106">
                  <c:v>86.793006535185526</c:v>
                </c:pt>
                <c:pt idx="107">
                  <c:v>86.793006535185526</c:v>
                </c:pt>
                <c:pt idx="108">
                  <c:v>86.793006535185526</c:v>
                </c:pt>
                <c:pt idx="109">
                  <c:v>86.793006535185526</c:v>
                </c:pt>
                <c:pt idx="110">
                  <c:v>86.793006535185526</c:v>
                </c:pt>
                <c:pt idx="111">
                  <c:v>86.793006535185526</c:v>
                </c:pt>
                <c:pt idx="112">
                  <c:v>86.793006535185526</c:v>
                </c:pt>
                <c:pt idx="113">
                  <c:v>86.793006535185526</c:v>
                </c:pt>
                <c:pt idx="114">
                  <c:v>86.793006535185526</c:v>
                </c:pt>
                <c:pt idx="115">
                  <c:v>86.793006535185526</c:v>
                </c:pt>
                <c:pt idx="116">
                  <c:v>86.793006535185526</c:v>
                </c:pt>
                <c:pt idx="117">
                  <c:v>86.793006535185526</c:v>
                </c:pt>
                <c:pt idx="118">
                  <c:v>86.793006535185526</c:v>
                </c:pt>
                <c:pt idx="119">
                  <c:v>86.793006535185526</c:v>
                </c:pt>
                <c:pt idx="120">
                  <c:v>86.793006535185526</c:v>
                </c:pt>
                <c:pt idx="121">
                  <c:v>86.793006535185526</c:v>
                </c:pt>
                <c:pt idx="122">
                  <c:v>86.793006535185526</c:v>
                </c:pt>
                <c:pt idx="123">
                  <c:v>86.793006535185526</c:v>
                </c:pt>
                <c:pt idx="124">
                  <c:v>86.793006535185526</c:v>
                </c:pt>
                <c:pt idx="125">
                  <c:v>86.793006535185526</c:v>
                </c:pt>
                <c:pt idx="126">
                  <c:v>86.793006535185526</c:v>
                </c:pt>
                <c:pt idx="127">
                  <c:v>86.793006535185526</c:v>
                </c:pt>
                <c:pt idx="128">
                  <c:v>86.793006535185526</c:v>
                </c:pt>
                <c:pt idx="129">
                  <c:v>86.793006535185526</c:v>
                </c:pt>
                <c:pt idx="130">
                  <c:v>86.793006535185526</c:v>
                </c:pt>
                <c:pt idx="131">
                  <c:v>86.793006535185526</c:v>
                </c:pt>
                <c:pt idx="132">
                  <c:v>86.793006535185526</c:v>
                </c:pt>
                <c:pt idx="133">
                  <c:v>86.793006535185526</c:v>
                </c:pt>
                <c:pt idx="134">
                  <c:v>86.793006535185526</c:v>
                </c:pt>
                <c:pt idx="135">
                  <c:v>86.793006535185526</c:v>
                </c:pt>
                <c:pt idx="136">
                  <c:v>86.793006535185526</c:v>
                </c:pt>
                <c:pt idx="137">
                  <c:v>86.793006535185526</c:v>
                </c:pt>
                <c:pt idx="138">
                  <c:v>86.793006535185526</c:v>
                </c:pt>
                <c:pt idx="139">
                  <c:v>86.793006535185526</c:v>
                </c:pt>
                <c:pt idx="140">
                  <c:v>86.793006535185526</c:v>
                </c:pt>
                <c:pt idx="141">
                  <c:v>86.793006535185526</c:v>
                </c:pt>
                <c:pt idx="142">
                  <c:v>86.793006535185526</c:v>
                </c:pt>
                <c:pt idx="143">
                  <c:v>86.793006535185526</c:v>
                </c:pt>
                <c:pt idx="144">
                  <c:v>86.793006535185526</c:v>
                </c:pt>
                <c:pt idx="145">
                  <c:v>86.793006535185526</c:v>
                </c:pt>
                <c:pt idx="146">
                  <c:v>86.793006535185526</c:v>
                </c:pt>
                <c:pt idx="147">
                  <c:v>86.793006535185526</c:v>
                </c:pt>
                <c:pt idx="148">
                  <c:v>86.793006535185526</c:v>
                </c:pt>
                <c:pt idx="149">
                  <c:v>86.793006535185526</c:v>
                </c:pt>
                <c:pt idx="150">
                  <c:v>87.872590804527945</c:v>
                </c:pt>
                <c:pt idx="151">
                  <c:v>94.18942010059871</c:v>
                </c:pt>
                <c:pt idx="152">
                  <c:v>102.74081949649475</c:v>
                </c:pt>
                <c:pt idx="153">
                  <c:v>108.85665098863898</c:v>
                </c:pt>
                <c:pt idx="154">
                  <c:v>111.12475659776574</c:v>
                </c:pt>
                <c:pt idx="155">
                  <c:v>111.12475659776574</c:v>
                </c:pt>
                <c:pt idx="156">
                  <c:v>111.12475659776574</c:v>
                </c:pt>
                <c:pt idx="157">
                  <c:v>111.12475659776574</c:v>
                </c:pt>
                <c:pt idx="158">
                  <c:v>111.12475659776574</c:v>
                </c:pt>
                <c:pt idx="159">
                  <c:v>111.12475659776574</c:v>
                </c:pt>
                <c:pt idx="160">
                  <c:v>111.12475659776574</c:v>
                </c:pt>
                <c:pt idx="161">
                  <c:v>111.12475659776574</c:v>
                </c:pt>
                <c:pt idx="162">
                  <c:v>111.12475659776574</c:v>
                </c:pt>
                <c:pt idx="163">
                  <c:v>111.12475659776574</c:v>
                </c:pt>
                <c:pt idx="164">
                  <c:v>111.12475659776574</c:v>
                </c:pt>
                <c:pt idx="165">
                  <c:v>111.12475659776574</c:v>
                </c:pt>
                <c:pt idx="166">
                  <c:v>111.12475659776574</c:v>
                </c:pt>
                <c:pt idx="167">
                  <c:v>111.12475659776574</c:v>
                </c:pt>
                <c:pt idx="168">
                  <c:v>111.12475659776574</c:v>
                </c:pt>
                <c:pt idx="169">
                  <c:v>111.12475659776574</c:v>
                </c:pt>
                <c:pt idx="170">
                  <c:v>112.74861899148202</c:v>
                </c:pt>
                <c:pt idx="171">
                  <c:v>120.02102672611733</c:v>
                </c:pt>
                <c:pt idx="172">
                  <c:v>128.84560693465951</c:v>
                </c:pt>
                <c:pt idx="173">
                  <c:v>133.76530592791616</c:v>
                </c:pt>
                <c:pt idx="174">
                  <c:v>134.06960256687753</c:v>
                </c:pt>
                <c:pt idx="175">
                  <c:v>134.06960256687753</c:v>
                </c:pt>
                <c:pt idx="176">
                  <c:v>134.06960256687753</c:v>
                </c:pt>
                <c:pt idx="177">
                  <c:v>134.06960256687753</c:v>
                </c:pt>
                <c:pt idx="178">
                  <c:v>134.06960256687753</c:v>
                </c:pt>
                <c:pt idx="179">
                  <c:v>134.06960256687753</c:v>
                </c:pt>
                <c:pt idx="180">
                  <c:v>134.06960256687753</c:v>
                </c:pt>
                <c:pt idx="181">
                  <c:v>134.06960256687753</c:v>
                </c:pt>
                <c:pt idx="182">
                  <c:v>135.7859111086353</c:v>
                </c:pt>
                <c:pt idx="183">
                  <c:v>139.33800380500003</c:v>
                </c:pt>
                <c:pt idx="184">
                  <c:v>143.0247820801369</c:v>
                </c:pt>
                <c:pt idx="185">
                  <c:v>145.95026250589478</c:v>
                </c:pt>
                <c:pt idx="186">
                  <c:v>147.90651699364361</c:v>
                </c:pt>
                <c:pt idx="187">
                  <c:v>149.1388102553245</c:v>
                </c:pt>
                <c:pt idx="188">
                  <c:v>149.84507912020231</c:v>
                </c:pt>
                <c:pt idx="189">
                  <c:v>150.10284767089809</c:v>
                </c:pt>
                <c:pt idx="190">
                  <c:v>150.10284767089809</c:v>
                </c:pt>
                <c:pt idx="191">
                  <c:v>150.10284767089809</c:v>
                </c:pt>
                <c:pt idx="192">
                  <c:v>150.10284767089809</c:v>
                </c:pt>
                <c:pt idx="193">
                  <c:v>150.10284767089809</c:v>
                </c:pt>
                <c:pt idx="194">
                  <c:v>150.10284767089809</c:v>
                </c:pt>
                <c:pt idx="195">
                  <c:v>150.10284767089809</c:v>
                </c:pt>
                <c:pt idx="196">
                  <c:v>150.10284767089809</c:v>
                </c:pt>
                <c:pt idx="197">
                  <c:v>150.10284767089809</c:v>
                </c:pt>
                <c:pt idx="198">
                  <c:v>150.10284767089809</c:v>
                </c:pt>
                <c:pt idx="199">
                  <c:v>150.10284767089809</c:v>
                </c:pt>
                <c:pt idx="200">
                  <c:v>150.10284767089809</c:v>
                </c:pt>
                <c:pt idx="201">
                  <c:v>150.10284767089809</c:v>
                </c:pt>
                <c:pt idx="202">
                  <c:v>150.10284767089809</c:v>
                </c:pt>
                <c:pt idx="203">
                  <c:v>150.10284767089809</c:v>
                </c:pt>
                <c:pt idx="204">
                  <c:v>150.10284767089809</c:v>
                </c:pt>
                <c:pt idx="205">
                  <c:v>150.10284767089809</c:v>
                </c:pt>
                <c:pt idx="206">
                  <c:v>150.10284767089809</c:v>
                </c:pt>
                <c:pt idx="207">
                  <c:v>150.10284767089809</c:v>
                </c:pt>
                <c:pt idx="208">
                  <c:v>150.10284767089809</c:v>
                </c:pt>
                <c:pt idx="209">
                  <c:v>150.10284767089809</c:v>
                </c:pt>
                <c:pt idx="210">
                  <c:v>150.10284767089809</c:v>
                </c:pt>
                <c:pt idx="211">
                  <c:v>150.10284767089809</c:v>
                </c:pt>
                <c:pt idx="212">
                  <c:v>150.10284767089809</c:v>
                </c:pt>
                <c:pt idx="213">
                  <c:v>150.10284767089809</c:v>
                </c:pt>
                <c:pt idx="214">
                  <c:v>150.10284767089809</c:v>
                </c:pt>
                <c:pt idx="215">
                  <c:v>150.10284767089809</c:v>
                </c:pt>
                <c:pt idx="216">
                  <c:v>150.10284767089809</c:v>
                </c:pt>
                <c:pt idx="217">
                  <c:v>150.10284767089809</c:v>
                </c:pt>
                <c:pt idx="218">
                  <c:v>150.10284767089809</c:v>
                </c:pt>
                <c:pt idx="219">
                  <c:v>150.10284767089809</c:v>
                </c:pt>
                <c:pt idx="220">
                  <c:v>150.10284767089809</c:v>
                </c:pt>
                <c:pt idx="221">
                  <c:v>150.10284767089809</c:v>
                </c:pt>
                <c:pt idx="222">
                  <c:v>150.10284767089809</c:v>
                </c:pt>
                <c:pt idx="223">
                  <c:v>150.10284767089809</c:v>
                </c:pt>
                <c:pt idx="224">
                  <c:v>150.10284767089809</c:v>
                </c:pt>
                <c:pt idx="225">
                  <c:v>150.10284767089809</c:v>
                </c:pt>
                <c:pt idx="226">
                  <c:v>150.10284767089809</c:v>
                </c:pt>
                <c:pt idx="227">
                  <c:v>150.10284767089809</c:v>
                </c:pt>
                <c:pt idx="228">
                  <c:v>150.10284767089809</c:v>
                </c:pt>
                <c:pt idx="229">
                  <c:v>150.10284767089809</c:v>
                </c:pt>
                <c:pt idx="230">
                  <c:v>150.10284767089809</c:v>
                </c:pt>
                <c:pt idx="231">
                  <c:v>150.10284767089809</c:v>
                </c:pt>
                <c:pt idx="232">
                  <c:v>152.31393817089398</c:v>
                </c:pt>
                <c:pt idx="233">
                  <c:v>156.06199097741421</c:v>
                </c:pt>
                <c:pt idx="234">
                  <c:v>157.92697913736163</c:v>
                </c:pt>
                <c:pt idx="235">
                  <c:v>157.92697913736163</c:v>
                </c:pt>
                <c:pt idx="236">
                  <c:v>157.92697913736163</c:v>
                </c:pt>
                <c:pt idx="237">
                  <c:v>158.07709064557429</c:v>
                </c:pt>
                <c:pt idx="238">
                  <c:v>162.20861782905803</c:v>
                </c:pt>
                <c:pt idx="239">
                  <c:v>168.90966955978305</c:v>
                </c:pt>
                <c:pt idx="240">
                  <c:v>174.17128337374714</c:v>
                </c:pt>
                <c:pt idx="241">
                  <c:v>178.71798490433545</c:v>
                </c:pt>
                <c:pt idx="242">
                  <c:v>183.75466477721952</c:v>
                </c:pt>
                <c:pt idx="243">
                  <c:v>188.22477989834741</c:v>
                </c:pt>
                <c:pt idx="244">
                  <c:v>193.80594858486964</c:v>
                </c:pt>
                <c:pt idx="245">
                  <c:v>201.03695836993646</c:v>
                </c:pt>
                <c:pt idx="246">
                  <c:v>206.90296577331227</c:v>
                </c:pt>
                <c:pt idx="247">
                  <c:v>209.46790415234366</c:v>
                </c:pt>
                <c:pt idx="248">
                  <c:v>209.58318180230469</c:v>
                </c:pt>
                <c:pt idx="249">
                  <c:v>209.58318180230469</c:v>
                </c:pt>
                <c:pt idx="250">
                  <c:v>209.88549410765938</c:v>
                </c:pt>
                <c:pt idx="251">
                  <c:v>209.92623911945472</c:v>
                </c:pt>
                <c:pt idx="252">
                  <c:v>209.92623911945472</c:v>
                </c:pt>
                <c:pt idx="253">
                  <c:v>209.92623911945472</c:v>
                </c:pt>
                <c:pt idx="254">
                  <c:v>210.29433950847579</c:v>
                </c:pt>
                <c:pt idx="255">
                  <c:v>211.21799754755165</c:v>
                </c:pt>
                <c:pt idx="256">
                  <c:v>211.21799754755165</c:v>
                </c:pt>
                <c:pt idx="257">
                  <c:v>211.21799754755165</c:v>
                </c:pt>
                <c:pt idx="258">
                  <c:v>211.21799754755165</c:v>
                </c:pt>
                <c:pt idx="259">
                  <c:v>211.21799754755165</c:v>
                </c:pt>
                <c:pt idx="260">
                  <c:v>211.21799754755165</c:v>
                </c:pt>
                <c:pt idx="261">
                  <c:v>211.21799754755165</c:v>
                </c:pt>
                <c:pt idx="262">
                  <c:v>211.21799754755165</c:v>
                </c:pt>
                <c:pt idx="263">
                  <c:v>211.21799754755165</c:v>
                </c:pt>
                <c:pt idx="264">
                  <c:v>211.21799754755165</c:v>
                </c:pt>
                <c:pt idx="265">
                  <c:v>211.21799754755165</c:v>
                </c:pt>
                <c:pt idx="266">
                  <c:v>211.21799754755165</c:v>
                </c:pt>
                <c:pt idx="267">
                  <c:v>211.21799754755165</c:v>
                </c:pt>
                <c:pt idx="268">
                  <c:v>211.21799754755165</c:v>
                </c:pt>
                <c:pt idx="269">
                  <c:v>211.21799754755165</c:v>
                </c:pt>
                <c:pt idx="270">
                  <c:v>211.21799754755165</c:v>
                </c:pt>
                <c:pt idx="271">
                  <c:v>211.21799754755165</c:v>
                </c:pt>
                <c:pt idx="272">
                  <c:v>211.21799754755165</c:v>
                </c:pt>
                <c:pt idx="273">
                  <c:v>216.04388487991176</c:v>
                </c:pt>
                <c:pt idx="274">
                  <c:v>222.94299384430104</c:v>
                </c:pt>
                <c:pt idx="275">
                  <c:v>230.70850256076719</c:v>
                </c:pt>
                <c:pt idx="276">
                  <c:v>238.96967024263762</c:v>
                </c:pt>
                <c:pt idx="277">
                  <c:v>249.0519079127391</c:v>
                </c:pt>
                <c:pt idx="278">
                  <c:v>258.18225275257316</c:v>
                </c:pt>
                <c:pt idx="279">
                  <c:v>261.75122963242279</c:v>
                </c:pt>
                <c:pt idx="280">
                  <c:v>261.75122963242279</c:v>
                </c:pt>
                <c:pt idx="281">
                  <c:v>261.75122963242279</c:v>
                </c:pt>
                <c:pt idx="282">
                  <c:v>261.75122963242279</c:v>
                </c:pt>
                <c:pt idx="283">
                  <c:v>261.75122963242279</c:v>
                </c:pt>
                <c:pt idx="284">
                  <c:v>261.75122963242279</c:v>
                </c:pt>
                <c:pt idx="285">
                  <c:v>261.75122963242279</c:v>
                </c:pt>
                <c:pt idx="286">
                  <c:v>261.75122963242279</c:v>
                </c:pt>
                <c:pt idx="287">
                  <c:v>261.75122963242279</c:v>
                </c:pt>
                <c:pt idx="288">
                  <c:v>261.75122963242279</c:v>
                </c:pt>
                <c:pt idx="289">
                  <c:v>261.75122963242279</c:v>
                </c:pt>
                <c:pt idx="290">
                  <c:v>261.75122963242279</c:v>
                </c:pt>
                <c:pt idx="291">
                  <c:v>261.75122963242279</c:v>
                </c:pt>
                <c:pt idx="292">
                  <c:v>261.75122963242279</c:v>
                </c:pt>
                <c:pt idx="293">
                  <c:v>261.75122963242279</c:v>
                </c:pt>
                <c:pt idx="294">
                  <c:v>261.75122963242279</c:v>
                </c:pt>
                <c:pt idx="295">
                  <c:v>261.75122963242279</c:v>
                </c:pt>
                <c:pt idx="296">
                  <c:v>261.75122963242279</c:v>
                </c:pt>
                <c:pt idx="297">
                  <c:v>261.75122963242279</c:v>
                </c:pt>
                <c:pt idx="298">
                  <c:v>261.75122963242279</c:v>
                </c:pt>
                <c:pt idx="299">
                  <c:v>261.75122963242279</c:v>
                </c:pt>
                <c:pt idx="300">
                  <c:v>261.75122963242279</c:v>
                </c:pt>
                <c:pt idx="301">
                  <c:v>261.75122963242279</c:v>
                </c:pt>
                <c:pt idx="302">
                  <c:v>261.75122963242279</c:v>
                </c:pt>
                <c:pt idx="303">
                  <c:v>262.50478389481066</c:v>
                </c:pt>
                <c:pt idx="304">
                  <c:v>264.30889889733959</c:v>
                </c:pt>
                <c:pt idx="305">
                  <c:v>265.15725216026971</c:v>
                </c:pt>
                <c:pt idx="306">
                  <c:v>265.15725216026971</c:v>
                </c:pt>
                <c:pt idx="307">
                  <c:v>265.15725216026971</c:v>
                </c:pt>
                <c:pt idx="308">
                  <c:v>265.15725216026971</c:v>
                </c:pt>
                <c:pt idx="309">
                  <c:v>265.15725216026971</c:v>
                </c:pt>
                <c:pt idx="310">
                  <c:v>265.15725216026971</c:v>
                </c:pt>
                <c:pt idx="311">
                  <c:v>265.15725216026971</c:v>
                </c:pt>
                <c:pt idx="312">
                  <c:v>266.09063853572644</c:v>
                </c:pt>
                <c:pt idx="313">
                  <c:v>267.86935517848411</c:v>
                </c:pt>
                <c:pt idx="314">
                  <c:v>269.62084788606785</c:v>
                </c:pt>
                <c:pt idx="315">
                  <c:v>270.88577799481504</c:v>
                </c:pt>
                <c:pt idx="316">
                  <c:v>272.57547447228444</c:v>
                </c:pt>
                <c:pt idx="317">
                  <c:v>275.18589815297071</c:v>
                </c:pt>
                <c:pt idx="318">
                  <c:v>277.92420629710449</c:v>
                </c:pt>
                <c:pt idx="319">
                  <c:v>278.70562550576057</c:v>
                </c:pt>
                <c:pt idx="320">
                  <c:v>278.70562550576057</c:v>
                </c:pt>
                <c:pt idx="321">
                  <c:v>278.70562550576057</c:v>
                </c:pt>
                <c:pt idx="322">
                  <c:v>278.70562550576057</c:v>
                </c:pt>
                <c:pt idx="323">
                  <c:v>278.70562550576057</c:v>
                </c:pt>
                <c:pt idx="324">
                  <c:v>278.70562550576057</c:v>
                </c:pt>
                <c:pt idx="325">
                  <c:v>278.70562550576057</c:v>
                </c:pt>
                <c:pt idx="326">
                  <c:v>278.70562550576057</c:v>
                </c:pt>
                <c:pt idx="327">
                  <c:v>280.19910873854963</c:v>
                </c:pt>
                <c:pt idx="328">
                  <c:v>284.10141580715168</c:v>
                </c:pt>
                <c:pt idx="329">
                  <c:v>285.68237863594618</c:v>
                </c:pt>
                <c:pt idx="330">
                  <c:v>285.68237863594618</c:v>
                </c:pt>
                <c:pt idx="331">
                  <c:v>285.68237863594618</c:v>
                </c:pt>
                <c:pt idx="332">
                  <c:v>285.68237863594618</c:v>
                </c:pt>
                <c:pt idx="333">
                  <c:v>285.68237863594618</c:v>
                </c:pt>
                <c:pt idx="334">
                  <c:v>285.68237863594618</c:v>
                </c:pt>
                <c:pt idx="335">
                  <c:v>285.68237863594618</c:v>
                </c:pt>
                <c:pt idx="336">
                  <c:v>285.68237863594618</c:v>
                </c:pt>
                <c:pt idx="337">
                  <c:v>285.68237863594618</c:v>
                </c:pt>
                <c:pt idx="338">
                  <c:v>285.68237863594618</c:v>
                </c:pt>
                <c:pt idx="339">
                  <c:v>285.68237863594618</c:v>
                </c:pt>
                <c:pt idx="340">
                  <c:v>285.68237863594618</c:v>
                </c:pt>
                <c:pt idx="341">
                  <c:v>285.68237863594618</c:v>
                </c:pt>
                <c:pt idx="342">
                  <c:v>285.68237863594618</c:v>
                </c:pt>
                <c:pt idx="343">
                  <c:v>285.68237863594618</c:v>
                </c:pt>
                <c:pt idx="344">
                  <c:v>285.68237863594618</c:v>
                </c:pt>
                <c:pt idx="345">
                  <c:v>285.68237863594618</c:v>
                </c:pt>
                <c:pt idx="346">
                  <c:v>285.68237863594618</c:v>
                </c:pt>
                <c:pt idx="347">
                  <c:v>285.68237863594618</c:v>
                </c:pt>
                <c:pt idx="348">
                  <c:v>285.68237863594618</c:v>
                </c:pt>
                <c:pt idx="349">
                  <c:v>285.68237863594618</c:v>
                </c:pt>
                <c:pt idx="350">
                  <c:v>285.68237863594618</c:v>
                </c:pt>
                <c:pt idx="351">
                  <c:v>285.68237863594618</c:v>
                </c:pt>
                <c:pt idx="352">
                  <c:v>285.68237863594618</c:v>
                </c:pt>
                <c:pt idx="353">
                  <c:v>285.68237863594618</c:v>
                </c:pt>
                <c:pt idx="354">
                  <c:v>285.68237863594618</c:v>
                </c:pt>
                <c:pt idx="355">
                  <c:v>285.68237863594618</c:v>
                </c:pt>
                <c:pt idx="356">
                  <c:v>285.68237863594618</c:v>
                </c:pt>
                <c:pt idx="357">
                  <c:v>285.68237863594618</c:v>
                </c:pt>
                <c:pt idx="358">
                  <c:v>287.21743178318877</c:v>
                </c:pt>
                <c:pt idx="359">
                  <c:v>289.48474591325783</c:v>
                </c:pt>
                <c:pt idx="360">
                  <c:v>290.9732623663221</c:v>
                </c:pt>
                <c:pt idx="361">
                  <c:v>291.38475508443111</c:v>
                </c:pt>
                <c:pt idx="362">
                  <c:v>291.38475508443111</c:v>
                </c:pt>
                <c:pt idx="363">
                  <c:v>291.38475508443111</c:v>
                </c:pt>
                <c:pt idx="364">
                  <c:v>291.38475508443111</c:v>
                </c:pt>
                <c:pt idx="365">
                  <c:v>291.38475508443111</c:v>
                </c:pt>
                <c:pt idx="366">
                  <c:v>291.38475508443111</c:v>
                </c:pt>
                <c:pt idx="367">
                  <c:v>291.38475508443111</c:v>
                </c:pt>
                <c:pt idx="368">
                  <c:v>291.38475508443111</c:v>
                </c:pt>
                <c:pt idx="369">
                  <c:v>291.38475508443111</c:v>
                </c:pt>
                <c:pt idx="370">
                  <c:v>291.38475508443111</c:v>
                </c:pt>
                <c:pt idx="371">
                  <c:v>293.01263857019427</c:v>
                </c:pt>
                <c:pt idx="372">
                  <c:v>297.35263259411846</c:v>
                </c:pt>
                <c:pt idx="373">
                  <c:v>301.64589948259606</c:v>
                </c:pt>
                <c:pt idx="374">
                  <c:v>304.42803840627641</c:v>
                </c:pt>
                <c:pt idx="375">
                  <c:v>305.85884527830592</c:v>
                </c:pt>
                <c:pt idx="376">
                  <c:v>306.52544217429278</c:v>
                </c:pt>
                <c:pt idx="377">
                  <c:v>306.78141432256484</c:v>
                </c:pt>
                <c:pt idx="378">
                  <c:v>306.82851000112618</c:v>
                </c:pt>
                <c:pt idx="379">
                  <c:v>306.93853015315716</c:v>
                </c:pt>
                <c:pt idx="380">
                  <c:v>307.14555314530821</c:v>
                </c:pt>
                <c:pt idx="381">
                  <c:v>307.33533133150365</c:v>
                </c:pt>
                <c:pt idx="382">
                  <c:v>307.5132985446898</c:v>
                </c:pt>
                <c:pt idx="383">
                  <c:v>307.64541645411799</c:v>
                </c:pt>
                <c:pt idx="384">
                  <c:v>307.67639903283361</c:v>
                </c:pt>
                <c:pt idx="385">
                  <c:v>307.67639903283361</c:v>
                </c:pt>
                <c:pt idx="386">
                  <c:v>307.67639903283361</c:v>
                </c:pt>
                <c:pt idx="387">
                  <c:v>307.67639903283361</c:v>
                </c:pt>
                <c:pt idx="388">
                  <c:v>307.67639903283361</c:v>
                </c:pt>
                <c:pt idx="389">
                  <c:v>307.67639903283361</c:v>
                </c:pt>
                <c:pt idx="390">
                  <c:v>307.67639903283361</c:v>
                </c:pt>
                <c:pt idx="391">
                  <c:v>307.67639903283361</c:v>
                </c:pt>
                <c:pt idx="392">
                  <c:v>307.67639903283361</c:v>
                </c:pt>
                <c:pt idx="393">
                  <c:v>307.67639903283361</c:v>
                </c:pt>
                <c:pt idx="394">
                  <c:v>307.67639903283361</c:v>
                </c:pt>
                <c:pt idx="395">
                  <c:v>307.67639903283361</c:v>
                </c:pt>
                <c:pt idx="396">
                  <c:v>307.67639903283361</c:v>
                </c:pt>
                <c:pt idx="397">
                  <c:v>307.67639903283361</c:v>
                </c:pt>
                <c:pt idx="398">
                  <c:v>307.67639903283361</c:v>
                </c:pt>
                <c:pt idx="399">
                  <c:v>307.67639903283361</c:v>
                </c:pt>
                <c:pt idx="400">
                  <c:v>307.67639903283361</c:v>
                </c:pt>
                <c:pt idx="401">
                  <c:v>308.32734908901705</c:v>
                </c:pt>
                <c:pt idx="402">
                  <c:v>310.03591375530141</c:v>
                </c:pt>
                <c:pt idx="403">
                  <c:v>311.44248404090115</c:v>
                </c:pt>
                <c:pt idx="404">
                  <c:v>312.58723429098393</c:v>
                </c:pt>
                <c:pt idx="405">
                  <c:v>313.92050216542879</c:v>
                </c:pt>
                <c:pt idx="406">
                  <c:v>315.30329081723454</c:v>
                </c:pt>
                <c:pt idx="407">
                  <c:v>316.13533702596243</c:v>
                </c:pt>
                <c:pt idx="408">
                  <c:v>316.13533702596243</c:v>
                </c:pt>
                <c:pt idx="409">
                  <c:v>316.13533702596243</c:v>
                </c:pt>
                <c:pt idx="410">
                  <c:v>316.13533702596243</c:v>
                </c:pt>
                <c:pt idx="411">
                  <c:v>316.13533702596243</c:v>
                </c:pt>
                <c:pt idx="412">
                  <c:v>316.13533702596243</c:v>
                </c:pt>
                <c:pt idx="413">
                  <c:v>316.13533702596243</c:v>
                </c:pt>
                <c:pt idx="414">
                  <c:v>316.13533702596243</c:v>
                </c:pt>
                <c:pt idx="415">
                  <c:v>316.13533702596243</c:v>
                </c:pt>
                <c:pt idx="416">
                  <c:v>316.13533702596243</c:v>
                </c:pt>
                <c:pt idx="417">
                  <c:v>316.13533702596243</c:v>
                </c:pt>
                <c:pt idx="418">
                  <c:v>316.13533702596243</c:v>
                </c:pt>
                <c:pt idx="419">
                  <c:v>316.58725298442823</c:v>
                </c:pt>
                <c:pt idx="420">
                  <c:v>316.58725298442823</c:v>
                </c:pt>
                <c:pt idx="421">
                  <c:v>316.58725298442823</c:v>
                </c:pt>
                <c:pt idx="422">
                  <c:v>316.58725298442823</c:v>
                </c:pt>
                <c:pt idx="423">
                  <c:v>316.58725298442823</c:v>
                </c:pt>
                <c:pt idx="424">
                  <c:v>316.58725298442823</c:v>
                </c:pt>
                <c:pt idx="425">
                  <c:v>316.58725298442823</c:v>
                </c:pt>
                <c:pt idx="426">
                  <c:v>316.58725298442823</c:v>
                </c:pt>
                <c:pt idx="427">
                  <c:v>316.58725298442823</c:v>
                </c:pt>
                <c:pt idx="428">
                  <c:v>316.58725298442823</c:v>
                </c:pt>
                <c:pt idx="429">
                  <c:v>316.58725298442823</c:v>
                </c:pt>
                <c:pt idx="430">
                  <c:v>316.58725298442823</c:v>
                </c:pt>
                <c:pt idx="431">
                  <c:v>316.58725298442823</c:v>
                </c:pt>
                <c:pt idx="432">
                  <c:v>316.58725298442823</c:v>
                </c:pt>
                <c:pt idx="433">
                  <c:v>316.58725298442823</c:v>
                </c:pt>
                <c:pt idx="434">
                  <c:v>316.69279545697151</c:v>
                </c:pt>
                <c:pt idx="435">
                  <c:v>319.52164999828739</c:v>
                </c:pt>
                <c:pt idx="436">
                  <c:v>324.99258600029106</c:v>
                </c:pt>
                <c:pt idx="437">
                  <c:v>332.20354102094529</c:v>
                </c:pt>
                <c:pt idx="438">
                  <c:v>339.30177314969256</c:v>
                </c:pt>
                <c:pt idx="439">
                  <c:v>344.59953833217594</c:v>
                </c:pt>
                <c:pt idx="440">
                  <c:v>347.27525434063142</c:v>
                </c:pt>
                <c:pt idx="441">
                  <c:v>348.12446887140874</c:v>
                </c:pt>
                <c:pt idx="442">
                  <c:v>348.24720781854086</c:v>
                </c:pt>
                <c:pt idx="443">
                  <c:v>348.24720781854086</c:v>
                </c:pt>
                <c:pt idx="444">
                  <c:v>348.24720781854086</c:v>
                </c:pt>
                <c:pt idx="445">
                  <c:v>348.24720781854086</c:v>
                </c:pt>
                <c:pt idx="446">
                  <c:v>348.24720781854086</c:v>
                </c:pt>
                <c:pt idx="447">
                  <c:v>348.24720781854086</c:v>
                </c:pt>
                <c:pt idx="448">
                  <c:v>348.24720781854086</c:v>
                </c:pt>
                <c:pt idx="449">
                  <c:v>348.24720781854086</c:v>
                </c:pt>
                <c:pt idx="450">
                  <c:v>348.24720781854086</c:v>
                </c:pt>
                <c:pt idx="451">
                  <c:v>348.24720781854086</c:v>
                </c:pt>
                <c:pt idx="452">
                  <c:v>348.24720781854086</c:v>
                </c:pt>
                <c:pt idx="453">
                  <c:v>348.24720781854086</c:v>
                </c:pt>
                <c:pt idx="454">
                  <c:v>348.24720781854086</c:v>
                </c:pt>
                <c:pt idx="455">
                  <c:v>348.24720781854086</c:v>
                </c:pt>
                <c:pt idx="456">
                  <c:v>348.24720781854086</c:v>
                </c:pt>
                <c:pt idx="457">
                  <c:v>348.24720781854086</c:v>
                </c:pt>
                <c:pt idx="458">
                  <c:v>348.24720781854086</c:v>
                </c:pt>
                <c:pt idx="459">
                  <c:v>348.24720781854086</c:v>
                </c:pt>
                <c:pt idx="460">
                  <c:v>348.24720781854086</c:v>
                </c:pt>
                <c:pt idx="461">
                  <c:v>348.24720781854086</c:v>
                </c:pt>
                <c:pt idx="462">
                  <c:v>348.24720781854086</c:v>
                </c:pt>
                <c:pt idx="463">
                  <c:v>348.24720781854086</c:v>
                </c:pt>
                <c:pt idx="464">
                  <c:v>348.24720781854086</c:v>
                </c:pt>
                <c:pt idx="465">
                  <c:v>348.24720781854086</c:v>
                </c:pt>
                <c:pt idx="466">
                  <c:v>348.24720781854086</c:v>
                </c:pt>
                <c:pt idx="467">
                  <c:v>348.24720781854086</c:v>
                </c:pt>
                <c:pt idx="468">
                  <c:v>348.24720781854086</c:v>
                </c:pt>
                <c:pt idx="469">
                  <c:v>348.24720781854086</c:v>
                </c:pt>
                <c:pt idx="470">
                  <c:v>348.24720781854086</c:v>
                </c:pt>
                <c:pt idx="471">
                  <c:v>348.24720781854086</c:v>
                </c:pt>
                <c:pt idx="472">
                  <c:v>348.24720781854086</c:v>
                </c:pt>
                <c:pt idx="473">
                  <c:v>348.24720781854086</c:v>
                </c:pt>
                <c:pt idx="474">
                  <c:v>348.24720781854086</c:v>
                </c:pt>
                <c:pt idx="475">
                  <c:v>348.24720781854086</c:v>
                </c:pt>
                <c:pt idx="476">
                  <c:v>348.24720781854086</c:v>
                </c:pt>
                <c:pt idx="477">
                  <c:v>348.24720781854086</c:v>
                </c:pt>
                <c:pt idx="478">
                  <c:v>348.24720781854086</c:v>
                </c:pt>
                <c:pt idx="479">
                  <c:v>348.24720781854086</c:v>
                </c:pt>
                <c:pt idx="480">
                  <c:v>348.24720781854086</c:v>
                </c:pt>
                <c:pt idx="481">
                  <c:v>348.24720781854086</c:v>
                </c:pt>
                <c:pt idx="482">
                  <c:v>348.24720781854086</c:v>
                </c:pt>
                <c:pt idx="483">
                  <c:v>348.24720781854086</c:v>
                </c:pt>
                <c:pt idx="484">
                  <c:v>348.24720781854086</c:v>
                </c:pt>
                <c:pt idx="485">
                  <c:v>348.24720781854086</c:v>
                </c:pt>
                <c:pt idx="486">
                  <c:v>348.24720781854086</c:v>
                </c:pt>
                <c:pt idx="487">
                  <c:v>348.24720781854086</c:v>
                </c:pt>
                <c:pt idx="488">
                  <c:v>348.24720781854086</c:v>
                </c:pt>
                <c:pt idx="489">
                  <c:v>348.24720781854086</c:v>
                </c:pt>
                <c:pt idx="490">
                  <c:v>348.24720781854086</c:v>
                </c:pt>
                <c:pt idx="491">
                  <c:v>348.24720781854086</c:v>
                </c:pt>
                <c:pt idx="492">
                  <c:v>348.24720781854086</c:v>
                </c:pt>
                <c:pt idx="493">
                  <c:v>348.24720781854086</c:v>
                </c:pt>
                <c:pt idx="494">
                  <c:v>348.24720781854086</c:v>
                </c:pt>
                <c:pt idx="495">
                  <c:v>348.24720781854086</c:v>
                </c:pt>
                <c:pt idx="496">
                  <c:v>348.24720781854086</c:v>
                </c:pt>
                <c:pt idx="497">
                  <c:v>348.24720781854086</c:v>
                </c:pt>
                <c:pt idx="498">
                  <c:v>348.24720781854086</c:v>
                </c:pt>
                <c:pt idx="499">
                  <c:v>348.24720781854086</c:v>
                </c:pt>
                <c:pt idx="500">
                  <c:v>348.24720781854086</c:v>
                </c:pt>
                <c:pt idx="501">
                  <c:v>348.24720781854086</c:v>
                </c:pt>
                <c:pt idx="502">
                  <c:v>348.24720781854086</c:v>
                </c:pt>
                <c:pt idx="503">
                  <c:v>348.24720781854086</c:v>
                </c:pt>
                <c:pt idx="504">
                  <c:v>348.24720781854086</c:v>
                </c:pt>
                <c:pt idx="505">
                  <c:v>348.24720781854086</c:v>
                </c:pt>
                <c:pt idx="506">
                  <c:v>348.24720781854086</c:v>
                </c:pt>
                <c:pt idx="507">
                  <c:v>348.24720781854086</c:v>
                </c:pt>
                <c:pt idx="508">
                  <c:v>348.24720781854086</c:v>
                </c:pt>
                <c:pt idx="509">
                  <c:v>348.24720781854086</c:v>
                </c:pt>
                <c:pt idx="510">
                  <c:v>348.24720781854086</c:v>
                </c:pt>
                <c:pt idx="511">
                  <c:v>348.24720781854086</c:v>
                </c:pt>
                <c:pt idx="512">
                  <c:v>348.24720781854086</c:v>
                </c:pt>
                <c:pt idx="513">
                  <c:v>348.24720781854086</c:v>
                </c:pt>
                <c:pt idx="514">
                  <c:v>348.24720781854086</c:v>
                </c:pt>
                <c:pt idx="515">
                  <c:v>348.24720781854086</c:v>
                </c:pt>
                <c:pt idx="516">
                  <c:v>348.24720781854086</c:v>
                </c:pt>
                <c:pt idx="517">
                  <c:v>348.24720781854086</c:v>
                </c:pt>
                <c:pt idx="518">
                  <c:v>348.24720781854086</c:v>
                </c:pt>
                <c:pt idx="519">
                  <c:v>348.24720781854086</c:v>
                </c:pt>
                <c:pt idx="520">
                  <c:v>348.64697124827001</c:v>
                </c:pt>
                <c:pt idx="521">
                  <c:v>349.39070051537948</c:v>
                </c:pt>
                <c:pt idx="522">
                  <c:v>351.07839970122046</c:v>
                </c:pt>
                <c:pt idx="523">
                  <c:v>354.13778399106923</c:v>
                </c:pt>
                <c:pt idx="524">
                  <c:v>357.60078732593087</c:v>
                </c:pt>
                <c:pt idx="525">
                  <c:v>359.82097740958096</c:v>
                </c:pt>
                <c:pt idx="526">
                  <c:v>360.56710856979822</c:v>
                </c:pt>
                <c:pt idx="527">
                  <c:v>360.70049014453224</c:v>
                </c:pt>
                <c:pt idx="528">
                  <c:v>360.72106624630823</c:v>
                </c:pt>
                <c:pt idx="529">
                  <c:v>360.72106624630823</c:v>
                </c:pt>
                <c:pt idx="530">
                  <c:v>360.72106624630823</c:v>
                </c:pt>
                <c:pt idx="531">
                  <c:v>360.72106624630823</c:v>
                </c:pt>
                <c:pt idx="532">
                  <c:v>360.72106624630823</c:v>
                </c:pt>
                <c:pt idx="533">
                  <c:v>360.72106624630823</c:v>
                </c:pt>
                <c:pt idx="534">
                  <c:v>360.72106624630823</c:v>
                </c:pt>
                <c:pt idx="535">
                  <c:v>360.72106624630823</c:v>
                </c:pt>
                <c:pt idx="536">
                  <c:v>360.72106624630823</c:v>
                </c:pt>
                <c:pt idx="537">
                  <c:v>360.72106624630823</c:v>
                </c:pt>
                <c:pt idx="538">
                  <c:v>360.72106624630823</c:v>
                </c:pt>
                <c:pt idx="539">
                  <c:v>360.72106624630823</c:v>
                </c:pt>
                <c:pt idx="540">
                  <c:v>360.72106624630823</c:v>
                </c:pt>
                <c:pt idx="541">
                  <c:v>360.72106624630823</c:v>
                </c:pt>
                <c:pt idx="542">
                  <c:v>360.72106624630823</c:v>
                </c:pt>
                <c:pt idx="543">
                  <c:v>361.03115832519717</c:v>
                </c:pt>
                <c:pt idx="544">
                  <c:v>362.88584645061439</c:v>
                </c:pt>
                <c:pt idx="545">
                  <c:v>364.8609537151529</c:v>
                </c:pt>
                <c:pt idx="546">
                  <c:v>365.92564391605259</c:v>
                </c:pt>
                <c:pt idx="547">
                  <c:v>366.370491629718</c:v>
                </c:pt>
                <c:pt idx="548">
                  <c:v>366.49770668479044</c:v>
                </c:pt>
                <c:pt idx="549">
                  <c:v>366.49770668479044</c:v>
                </c:pt>
                <c:pt idx="550">
                  <c:v>366.49770668479044</c:v>
                </c:pt>
                <c:pt idx="551">
                  <c:v>366.49770668479044</c:v>
                </c:pt>
                <c:pt idx="552">
                  <c:v>366.49770668479044</c:v>
                </c:pt>
                <c:pt idx="553">
                  <c:v>366.49770668479044</c:v>
                </c:pt>
                <c:pt idx="554">
                  <c:v>366.49770668479044</c:v>
                </c:pt>
                <c:pt idx="555">
                  <c:v>366.49770668479044</c:v>
                </c:pt>
                <c:pt idx="556">
                  <c:v>366.49770668479044</c:v>
                </c:pt>
                <c:pt idx="557">
                  <c:v>366.49770668479044</c:v>
                </c:pt>
                <c:pt idx="558">
                  <c:v>366.49770668479044</c:v>
                </c:pt>
                <c:pt idx="559">
                  <c:v>366.49770668479044</c:v>
                </c:pt>
                <c:pt idx="560">
                  <c:v>366.49770668479044</c:v>
                </c:pt>
                <c:pt idx="561">
                  <c:v>366.49770668479044</c:v>
                </c:pt>
                <c:pt idx="562">
                  <c:v>366.49770668479044</c:v>
                </c:pt>
                <c:pt idx="563">
                  <c:v>370.24877366561503</c:v>
                </c:pt>
                <c:pt idx="564">
                  <c:v>374.4519530760586</c:v>
                </c:pt>
                <c:pt idx="565">
                  <c:v>376.34380244488665</c:v>
                </c:pt>
                <c:pt idx="566">
                  <c:v>376.34380244488665</c:v>
                </c:pt>
                <c:pt idx="567">
                  <c:v>376.34380244488665</c:v>
                </c:pt>
                <c:pt idx="568">
                  <c:v>376.34380244488665</c:v>
                </c:pt>
                <c:pt idx="569">
                  <c:v>376.34380244488665</c:v>
                </c:pt>
                <c:pt idx="570">
                  <c:v>376.34380244488665</c:v>
                </c:pt>
                <c:pt idx="571">
                  <c:v>376.34380244488665</c:v>
                </c:pt>
                <c:pt idx="572">
                  <c:v>376.34380244488665</c:v>
                </c:pt>
                <c:pt idx="573">
                  <c:v>376.34380244488665</c:v>
                </c:pt>
                <c:pt idx="574">
                  <c:v>376.34380244488665</c:v>
                </c:pt>
                <c:pt idx="575">
                  <c:v>376.34380244488665</c:v>
                </c:pt>
                <c:pt idx="576">
                  <c:v>376.34380244488665</c:v>
                </c:pt>
                <c:pt idx="577">
                  <c:v>376.34380244488665</c:v>
                </c:pt>
                <c:pt idx="578">
                  <c:v>376.34380244488665</c:v>
                </c:pt>
                <c:pt idx="579">
                  <c:v>376.34380244488665</c:v>
                </c:pt>
                <c:pt idx="580">
                  <c:v>376.34380244488665</c:v>
                </c:pt>
                <c:pt idx="581">
                  <c:v>376.34380244488665</c:v>
                </c:pt>
                <c:pt idx="582">
                  <c:v>376.34380244488665</c:v>
                </c:pt>
                <c:pt idx="583">
                  <c:v>376.34380244488665</c:v>
                </c:pt>
                <c:pt idx="584">
                  <c:v>376.34380244488665</c:v>
                </c:pt>
                <c:pt idx="585">
                  <c:v>376.34380244488665</c:v>
                </c:pt>
                <c:pt idx="586">
                  <c:v>376.34380244488665</c:v>
                </c:pt>
                <c:pt idx="587">
                  <c:v>376.34380244488665</c:v>
                </c:pt>
                <c:pt idx="588">
                  <c:v>376.34380244488665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5D-4CA1-B2A8-E338FC089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energy / KJ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medium speed cumulative</a:t>
            </a:r>
            <a:r>
              <a:rPr lang="en-US" baseline="0"/>
              <a:t> energy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12199394177664"/>
          <c:y val="0.16109703529956365"/>
          <c:w val="0.79941716364670146"/>
          <c:h val="0.69889031304558002"/>
        </c:manualLayout>
      </c:layout>
      <c:lineChart>
        <c:grouping val="standard"/>
        <c:varyColors val="0"/>
        <c:ser>
          <c:idx val="1"/>
          <c:order val="0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WLTC_class_3!$P$597:$P$1029</c:f>
              <c:numCache>
                <c:formatCode>0.00</c:formatCode>
                <c:ptCount val="433"/>
                <c:pt idx="0">
                  <c:v>1960.1099742055103</c:v>
                </c:pt>
                <c:pt idx="1">
                  <c:v>1960.1099742055103</c:v>
                </c:pt>
                <c:pt idx="2">
                  <c:v>1960.1099742055103</c:v>
                </c:pt>
                <c:pt idx="3">
                  <c:v>1960.1099742055103</c:v>
                </c:pt>
                <c:pt idx="4">
                  <c:v>1960.1099742055103</c:v>
                </c:pt>
                <c:pt idx="5">
                  <c:v>1960.1099742055103</c:v>
                </c:pt>
                <c:pt idx="6">
                  <c:v>1960.1099742055103</c:v>
                </c:pt>
                <c:pt idx="7">
                  <c:v>1960.1099742055103</c:v>
                </c:pt>
                <c:pt idx="8">
                  <c:v>1960.1099742055103</c:v>
                </c:pt>
                <c:pt idx="9">
                  <c:v>1960.1099742055103</c:v>
                </c:pt>
                <c:pt idx="10">
                  <c:v>1960.1099742055103</c:v>
                </c:pt>
                <c:pt idx="11">
                  <c:v>1960.3545739841136</c:v>
                </c:pt>
                <c:pt idx="12">
                  <c:v>1961.1073365556022</c:v>
                </c:pt>
                <c:pt idx="13">
                  <c:v>1963.8578196009828</c:v>
                </c:pt>
                <c:pt idx="14">
                  <c:v>1970.5447264269558</c:v>
                </c:pt>
                <c:pt idx="15">
                  <c:v>1982.2476259380962</c:v>
                </c:pt>
                <c:pt idx="16">
                  <c:v>1999.4340943379723</c:v>
                </c:pt>
                <c:pt idx="17">
                  <c:v>2020.6717802141848</c:v>
                </c:pt>
                <c:pt idx="18">
                  <c:v>2043.3811871564756</c:v>
                </c:pt>
                <c:pt idx="19">
                  <c:v>2067.1524069610787</c:v>
                </c:pt>
                <c:pt idx="20">
                  <c:v>2093.3581109144175</c:v>
                </c:pt>
                <c:pt idx="21">
                  <c:v>2121.1759488670409</c:v>
                </c:pt>
                <c:pt idx="22">
                  <c:v>2144.7117362892</c:v>
                </c:pt>
                <c:pt idx="23">
                  <c:v>2159.3574263747464</c:v>
                </c:pt>
                <c:pt idx="24">
                  <c:v>2167.3154421310846</c:v>
                </c:pt>
                <c:pt idx="25">
                  <c:v>2173.5992703058637</c:v>
                </c:pt>
                <c:pt idx="26">
                  <c:v>2179.8610440927905</c:v>
                </c:pt>
                <c:pt idx="27">
                  <c:v>2185.1109728988858</c:v>
                </c:pt>
                <c:pt idx="28">
                  <c:v>2188.3619812563757</c:v>
                </c:pt>
                <c:pt idx="29">
                  <c:v>2189.2872138139451</c:v>
                </c:pt>
                <c:pt idx="30">
                  <c:v>2189.4853215320159</c:v>
                </c:pt>
                <c:pt idx="31">
                  <c:v>2191.4033005766364</c:v>
                </c:pt>
                <c:pt idx="32">
                  <c:v>2195.9362552571388</c:v>
                </c:pt>
                <c:pt idx="33">
                  <c:v>2202.527085875633</c:v>
                </c:pt>
                <c:pt idx="34">
                  <c:v>2211.2480824235527</c:v>
                </c:pt>
                <c:pt idx="35">
                  <c:v>2221.3412383082446</c:v>
                </c:pt>
                <c:pt idx="36">
                  <c:v>2230.6992669884085</c:v>
                </c:pt>
                <c:pt idx="37">
                  <c:v>2238.2958218506924</c:v>
                </c:pt>
                <c:pt idx="38">
                  <c:v>2244.9686498611245</c:v>
                </c:pt>
                <c:pt idx="39">
                  <c:v>2251.9493868221739</c:v>
                </c:pt>
                <c:pt idx="40">
                  <c:v>2260.8050056414436</c:v>
                </c:pt>
                <c:pt idx="41">
                  <c:v>2272.6396749648329</c:v>
                </c:pt>
                <c:pt idx="42">
                  <c:v>2286.7308437492052</c:v>
                </c:pt>
                <c:pt idx="43">
                  <c:v>2302.5957526031721</c:v>
                </c:pt>
                <c:pt idx="44">
                  <c:v>2319.387077983075</c:v>
                </c:pt>
                <c:pt idx="45">
                  <c:v>2335.3634006789875</c:v>
                </c:pt>
                <c:pt idx="46">
                  <c:v>2348.5868815328658</c:v>
                </c:pt>
                <c:pt idx="47">
                  <c:v>2358.4067034421173</c:v>
                </c:pt>
                <c:pt idx="48">
                  <c:v>2366.4527020488995</c:v>
                </c:pt>
                <c:pt idx="49">
                  <c:v>2373.7644614213232</c:v>
                </c:pt>
                <c:pt idx="50">
                  <c:v>2381.0269855676393</c:v>
                </c:pt>
                <c:pt idx="51">
                  <c:v>2390.7295945079372</c:v>
                </c:pt>
                <c:pt idx="52">
                  <c:v>2405.1995159513949</c:v>
                </c:pt>
                <c:pt idx="53">
                  <c:v>2421.5860645978437</c:v>
                </c:pt>
                <c:pt idx="54">
                  <c:v>2435.0243264727592</c:v>
                </c:pt>
                <c:pt idx="55">
                  <c:v>2446.7138834821312</c:v>
                </c:pt>
                <c:pt idx="56">
                  <c:v>2458.9101868441071</c:v>
                </c:pt>
                <c:pt idx="57">
                  <c:v>2471.2427787426218</c:v>
                </c:pt>
                <c:pt idx="58">
                  <c:v>2482.95364515341</c:v>
                </c:pt>
                <c:pt idx="59">
                  <c:v>2492.8265481846365</c:v>
                </c:pt>
                <c:pt idx="60">
                  <c:v>2498.8675655519532</c:v>
                </c:pt>
                <c:pt idx="61">
                  <c:v>2498.8675655519532</c:v>
                </c:pt>
                <c:pt idx="62">
                  <c:v>2498.8675655519532</c:v>
                </c:pt>
                <c:pt idx="63">
                  <c:v>2498.8675655519532</c:v>
                </c:pt>
                <c:pt idx="64">
                  <c:v>2498.8675655519532</c:v>
                </c:pt>
                <c:pt idx="65">
                  <c:v>2498.8675655519532</c:v>
                </c:pt>
                <c:pt idx="66">
                  <c:v>2498.8675655519532</c:v>
                </c:pt>
                <c:pt idx="67">
                  <c:v>2498.8675655519532</c:v>
                </c:pt>
                <c:pt idx="68">
                  <c:v>2498.8675655519532</c:v>
                </c:pt>
                <c:pt idx="69">
                  <c:v>2498.8675655519532</c:v>
                </c:pt>
                <c:pt idx="70">
                  <c:v>2498.8675655519532</c:v>
                </c:pt>
                <c:pt idx="71">
                  <c:v>2498.8675655519532</c:v>
                </c:pt>
                <c:pt idx="72">
                  <c:v>2498.8675655519532</c:v>
                </c:pt>
                <c:pt idx="73">
                  <c:v>2498.8675655519532</c:v>
                </c:pt>
                <c:pt idx="74">
                  <c:v>2498.8675655519532</c:v>
                </c:pt>
                <c:pt idx="75">
                  <c:v>2499.6673015341753</c:v>
                </c:pt>
                <c:pt idx="76">
                  <c:v>2502.6787739896877</c:v>
                </c:pt>
                <c:pt idx="77">
                  <c:v>2510.2794325576506</c:v>
                </c:pt>
                <c:pt idx="78">
                  <c:v>2524.0892819921646</c:v>
                </c:pt>
                <c:pt idx="79">
                  <c:v>2540.7210165254901</c:v>
                </c:pt>
                <c:pt idx="80">
                  <c:v>2560.5524436741321</c:v>
                </c:pt>
                <c:pt idx="81">
                  <c:v>2577.3683850983298</c:v>
                </c:pt>
                <c:pt idx="82">
                  <c:v>2590.7706879249349</c:v>
                </c:pt>
                <c:pt idx="83">
                  <c:v>2605.059132333824</c:v>
                </c:pt>
                <c:pt idx="84">
                  <c:v>2620.25047903833</c:v>
                </c:pt>
                <c:pt idx="85">
                  <c:v>2631.8107223716634</c:v>
                </c:pt>
                <c:pt idx="86">
                  <c:v>2638.6209102997227</c:v>
                </c:pt>
                <c:pt idx="87">
                  <c:v>2640.597904426832</c:v>
                </c:pt>
                <c:pt idx="88">
                  <c:v>2640.597904426832</c:v>
                </c:pt>
                <c:pt idx="89">
                  <c:v>2640.597904426832</c:v>
                </c:pt>
                <c:pt idx="90">
                  <c:v>2640.597904426832</c:v>
                </c:pt>
                <c:pt idx="91">
                  <c:v>2640.597904426832</c:v>
                </c:pt>
                <c:pt idx="92">
                  <c:v>2640.597904426832</c:v>
                </c:pt>
                <c:pt idx="93">
                  <c:v>2640.597904426832</c:v>
                </c:pt>
                <c:pt idx="94">
                  <c:v>2640.597904426832</c:v>
                </c:pt>
                <c:pt idx="95">
                  <c:v>2645.7309725420464</c:v>
                </c:pt>
                <c:pt idx="96">
                  <c:v>2655.262680205803</c:v>
                </c:pt>
                <c:pt idx="97">
                  <c:v>2665.3724540190847</c:v>
                </c:pt>
                <c:pt idx="98">
                  <c:v>2676.2049102513511</c:v>
                </c:pt>
                <c:pt idx="99">
                  <c:v>2687.9676589219571</c:v>
                </c:pt>
                <c:pt idx="100">
                  <c:v>2696.7293606887592</c:v>
                </c:pt>
                <c:pt idx="101">
                  <c:v>2702.1703861646411</c:v>
                </c:pt>
                <c:pt idx="102">
                  <c:v>2707.862282879446</c:v>
                </c:pt>
                <c:pt idx="103">
                  <c:v>2715.1994661499184</c:v>
                </c:pt>
                <c:pt idx="104">
                  <c:v>2722.3433631579492</c:v>
                </c:pt>
                <c:pt idx="105">
                  <c:v>2725.839806427929</c:v>
                </c:pt>
                <c:pt idx="106">
                  <c:v>2725.839806427929</c:v>
                </c:pt>
                <c:pt idx="107">
                  <c:v>2725.839806427929</c:v>
                </c:pt>
                <c:pt idx="108">
                  <c:v>2725.839806427929</c:v>
                </c:pt>
                <c:pt idx="109">
                  <c:v>2725.839806427929</c:v>
                </c:pt>
                <c:pt idx="110">
                  <c:v>2725.839806427929</c:v>
                </c:pt>
                <c:pt idx="111">
                  <c:v>2727.0944763194543</c:v>
                </c:pt>
                <c:pt idx="112">
                  <c:v>2729.1772742062367</c:v>
                </c:pt>
                <c:pt idx="113">
                  <c:v>2731.4006392226488</c:v>
                </c:pt>
                <c:pt idx="114">
                  <c:v>2732.2127403756135</c:v>
                </c:pt>
                <c:pt idx="115">
                  <c:v>2732.2127403756135</c:v>
                </c:pt>
                <c:pt idx="116">
                  <c:v>2732.2127403756135</c:v>
                </c:pt>
                <c:pt idx="117">
                  <c:v>2732.2127403756135</c:v>
                </c:pt>
                <c:pt idx="118">
                  <c:v>2732.2127403756135</c:v>
                </c:pt>
                <c:pt idx="119">
                  <c:v>2733.8157170985764</c:v>
                </c:pt>
                <c:pt idx="120">
                  <c:v>2739.7394895730254</c:v>
                </c:pt>
                <c:pt idx="121">
                  <c:v>2750.6575977489247</c:v>
                </c:pt>
                <c:pt idx="122">
                  <c:v>2759.672625299886</c:v>
                </c:pt>
                <c:pt idx="123">
                  <c:v>2762.2870140865589</c:v>
                </c:pt>
                <c:pt idx="124">
                  <c:v>2762.2870140865589</c:v>
                </c:pt>
                <c:pt idx="125">
                  <c:v>2762.2870140865589</c:v>
                </c:pt>
                <c:pt idx="126">
                  <c:v>2762.2870140865589</c:v>
                </c:pt>
                <c:pt idx="127">
                  <c:v>2762.2870140865589</c:v>
                </c:pt>
                <c:pt idx="128">
                  <c:v>2764.3719352539665</c:v>
                </c:pt>
                <c:pt idx="129">
                  <c:v>2769.2474369258725</c:v>
                </c:pt>
                <c:pt idx="130">
                  <c:v>2776.8815392211814</c:v>
                </c:pt>
                <c:pt idx="131">
                  <c:v>2784.6249269598688</c:v>
                </c:pt>
                <c:pt idx="132">
                  <c:v>2792.4527685888684</c:v>
                </c:pt>
                <c:pt idx="133">
                  <c:v>2800.1346928716375</c:v>
                </c:pt>
                <c:pt idx="134">
                  <c:v>2809.4857563590449</c:v>
                </c:pt>
                <c:pt idx="135">
                  <c:v>2823.1226689109067</c:v>
                </c:pt>
                <c:pt idx="136">
                  <c:v>2843.1627641622354</c:v>
                </c:pt>
                <c:pt idx="137">
                  <c:v>2866.002224707579</c:v>
                </c:pt>
                <c:pt idx="138">
                  <c:v>2884.6447920792939</c:v>
                </c:pt>
                <c:pt idx="139">
                  <c:v>2900.3116299649919</c:v>
                </c:pt>
                <c:pt idx="140">
                  <c:v>2910.768903859534</c:v>
                </c:pt>
                <c:pt idx="141">
                  <c:v>2917.6759082571598</c:v>
                </c:pt>
                <c:pt idx="142">
                  <c:v>2924.3250987032711</c:v>
                </c:pt>
                <c:pt idx="143">
                  <c:v>2931.3022107967658</c:v>
                </c:pt>
                <c:pt idx="144">
                  <c:v>2938.6101184795866</c:v>
                </c:pt>
                <c:pt idx="145">
                  <c:v>2946.5625201395533</c:v>
                </c:pt>
                <c:pt idx="146">
                  <c:v>2955.4836040703713</c:v>
                </c:pt>
                <c:pt idx="147">
                  <c:v>2964.2805159685308</c:v>
                </c:pt>
                <c:pt idx="148">
                  <c:v>2971.6876675695185</c:v>
                </c:pt>
                <c:pt idx="149">
                  <c:v>2981.7759092646493</c:v>
                </c:pt>
                <c:pt idx="150">
                  <c:v>2995.2651695564969</c:v>
                </c:pt>
                <c:pt idx="151">
                  <c:v>3007.9304322872977</c:v>
                </c:pt>
                <c:pt idx="152">
                  <c:v>3017.7232105280009</c:v>
                </c:pt>
                <c:pt idx="153">
                  <c:v>3025.3291321533588</c:v>
                </c:pt>
                <c:pt idx="154">
                  <c:v>3032.6425616312399</c:v>
                </c:pt>
                <c:pt idx="155">
                  <c:v>3039.955991109121</c:v>
                </c:pt>
                <c:pt idx="156">
                  <c:v>3048.5653921750209</c:v>
                </c:pt>
                <c:pt idx="157">
                  <c:v>3059.2065137202799</c:v>
                </c:pt>
                <c:pt idx="158">
                  <c:v>3071.368077733925</c:v>
                </c:pt>
                <c:pt idx="159">
                  <c:v>3082.8129612363236</c:v>
                </c:pt>
                <c:pt idx="160">
                  <c:v>3091.722090214635</c:v>
                </c:pt>
                <c:pt idx="161">
                  <c:v>3098.9644946559092</c:v>
                </c:pt>
                <c:pt idx="162">
                  <c:v>3104.8520608723725</c:v>
                </c:pt>
                <c:pt idx="163">
                  <c:v>3108.3443835246549</c:v>
                </c:pt>
                <c:pt idx="164">
                  <c:v>3110.0832078414091</c:v>
                </c:pt>
                <c:pt idx="165">
                  <c:v>3110.1168070786994</c:v>
                </c:pt>
                <c:pt idx="166">
                  <c:v>3110.1168070786994</c:v>
                </c:pt>
                <c:pt idx="167">
                  <c:v>3110.1168070786994</c:v>
                </c:pt>
                <c:pt idx="168">
                  <c:v>3110.1168070786994</c:v>
                </c:pt>
                <c:pt idx="169">
                  <c:v>3110.1168070786994</c:v>
                </c:pt>
                <c:pt idx="170">
                  <c:v>3110.1168070786994</c:v>
                </c:pt>
                <c:pt idx="171">
                  <c:v>3110.1168070786994</c:v>
                </c:pt>
                <c:pt idx="172">
                  <c:v>3110.1168070786994</c:v>
                </c:pt>
                <c:pt idx="173">
                  <c:v>3110.1168070786994</c:v>
                </c:pt>
                <c:pt idx="174">
                  <c:v>3110.1936263942548</c:v>
                </c:pt>
                <c:pt idx="175">
                  <c:v>3114.9928390847122</c:v>
                </c:pt>
                <c:pt idx="176">
                  <c:v>3123.4837315034774</c:v>
                </c:pt>
                <c:pt idx="177">
                  <c:v>3133.7878998042197</c:v>
                </c:pt>
                <c:pt idx="178">
                  <c:v>3146.0818175498553</c:v>
                </c:pt>
                <c:pt idx="179">
                  <c:v>3162.2645854241309</c:v>
                </c:pt>
                <c:pt idx="180">
                  <c:v>3185.4679283316959</c:v>
                </c:pt>
                <c:pt idx="181">
                  <c:v>3213.1489900905271</c:v>
                </c:pt>
                <c:pt idx="182">
                  <c:v>3243.1024990977362</c:v>
                </c:pt>
                <c:pt idx="183">
                  <c:v>3272.0785496580015</c:v>
                </c:pt>
                <c:pt idx="184">
                  <c:v>3299.4469688566173</c:v>
                </c:pt>
                <c:pt idx="185">
                  <c:v>3329.7861537294143</c:v>
                </c:pt>
                <c:pt idx="186">
                  <c:v>3358.0398080607342</c:v>
                </c:pt>
                <c:pt idx="187">
                  <c:v>3382.4317209469036</c:v>
                </c:pt>
                <c:pt idx="188">
                  <c:v>3405.8910582782978</c:v>
                </c:pt>
                <c:pt idx="189">
                  <c:v>3428.2679157697912</c:v>
                </c:pt>
                <c:pt idx="190">
                  <c:v>3448.4546328443362</c:v>
                </c:pt>
                <c:pt idx="191">
                  <c:v>3466.626091703607</c:v>
                </c:pt>
                <c:pt idx="192">
                  <c:v>3483.0070806335088</c:v>
                </c:pt>
                <c:pt idx="193">
                  <c:v>3497.9010760520632</c:v>
                </c:pt>
                <c:pt idx="194">
                  <c:v>3512.4869113380646</c:v>
                </c:pt>
                <c:pt idx="195">
                  <c:v>3528.9414295958422</c:v>
                </c:pt>
                <c:pt idx="196">
                  <c:v>3546.1220729642409</c:v>
                </c:pt>
                <c:pt idx="197">
                  <c:v>3560.8990727150699</c:v>
                </c:pt>
                <c:pt idx="198">
                  <c:v>3573.5297835203264</c:v>
                </c:pt>
                <c:pt idx="199">
                  <c:v>3586.1604943255829</c:v>
                </c:pt>
                <c:pt idx="200">
                  <c:v>3600.140428147236</c:v>
                </c:pt>
                <c:pt idx="201">
                  <c:v>3615.1141652964261</c:v>
                </c:pt>
                <c:pt idx="202">
                  <c:v>3627.1143847506855</c:v>
                </c:pt>
                <c:pt idx="203">
                  <c:v>3628.4363688578501</c:v>
                </c:pt>
                <c:pt idx="204">
                  <c:v>3628.4363688578501</c:v>
                </c:pt>
                <c:pt idx="205">
                  <c:v>3628.4363688578501</c:v>
                </c:pt>
                <c:pt idx="206">
                  <c:v>3628.4363688578501</c:v>
                </c:pt>
                <c:pt idx="207">
                  <c:v>3628.4363688578501</c:v>
                </c:pt>
                <c:pt idx="208">
                  <c:v>3628.4363688578501</c:v>
                </c:pt>
                <c:pt idx="209">
                  <c:v>3628.4363688578501</c:v>
                </c:pt>
                <c:pt idx="210">
                  <c:v>3631.3478481463994</c:v>
                </c:pt>
                <c:pt idx="211">
                  <c:v>3638.9452968380097</c:v>
                </c:pt>
                <c:pt idx="212">
                  <c:v>3654.3530995328347</c:v>
                </c:pt>
                <c:pt idx="213">
                  <c:v>3679.5851559196144</c:v>
                </c:pt>
                <c:pt idx="214">
                  <c:v>3708.5250932867884</c:v>
                </c:pt>
                <c:pt idx="215">
                  <c:v>3731.3000475209519</c:v>
                </c:pt>
                <c:pt idx="216">
                  <c:v>3745.2649462814657</c:v>
                </c:pt>
                <c:pt idx="217">
                  <c:v>3752.9561802277544</c:v>
                </c:pt>
                <c:pt idx="218">
                  <c:v>3755.2498649691461</c:v>
                </c:pt>
                <c:pt idx="219">
                  <c:v>3755.2498649691461</c:v>
                </c:pt>
                <c:pt idx="220">
                  <c:v>3755.2498649691461</c:v>
                </c:pt>
                <c:pt idx="221">
                  <c:v>3755.2498649691461</c:v>
                </c:pt>
                <c:pt idx="222">
                  <c:v>3755.2498649691461</c:v>
                </c:pt>
                <c:pt idx="223">
                  <c:v>3755.2498649691461</c:v>
                </c:pt>
                <c:pt idx="224">
                  <c:v>3755.2498649691461</c:v>
                </c:pt>
                <c:pt idx="225">
                  <c:v>3755.2498649691461</c:v>
                </c:pt>
                <c:pt idx="226">
                  <c:v>3755.2498649691461</c:v>
                </c:pt>
                <c:pt idx="227">
                  <c:v>3755.2498649691461</c:v>
                </c:pt>
                <c:pt idx="228">
                  <c:v>3755.2498649691461</c:v>
                </c:pt>
                <c:pt idx="229">
                  <c:v>3757.1133973772558</c:v>
                </c:pt>
                <c:pt idx="230">
                  <c:v>3764.4001595811446</c:v>
                </c:pt>
                <c:pt idx="231">
                  <c:v>3776.5567924633424</c:v>
                </c:pt>
                <c:pt idx="232">
                  <c:v>3790.2224140722788</c:v>
                </c:pt>
                <c:pt idx="233">
                  <c:v>3804.75089198982</c:v>
                </c:pt>
                <c:pt idx="234">
                  <c:v>3819.0357227742797</c:v>
                </c:pt>
                <c:pt idx="235">
                  <c:v>3832.6636227037475</c:v>
                </c:pt>
                <c:pt idx="236">
                  <c:v>3846.7862328734541</c:v>
                </c:pt>
                <c:pt idx="237">
                  <c:v>3861.0724693465158</c:v>
                </c:pt>
                <c:pt idx="238">
                  <c:v>3877.4569899806206</c:v>
                </c:pt>
                <c:pt idx="239">
                  <c:v>3897.2726706580588</c:v>
                </c:pt>
                <c:pt idx="240">
                  <c:v>3917.9332944812686</c:v>
                </c:pt>
                <c:pt idx="241">
                  <c:v>3936.1414422727239</c:v>
                </c:pt>
                <c:pt idx="242">
                  <c:v>3949.2747464737627</c:v>
                </c:pt>
                <c:pt idx="243">
                  <c:v>3959.6868357736853</c:v>
                </c:pt>
                <c:pt idx="244">
                  <c:v>3970.578688335579</c:v>
                </c:pt>
                <c:pt idx="245">
                  <c:v>3981.6609666205773</c:v>
                </c:pt>
                <c:pt idx="246">
                  <c:v>3992.2368201359254</c:v>
                </c:pt>
                <c:pt idx="247">
                  <c:v>4003.6086181582623</c:v>
                </c:pt>
                <c:pt idx="248">
                  <c:v>4016.9124056545161</c:v>
                </c:pt>
                <c:pt idx="249">
                  <c:v>4030.5443069564762</c:v>
                </c:pt>
                <c:pt idx="250">
                  <c:v>4044.0833620682383</c:v>
                </c:pt>
                <c:pt idx="251">
                  <c:v>4059.7001052260912</c:v>
                </c:pt>
                <c:pt idx="252">
                  <c:v>4077.2644306247244</c:v>
                </c:pt>
                <c:pt idx="253">
                  <c:v>4093.8670314948799</c:v>
                </c:pt>
                <c:pt idx="254">
                  <c:v>4107.4027379207855</c:v>
                </c:pt>
                <c:pt idx="255">
                  <c:v>4118.7665639300776</c:v>
                </c:pt>
                <c:pt idx="256">
                  <c:v>4129.8140307360263</c:v>
                </c:pt>
                <c:pt idx="257">
                  <c:v>4142.0742385931371</c:v>
                </c:pt>
                <c:pt idx="258">
                  <c:v>4157.595720461235</c:v>
                </c:pt>
                <c:pt idx="259">
                  <c:v>4177.0550198224719</c:v>
                </c:pt>
                <c:pt idx="260">
                  <c:v>4197.1723340137278</c:v>
                </c:pt>
                <c:pt idx="261">
                  <c:v>4214.4961672148156</c:v>
                </c:pt>
                <c:pt idx="262">
                  <c:v>4230.4263102551631</c:v>
                </c:pt>
                <c:pt idx="263">
                  <c:v>4246.6012821167778</c:v>
                </c:pt>
                <c:pt idx="264">
                  <c:v>4262.1816292375515</c:v>
                </c:pt>
                <c:pt idx="265">
                  <c:v>4275.8044961838841</c:v>
                </c:pt>
                <c:pt idx="266">
                  <c:v>4288.1913304418094</c:v>
                </c:pt>
                <c:pt idx="267">
                  <c:v>4304.4387683050245</c:v>
                </c:pt>
                <c:pt idx="268">
                  <c:v>4326.2831320366249</c:v>
                </c:pt>
                <c:pt idx="269">
                  <c:v>4348.7839880504471</c:v>
                </c:pt>
                <c:pt idx="270">
                  <c:v>4368.6686708445413</c:v>
                </c:pt>
                <c:pt idx="271">
                  <c:v>4390.6418519332183</c:v>
                </c:pt>
                <c:pt idx="272">
                  <c:v>4421.1548599460257</c:v>
                </c:pt>
                <c:pt idx="273">
                  <c:v>4452.1798913887351</c:v>
                </c:pt>
                <c:pt idx="274">
                  <c:v>4475.2587563025945</c:v>
                </c:pt>
                <c:pt idx="275">
                  <c:v>4495.675888190879</c:v>
                </c:pt>
                <c:pt idx="276">
                  <c:v>4519.8254054127519</c:v>
                </c:pt>
                <c:pt idx="277">
                  <c:v>4548.6215378081542</c:v>
                </c:pt>
                <c:pt idx="278">
                  <c:v>4575.2166114318579</c:v>
                </c:pt>
                <c:pt idx="279">
                  <c:v>4594.4666706954322</c:v>
                </c:pt>
                <c:pt idx="280">
                  <c:v>4609.0602852142774</c:v>
                </c:pt>
                <c:pt idx="281">
                  <c:v>4621.9987798366528</c:v>
                </c:pt>
                <c:pt idx="282">
                  <c:v>4634.2725725643977</c:v>
                </c:pt>
                <c:pt idx="283">
                  <c:v>4645.3837270282083</c:v>
                </c:pt>
                <c:pt idx="284">
                  <c:v>4653.7722621586881</c:v>
                </c:pt>
                <c:pt idx="285">
                  <c:v>4658.9000346114026</c:v>
                </c:pt>
                <c:pt idx="286">
                  <c:v>4661.2632904743996</c:v>
                </c:pt>
                <c:pt idx="287">
                  <c:v>4664.7339708154286</c:v>
                </c:pt>
                <c:pt idx="288">
                  <c:v>4672.6990212470491</c:v>
                </c:pt>
                <c:pt idx="289">
                  <c:v>4684.759568353531</c:v>
                </c:pt>
                <c:pt idx="290">
                  <c:v>4694.0087728674198</c:v>
                </c:pt>
                <c:pt idx="291">
                  <c:v>4698.3211560716099</c:v>
                </c:pt>
                <c:pt idx="292">
                  <c:v>4706.9420176597578</c:v>
                </c:pt>
                <c:pt idx="293">
                  <c:v>4720.1145767787702</c:v>
                </c:pt>
                <c:pt idx="294">
                  <c:v>4733.7423056508687</c:v>
                </c:pt>
                <c:pt idx="295">
                  <c:v>4748.7755724260751</c:v>
                </c:pt>
                <c:pt idx="296">
                  <c:v>4764.3872484058666</c:v>
                </c:pt>
                <c:pt idx="297">
                  <c:v>4779.1626637345053</c:v>
                </c:pt>
                <c:pt idx="298">
                  <c:v>4792.1384943745607</c:v>
                </c:pt>
                <c:pt idx="299">
                  <c:v>4802.7475036361066</c:v>
                </c:pt>
                <c:pt idx="300">
                  <c:v>4810.4873444853874</c:v>
                </c:pt>
                <c:pt idx="301">
                  <c:v>4814.8414555422414</c:v>
                </c:pt>
                <c:pt idx="302">
                  <c:v>4816.2770864574231</c:v>
                </c:pt>
                <c:pt idx="303">
                  <c:v>4817.0180629860633</c:v>
                </c:pt>
                <c:pt idx="304">
                  <c:v>4819.25808808688</c:v>
                </c:pt>
                <c:pt idx="305">
                  <c:v>4824.2428058848909</c:v>
                </c:pt>
                <c:pt idx="306">
                  <c:v>4832.4380147441616</c:v>
                </c:pt>
                <c:pt idx="307">
                  <c:v>4842.6487420073445</c:v>
                </c:pt>
                <c:pt idx="308">
                  <c:v>4853.2738076192927</c:v>
                </c:pt>
                <c:pt idx="309">
                  <c:v>4862.6258715430149</c:v>
                </c:pt>
                <c:pt idx="310">
                  <c:v>4869.8301022655933</c:v>
                </c:pt>
                <c:pt idx="311">
                  <c:v>4873.2084838944866</c:v>
                </c:pt>
                <c:pt idx="312">
                  <c:v>4873.2084838944866</c:v>
                </c:pt>
                <c:pt idx="313">
                  <c:v>4873.2084838944866</c:v>
                </c:pt>
                <c:pt idx="314">
                  <c:v>4873.2084838944866</c:v>
                </c:pt>
                <c:pt idx="315">
                  <c:v>4873.2084838944866</c:v>
                </c:pt>
                <c:pt idx="316">
                  <c:v>4873.2084838944866</c:v>
                </c:pt>
                <c:pt idx="317">
                  <c:v>4876.1199631830359</c:v>
                </c:pt>
                <c:pt idx="318">
                  <c:v>4883.7174118746461</c:v>
                </c:pt>
                <c:pt idx="319">
                  <c:v>4899.1252145694716</c:v>
                </c:pt>
                <c:pt idx="320">
                  <c:v>4924.3572709562513</c:v>
                </c:pt>
                <c:pt idx="321">
                  <c:v>4953.2972083234254</c:v>
                </c:pt>
                <c:pt idx="322">
                  <c:v>4976.0721625575889</c:v>
                </c:pt>
                <c:pt idx="323">
                  <c:v>4993.5646269045228</c:v>
                </c:pt>
                <c:pt idx="324">
                  <c:v>5017.7786907428563</c:v>
                </c:pt>
                <c:pt idx="325">
                  <c:v>5042.943113567324</c:v>
                </c:pt>
                <c:pt idx="326">
                  <c:v>5061.3467198030394</c:v>
                </c:pt>
                <c:pt idx="327">
                  <c:v>5075.0954891214315</c:v>
                </c:pt>
                <c:pt idx="328">
                  <c:v>5084.8214860068711</c:v>
                </c:pt>
                <c:pt idx="329">
                  <c:v>5096.9510839428012</c:v>
                </c:pt>
                <c:pt idx="330">
                  <c:v>5112.8019961970576</c:v>
                </c:pt>
                <c:pt idx="331">
                  <c:v>5134.7296877825393</c:v>
                </c:pt>
                <c:pt idx="332">
                  <c:v>5160.0790076379808</c:v>
                </c:pt>
                <c:pt idx="333">
                  <c:v>5183.7632981038587</c:v>
                </c:pt>
                <c:pt idx="334">
                  <c:v>5196.7581460995398</c:v>
                </c:pt>
                <c:pt idx="335">
                  <c:v>5198.2370484314006</c:v>
                </c:pt>
                <c:pt idx="336">
                  <c:v>5200.726809750332</c:v>
                </c:pt>
                <c:pt idx="337">
                  <c:v>5205.9888418452083</c:v>
                </c:pt>
                <c:pt idx="338">
                  <c:v>5212.3197941868939</c:v>
                </c:pt>
                <c:pt idx="339">
                  <c:v>5219.774622575047</c:v>
                </c:pt>
                <c:pt idx="340">
                  <c:v>5227.5284619228742</c:v>
                </c:pt>
                <c:pt idx="341">
                  <c:v>5235.201565782776</c:v>
                </c:pt>
                <c:pt idx="342">
                  <c:v>5242.3677211137756</c:v>
                </c:pt>
                <c:pt idx="343">
                  <c:v>5247.8405840104306</c:v>
                </c:pt>
                <c:pt idx="344">
                  <c:v>5250.3866816980844</c:v>
                </c:pt>
                <c:pt idx="345">
                  <c:v>5252.3576465858396</c:v>
                </c:pt>
                <c:pt idx="346">
                  <c:v>5256.079319239112</c:v>
                </c:pt>
                <c:pt idx="347">
                  <c:v>5261.1875289467662</c:v>
                </c:pt>
                <c:pt idx="348">
                  <c:v>5266.5616056320641</c:v>
                </c:pt>
                <c:pt idx="349">
                  <c:v>5271.4601665743867</c:v>
                </c:pt>
                <c:pt idx="350">
                  <c:v>5276.9642901090983</c:v>
                </c:pt>
                <c:pt idx="351">
                  <c:v>5284.2145378046152</c:v>
                </c:pt>
                <c:pt idx="352">
                  <c:v>5292.1629766429487</c:v>
                </c:pt>
                <c:pt idx="353">
                  <c:v>5300.446203041588</c:v>
                </c:pt>
                <c:pt idx="354">
                  <c:v>5309.4510073723259</c:v>
                </c:pt>
                <c:pt idx="355">
                  <c:v>5319.2067378773263</c:v>
                </c:pt>
                <c:pt idx="356">
                  <c:v>5331.5609330163807</c:v>
                </c:pt>
                <c:pt idx="357">
                  <c:v>5346.3995981253702</c:v>
                </c:pt>
                <c:pt idx="358">
                  <c:v>5360.0560200823684</c:v>
                </c:pt>
                <c:pt idx="359">
                  <c:v>5370.4735197752316</c:v>
                </c:pt>
                <c:pt idx="360">
                  <c:v>5375.6030509319562</c:v>
                </c:pt>
                <c:pt idx="361">
                  <c:v>5375.6030509319562</c:v>
                </c:pt>
                <c:pt idx="362">
                  <c:v>5375.6030509319562</c:v>
                </c:pt>
                <c:pt idx="363">
                  <c:v>5375.6030509319562</c:v>
                </c:pt>
                <c:pt idx="364">
                  <c:v>5375.6030509319562</c:v>
                </c:pt>
                <c:pt idx="365">
                  <c:v>5375.6030509319562</c:v>
                </c:pt>
                <c:pt idx="366">
                  <c:v>5375.6030509319562</c:v>
                </c:pt>
                <c:pt idx="367">
                  <c:v>5375.6030509319562</c:v>
                </c:pt>
                <c:pt idx="368">
                  <c:v>5376.5044100889918</c:v>
                </c:pt>
                <c:pt idx="369">
                  <c:v>5386.8592016926341</c:v>
                </c:pt>
                <c:pt idx="370">
                  <c:v>5407.2614638107671</c:v>
                </c:pt>
                <c:pt idx="371">
                  <c:v>5437.3715813381568</c:v>
                </c:pt>
                <c:pt idx="372">
                  <c:v>5471.7882796412223</c:v>
                </c:pt>
                <c:pt idx="373">
                  <c:v>5504.3806128497363</c:v>
                </c:pt>
                <c:pt idx="374">
                  <c:v>5530.7829501741426</c:v>
                </c:pt>
                <c:pt idx="375">
                  <c:v>5549.289934382221</c:v>
                </c:pt>
                <c:pt idx="376">
                  <c:v>5561.288586244068</c:v>
                </c:pt>
                <c:pt idx="377">
                  <c:v>5569.4773228971035</c:v>
                </c:pt>
                <c:pt idx="378">
                  <c:v>5575.8961290799389</c:v>
                </c:pt>
                <c:pt idx="379">
                  <c:v>5579.8015728737828</c:v>
                </c:pt>
                <c:pt idx="380">
                  <c:v>5579.8015728737828</c:v>
                </c:pt>
                <c:pt idx="381">
                  <c:v>5579.8015728737828</c:v>
                </c:pt>
                <c:pt idx="382">
                  <c:v>5579.8015728737828</c:v>
                </c:pt>
                <c:pt idx="383">
                  <c:v>5579.8015728737828</c:v>
                </c:pt>
                <c:pt idx="384">
                  <c:v>5579.8015728737828</c:v>
                </c:pt>
                <c:pt idx="385">
                  <c:v>5579.8015728737828</c:v>
                </c:pt>
                <c:pt idx="386">
                  <c:v>5579.8015728737828</c:v>
                </c:pt>
                <c:pt idx="387">
                  <c:v>5579.8015728737828</c:v>
                </c:pt>
                <c:pt idx="388">
                  <c:v>5579.8015728737828</c:v>
                </c:pt>
                <c:pt idx="389">
                  <c:v>5579.8015728737828</c:v>
                </c:pt>
                <c:pt idx="390">
                  <c:v>5579.8015728737828</c:v>
                </c:pt>
                <c:pt idx="391">
                  <c:v>5579.8015728737828</c:v>
                </c:pt>
                <c:pt idx="392">
                  <c:v>5579.8015728737828</c:v>
                </c:pt>
                <c:pt idx="393">
                  <c:v>5579.8015728737828</c:v>
                </c:pt>
                <c:pt idx="394">
                  <c:v>5579.8015728737828</c:v>
                </c:pt>
                <c:pt idx="395">
                  <c:v>5579.8015728737828</c:v>
                </c:pt>
                <c:pt idx="396">
                  <c:v>5579.8015728737828</c:v>
                </c:pt>
                <c:pt idx="397">
                  <c:v>5579.8015728737828</c:v>
                </c:pt>
                <c:pt idx="398">
                  <c:v>5579.8015728737828</c:v>
                </c:pt>
                <c:pt idx="399">
                  <c:v>5579.8015728737828</c:v>
                </c:pt>
                <c:pt idx="400">
                  <c:v>5579.8015728737828</c:v>
                </c:pt>
                <c:pt idx="401">
                  <c:v>5579.8015728737828</c:v>
                </c:pt>
                <c:pt idx="402">
                  <c:v>5579.8015728737828</c:v>
                </c:pt>
                <c:pt idx="403">
                  <c:v>5579.8015728737828</c:v>
                </c:pt>
                <c:pt idx="404">
                  <c:v>5579.8015728737828</c:v>
                </c:pt>
                <c:pt idx="405">
                  <c:v>5579.8015728737828</c:v>
                </c:pt>
                <c:pt idx="406">
                  <c:v>5579.8015728737828</c:v>
                </c:pt>
                <c:pt idx="407">
                  <c:v>5579.8015728737828</c:v>
                </c:pt>
                <c:pt idx="408">
                  <c:v>5579.8015728737828</c:v>
                </c:pt>
                <c:pt idx="409">
                  <c:v>5579.8015728737828</c:v>
                </c:pt>
                <c:pt idx="410">
                  <c:v>5579.8015728737828</c:v>
                </c:pt>
                <c:pt idx="411">
                  <c:v>5579.8015728737828</c:v>
                </c:pt>
                <c:pt idx="412">
                  <c:v>5579.8015728737828</c:v>
                </c:pt>
                <c:pt idx="413">
                  <c:v>5579.8015728737828</c:v>
                </c:pt>
                <c:pt idx="414">
                  <c:v>5579.8015728737828</c:v>
                </c:pt>
                <c:pt idx="415">
                  <c:v>5579.8015728737828</c:v>
                </c:pt>
                <c:pt idx="416">
                  <c:v>5579.8015728737828</c:v>
                </c:pt>
                <c:pt idx="417">
                  <c:v>5579.8015728737828</c:v>
                </c:pt>
                <c:pt idx="418">
                  <c:v>5579.8015728737828</c:v>
                </c:pt>
                <c:pt idx="419">
                  <c:v>5579.8015728737828</c:v>
                </c:pt>
                <c:pt idx="420">
                  <c:v>5579.8015728737828</c:v>
                </c:pt>
                <c:pt idx="421">
                  <c:v>5579.8015728737828</c:v>
                </c:pt>
                <c:pt idx="422">
                  <c:v>5579.8015728737828</c:v>
                </c:pt>
                <c:pt idx="423">
                  <c:v>5579.8015728737828</c:v>
                </c:pt>
                <c:pt idx="424">
                  <c:v>5579.8015728737828</c:v>
                </c:pt>
                <c:pt idx="425">
                  <c:v>5579.8015728737828</c:v>
                </c:pt>
                <c:pt idx="426">
                  <c:v>5579.8015728737828</c:v>
                </c:pt>
                <c:pt idx="427">
                  <c:v>5579.8015728737828</c:v>
                </c:pt>
                <c:pt idx="428">
                  <c:v>5579.8015728737828</c:v>
                </c:pt>
                <c:pt idx="429">
                  <c:v>5579.8015728737828</c:v>
                </c:pt>
                <c:pt idx="430">
                  <c:v>5579.8015728737828</c:v>
                </c:pt>
                <c:pt idx="431">
                  <c:v>5579.8015728737828</c:v>
                </c:pt>
                <c:pt idx="432">
                  <c:v>5579.8015728737828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EF-46DD-8423-3C39D702C5FE}"/>
            </c:ext>
          </c:extLst>
        </c:ser>
        <c:ser>
          <c:idx val="0"/>
          <c:order val="1"/>
          <c:tx>
            <c:v>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WLTC_class_3!$Q$597:$Q$1029</c:f>
              <c:numCache>
                <c:formatCode>0.00</c:formatCode>
                <c:ptCount val="433"/>
                <c:pt idx="0">
                  <c:v>545.79838318744282</c:v>
                </c:pt>
                <c:pt idx="1">
                  <c:v>545.79838318744282</c:v>
                </c:pt>
                <c:pt idx="2">
                  <c:v>545.79838318744282</c:v>
                </c:pt>
                <c:pt idx="3">
                  <c:v>545.79838318744282</c:v>
                </c:pt>
                <c:pt idx="4">
                  <c:v>545.79838318744282</c:v>
                </c:pt>
                <c:pt idx="5">
                  <c:v>545.79838318744282</c:v>
                </c:pt>
                <c:pt idx="6">
                  <c:v>545.79838318744282</c:v>
                </c:pt>
                <c:pt idx="7">
                  <c:v>545.79838318744282</c:v>
                </c:pt>
                <c:pt idx="8">
                  <c:v>545.79838318744282</c:v>
                </c:pt>
                <c:pt idx="9">
                  <c:v>545.79838318744282</c:v>
                </c:pt>
                <c:pt idx="10">
                  <c:v>545.79838318744282</c:v>
                </c:pt>
                <c:pt idx="11">
                  <c:v>545.79838318744282</c:v>
                </c:pt>
                <c:pt idx="12">
                  <c:v>545.79838318744282</c:v>
                </c:pt>
                <c:pt idx="13">
                  <c:v>545.79838318744282</c:v>
                </c:pt>
                <c:pt idx="14">
                  <c:v>545.79838318744282</c:v>
                </c:pt>
                <c:pt idx="15">
                  <c:v>545.79838318744282</c:v>
                </c:pt>
                <c:pt idx="16">
                  <c:v>545.79838318744282</c:v>
                </c:pt>
                <c:pt idx="17">
                  <c:v>545.79838318744282</c:v>
                </c:pt>
                <c:pt idx="18">
                  <c:v>545.79838318744282</c:v>
                </c:pt>
                <c:pt idx="19">
                  <c:v>545.79838318744282</c:v>
                </c:pt>
                <c:pt idx="20">
                  <c:v>545.79838318744282</c:v>
                </c:pt>
                <c:pt idx="21">
                  <c:v>545.79838318744282</c:v>
                </c:pt>
                <c:pt idx="22">
                  <c:v>545.79838318744282</c:v>
                </c:pt>
                <c:pt idx="23">
                  <c:v>545.79838318744282</c:v>
                </c:pt>
                <c:pt idx="24">
                  <c:v>545.79838318744282</c:v>
                </c:pt>
                <c:pt idx="25">
                  <c:v>545.79838318744282</c:v>
                </c:pt>
                <c:pt idx="26">
                  <c:v>545.79838318744282</c:v>
                </c:pt>
                <c:pt idx="27">
                  <c:v>545.79838318744282</c:v>
                </c:pt>
                <c:pt idx="28">
                  <c:v>545.79838318744282</c:v>
                </c:pt>
                <c:pt idx="29">
                  <c:v>545.79838318744282</c:v>
                </c:pt>
                <c:pt idx="30">
                  <c:v>545.79838318744282</c:v>
                </c:pt>
                <c:pt idx="31">
                  <c:v>545.79838318744282</c:v>
                </c:pt>
                <c:pt idx="32">
                  <c:v>545.79838318744282</c:v>
                </c:pt>
                <c:pt idx="33">
                  <c:v>545.79838318744282</c:v>
                </c:pt>
                <c:pt idx="34">
                  <c:v>545.79838318744282</c:v>
                </c:pt>
                <c:pt idx="35">
                  <c:v>545.79838318744282</c:v>
                </c:pt>
                <c:pt idx="36">
                  <c:v>545.79838318744282</c:v>
                </c:pt>
                <c:pt idx="37">
                  <c:v>545.79838318744282</c:v>
                </c:pt>
                <c:pt idx="38">
                  <c:v>545.79838318744282</c:v>
                </c:pt>
                <c:pt idx="39">
                  <c:v>545.79838318744282</c:v>
                </c:pt>
                <c:pt idx="40">
                  <c:v>545.79838318744282</c:v>
                </c:pt>
                <c:pt idx="41">
                  <c:v>545.79838318744282</c:v>
                </c:pt>
                <c:pt idx="42">
                  <c:v>545.79838318744282</c:v>
                </c:pt>
                <c:pt idx="43">
                  <c:v>545.79838318744282</c:v>
                </c:pt>
                <c:pt idx="44">
                  <c:v>545.79838318744282</c:v>
                </c:pt>
                <c:pt idx="45">
                  <c:v>545.79838318744282</c:v>
                </c:pt>
                <c:pt idx="46">
                  <c:v>545.79838318744282</c:v>
                </c:pt>
                <c:pt idx="47">
                  <c:v>545.79838318744282</c:v>
                </c:pt>
                <c:pt idx="48">
                  <c:v>545.79838318744282</c:v>
                </c:pt>
                <c:pt idx="49">
                  <c:v>545.79838318744282</c:v>
                </c:pt>
                <c:pt idx="50">
                  <c:v>545.79838318744282</c:v>
                </c:pt>
                <c:pt idx="51">
                  <c:v>545.79838318744282</c:v>
                </c:pt>
                <c:pt idx="52">
                  <c:v>545.79838318744282</c:v>
                </c:pt>
                <c:pt idx="53">
                  <c:v>545.79838318744282</c:v>
                </c:pt>
                <c:pt idx="54">
                  <c:v>545.79838318744282</c:v>
                </c:pt>
                <c:pt idx="55">
                  <c:v>545.79838318744282</c:v>
                </c:pt>
                <c:pt idx="56">
                  <c:v>545.79838318744282</c:v>
                </c:pt>
                <c:pt idx="57">
                  <c:v>545.79838318744282</c:v>
                </c:pt>
                <c:pt idx="58">
                  <c:v>545.79838318744282</c:v>
                </c:pt>
                <c:pt idx="59">
                  <c:v>545.79838318744282</c:v>
                </c:pt>
                <c:pt idx="60">
                  <c:v>545.79838318744282</c:v>
                </c:pt>
                <c:pt idx="61">
                  <c:v>546.31285866497365</c:v>
                </c:pt>
                <c:pt idx="62">
                  <c:v>551.73571985308001</c:v>
                </c:pt>
                <c:pt idx="63">
                  <c:v>557.87156644802269</c:v>
                </c:pt>
                <c:pt idx="64">
                  <c:v>566.65335000786365</c:v>
                </c:pt>
                <c:pt idx="65">
                  <c:v>581.50399769308638</c:v>
                </c:pt>
                <c:pt idx="66">
                  <c:v>598.5799829438597</c:v>
                </c:pt>
                <c:pt idx="67">
                  <c:v>610.91440371889973</c:v>
                </c:pt>
                <c:pt idx="68">
                  <c:v>618.1462376451932</c:v>
                </c:pt>
                <c:pt idx="69">
                  <c:v>626.42337841838798</c:v>
                </c:pt>
                <c:pt idx="70">
                  <c:v>639.84387305699136</c:v>
                </c:pt>
                <c:pt idx="71">
                  <c:v>654.72422805828762</c:v>
                </c:pt>
                <c:pt idx="72">
                  <c:v>667.08634681596891</c:v>
                </c:pt>
                <c:pt idx="73">
                  <c:v>673.24796728380647</c:v>
                </c:pt>
                <c:pt idx="74">
                  <c:v>674.8231449331912</c:v>
                </c:pt>
                <c:pt idx="75">
                  <c:v>674.8231449331912</c:v>
                </c:pt>
                <c:pt idx="76">
                  <c:v>674.8231449331912</c:v>
                </c:pt>
                <c:pt idx="77">
                  <c:v>674.8231449331912</c:v>
                </c:pt>
                <c:pt idx="78">
                  <c:v>674.8231449331912</c:v>
                </c:pt>
                <c:pt idx="79">
                  <c:v>674.8231449331912</c:v>
                </c:pt>
                <c:pt idx="80">
                  <c:v>674.8231449331912</c:v>
                </c:pt>
                <c:pt idx="81">
                  <c:v>674.8231449331912</c:v>
                </c:pt>
                <c:pt idx="82">
                  <c:v>674.8231449331912</c:v>
                </c:pt>
                <c:pt idx="83">
                  <c:v>674.8231449331912</c:v>
                </c:pt>
                <c:pt idx="84">
                  <c:v>674.8231449331912</c:v>
                </c:pt>
                <c:pt idx="85">
                  <c:v>674.8231449331912</c:v>
                </c:pt>
                <c:pt idx="86">
                  <c:v>674.8231449331912</c:v>
                </c:pt>
                <c:pt idx="87">
                  <c:v>674.8231449331912</c:v>
                </c:pt>
                <c:pt idx="88">
                  <c:v>682.14645601395512</c:v>
                </c:pt>
                <c:pt idx="89">
                  <c:v>694.75596006436911</c:v>
                </c:pt>
                <c:pt idx="90">
                  <c:v>709.13037401611894</c:v>
                </c:pt>
                <c:pt idx="91">
                  <c:v>722.2513947079193</c:v>
                </c:pt>
                <c:pt idx="92">
                  <c:v>728.80691358685704</c:v>
                </c:pt>
                <c:pt idx="93">
                  <c:v>731.93822477046342</c:v>
                </c:pt>
                <c:pt idx="94">
                  <c:v>732.62463582191572</c:v>
                </c:pt>
                <c:pt idx="95">
                  <c:v>732.62463582191572</c:v>
                </c:pt>
                <c:pt idx="96">
                  <c:v>732.62463582191572</c:v>
                </c:pt>
                <c:pt idx="97">
                  <c:v>732.62463582191572</c:v>
                </c:pt>
                <c:pt idx="98">
                  <c:v>732.62463582191572</c:v>
                </c:pt>
                <c:pt idx="99">
                  <c:v>732.62463582191572</c:v>
                </c:pt>
                <c:pt idx="100">
                  <c:v>732.62463582191572</c:v>
                </c:pt>
                <c:pt idx="101">
                  <c:v>732.62463582191572</c:v>
                </c:pt>
                <c:pt idx="102">
                  <c:v>732.62463582191572</c:v>
                </c:pt>
                <c:pt idx="103">
                  <c:v>732.62463582191572</c:v>
                </c:pt>
                <c:pt idx="104">
                  <c:v>732.62463582191572</c:v>
                </c:pt>
                <c:pt idx="105">
                  <c:v>732.62463582191572</c:v>
                </c:pt>
                <c:pt idx="106">
                  <c:v>739.2216792808357</c:v>
                </c:pt>
                <c:pt idx="107">
                  <c:v>748.34086506746371</c:v>
                </c:pt>
                <c:pt idx="108">
                  <c:v>754.30440619019691</c:v>
                </c:pt>
                <c:pt idx="109">
                  <c:v>757.84753448326921</c:v>
                </c:pt>
                <c:pt idx="110">
                  <c:v>758.1515870546209</c:v>
                </c:pt>
                <c:pt idx="111">
                  <c:v>758.1515870546209</c:v>
                </c:pt>
                <c:pt idx="112">
                  <c:v>758.1515870546209</c:v>
                </c:pt>
                <c:pt idx="113">
                  <c:v>758.1515870546209</c:v>
                </c:pt>
                <c:pt idx="114">
                  <c:v>758.1515870546209</c:v>
                </c:pt>
                <c:pt idx="115">
                  <c:v>759.92497053154921</c:v>
                </c:pt>
                <c:pt idx="116">
                  <c:v>763.70307736945608</c:v>
                </c:pt>
                <c:pt idx="117">
                  <c:v>767.22048503203507</c:v>
                </c:pt>
                <c:pt idx="118">
                  <c:v>768.50448221812098</c:v>
                </c:pt>
                <c:pt idx="119">
                  <c:v>768.50448221812098</c:v>
                </c:pt>
                <c:pt idx="120">
                  <c:v>768.50448221812098</c:v>
                </c:pt>
                <c:pt idx="121">
                  <c:v>768.50448221812098</c:v>
                </c:pt>
                <c:pt idx="122">
                  <c:v>768.50448221812098</c:v>
                </c:pt>
                <c:pt idx="123">
                  <c:v>768.50448221812098</c:v>
                </c:pt>
                <c:pt idx="124">
                  <c:v>770.79745893153381</c:v>
                </c:pt>
                <c:pt idx="125">
                  <c:v>777.79019194901934</c:v>
                </c:pt>
                <c:pt idx="126">
                  <c:v>782.34004293198825</c:v>
                </c:pt>
                <c:pt idx="127">
                  <c:v>782.58451991272898</c:v>
                </c:pt>
                <c:pt idx="128">
                  <c:v>782.58451991272898</c:v>
                </c:pt>
                <c:pt idx="129">
                  <c:v>782.58451991272898</c:v>
                </c:pt>
                <c:pt idx="130">
                  <c:v>782.58451991272898</c:v>
                </c:pt>
                <c:pt idx="131">
                  <c:v>782.58451991272898</c:v>
                </c:pt>
                <c:pt idx="132">
                  <c:v>782.58451991272898</c:v>
                </c:pt>
                <c:pt idx="133">
                  <c:v>782.58451991272898</c:v>
                </c:pt>
                <c:pt idx="134">
                  <c:v>782.58451991272898</c:v>
                </c:pt>
                <c:pt idx="135">
                  <c:v>782.58451991272898</c:v>
                </c:pt>
                <c:pt idx="136">
                  <c:v>782.58451991272898</c:v>
                </c:pt>
                <c:pt idx="137">
                  <c:v>782.58451991272898</c:v>
                </c:pt>
                <c:pt idx="138">
                  <c:v>782.58451991272898</c:v>
                </c:pt>
                <c:pt idx="139">
                  <c:v>782.58451991272898</c:v>
                </c:pt>
                <c:pt idx="140">
                  <c:v>782.58451991272898</c:v>
                </c:pt>
                <c:pt idx="141">
                  <c:v>782.58451991272898</c:v>
                </c:pt>
                <c:pt idx="142">
                  <c:v>782.58451991272898</c:v>
                </c:pt>
                <c:pt idx="143">
                  <c:v>782.58451991272898</c:v>
                </c:pt>
                <c:pt idx="144">
                  <c:v>782.58451991272898</c:v>
                </c:pt>
                <c:pt idx="145">
                  <c:v>782.58451991272898</c:v>
                </c:pt>
                <c:pt idx="146">
                  <c:v>782.58451991272898</c:v>
                </c:pt>
                <c:pt idx="147">
                  <c:v>782.58451991272898</c:v>
                </c:pt>
                <c:pt idx="148">
                  <c:v>782.58451991272898</c:v>
                </c:pt>
                <c:pt idx="149">
                  <c:v>782.58451991272898</c:v>
                </c:pt>
                <c:pt idx="150">
                  <c:v>782.58451991272898</c:v>
                </c:pt>
                <c:pt idx="151">
                  <c:v>782.58451991272898</c:v>
                </c:pt>
                <c:pt idx="152">
                  <c:v>782.58451991272898</c:v>
                </c:pt>
                <c:pt idx="153">
                  <c:v>782.58451991272898</c:v>
                </c:pt>
                <c:pt idx="154">
                  <c:v>782.58451991272898</c:v>
                </c:pt>
                <c:pt idx="155">
                  <c:v>782.58451991272898</c:v>
                </c:pt>
                <c:pt idx="156">
                  <c:v>782.58451991272898</c:v>
                </c:pt>
                <c:pt idx="157">
                  <c:v>782.58451991272898</c:v>
                </c:pt>
                <c:pt idx="158">
                  <c:v>782.58451991272898</c:v>
                </c:pt>
                <c:pt idx="159">
                  <c:v>782.58451991272898</c:v>
                </c:pt>
                <c:pt idx="160">
                  <c:v>782.58451991272898</c:v>
                </c:pt>
                <c:pt idx="161">
                  <c:v>782.58451991272898</c:v>
                </c:pt>
                <c:pt idx="162">
                  <c:v>782.58451991272898</c:v>
                </c:pt>
                <c:pt idx="163">
                  <c:v>782.58451991272898</c:v>
                </c:pt>
                <c:pt idx="164">
                  <c:v>782.58451991272898</c:v>
                </c:pt>
                <c:pt idx="165">
                  <c:v>782.58451991272898</c:v>
                </c:pt>
                <c:pt idx="166">
                  <c:v>787.9300681089278</c:v>
                </c:pt>
                <c:pt idx="167">
                  <c:v>802.2417229545955</c:v>
                </c:pt>
                <c:pt idx="168">
                  <c:v>822.23040334353914</c:v>
                </c:pt>
                <c:pt idx="169">
                  <c:v>841.424533997406</c:v>
                </c:pt>
                <c:pt idx="170">
                  <c:v>858.12314546019149</c:v>
                </c:pt>
                <c:pt idx="171">
                  <c:v>872.21563617568791</c:v>
                </c:pt>
                <c:pt idx="172">
                  <c:v>881.75832293423014</c:v>
                </c:pt>
                <c:pt idx="173">
                  <c:v>886.34025622706849</c:v>
                </c:pt>
                <c:pt idx="174">
                  <c:v>886.34025622706849</c:v>
                </c:pt>
                <c:pt idx="175">
                  <c:v>886.34025622706849</c:v>
                </c:pt>
                <c:pt idx="176">
                  <c:v>886.34025622706849</c:v>
                </c:pt>
                <c:pt idx="177">
                  <c:v>886.34025622706849</c:v>
                </c:pt>
                <c:pt idx="178">
                  <c:v>886.34025622706849</c:v>
                </c:pt>
                <c:pt idx="179">
                  <c:v>886.34025622706849</c:v>
                </c:pt>
                <c:pt idx="180">
                  <c:v>886.34025622706849</c:v>
                </c:pt>
                <c:pt idx="181">
                  <c:v>886.34025622706849</c:v>
                </c:pt>
                <c:pt idx="182">
                  <c:v>886.34025622706849</c:v>
                </c:pt>
                <c:pt idx="183">
                  <c:v>886.34025622706849</c:v>
                </c:pt>
                <c:pt idx="184">
                  <c:v>886.34025622706849</c:v>
                </c:pt>
                <c:pt idx="185">
                  <c:v>886.34025622706849</c:v>
                </c:pt>
                <c:pt idx="186">
                  <c:v>886.34025622706849</c:v>
                </c:pt>
                <c:pt idx="187">
                  <c:v>886.34025622706849</c:v>
                </c:pt>
                <c:pt idx="188">
                  <c:v>886.34025622706849</c:v>
                </c:pt>
                <c:pt idx="189">
                  <c:v>886.34025622706849</c:v>
                </c:pt>
                <c:pt idx="190">
                  <c:v>886.34025622706849</c:v>
                </c:pt>
                <c:pt idx="191">
                  <c:v>886.34025622706849</c:v>
                </c:pt>
                <c:pt idx="192">
                  <c:v>886.34025622706849</c:v>
                </c:pt>
                <c:pt idx="193">
                  <c:v>886.34025622706849</c:v>
                </c:pt>
                <c:pt idx="194">
                  <c:v>886.34025622706849</c:v>
                </c:pt>
                <c:pt idx="195">
                  <c:v>886.34025622706849</c:v>
                </c:pt>
                <c:pt idx="196">
                  <c:v>886.34025622706849</c:v>
                </c:pt>
                <c:pt idx="197">
                  <c:v>886.34025622706849</c:v>
                </c:pt>
                <c:pt idx="198">
                  <c:v>886.34025622706849</c:v>
                </c:pt>
                <c:pt idx="199">
                  <c:v>886.34025622706849</c:v>
                </c:pt>
                <c:pt idx="200">
                  <c:v>886.34025622706849</c:v>
                </c:pt>
                <c:pt idx="201">
                  <c:v>886.34025622706849</c:v>
                </c:pt>
                <c:pt idx="202">
                  <c:v>886.34025622706849</c:v>
                </c:pt>
                <c:pt idx="203">
                  <c:v>886.34025622706849</c:v>
                </c:pt>
                <c:pt idx="204">
                  <c:v>899.84619413545875</c:v>
                </c:pt>
                <c:pt idx="205">
                  <c:v>925.07445561067084</c:v>
                </c:pt>
                <c:pt idx="206">
                  <c:v>954.24708713569441</c:v>
                </c:pt>
                <c:pt idx="207">
                  <c:v>978.80460051736259</c:v>
                </c:pt>
                <c:pt idx="208">
                  <c:v>993.41664654990234</c:v>
                </c:pt>
                <c:pt idx="209">
                  <c:v>997.45861922657309</c:v>
                </c:pt>
                <c:pt idx="210">
                  <c:v>997.45861922657309</c:v>
                </c:pt>
                <c:pt idx="211">
                  <c:v>997.45861922657309</c:v>
                </c:pt>
                <c:pt idx="212">
                  <c:v>997.45861922657309</c:v>
                </c:pt>
                <c:pt idx="213">
                  <c:v>997.45861922657309</c:v>
                </c:pt>
                <c:pt idx="214">
                  <c:v>997.45861922657309</c:v>
                </c:pt>
                <c:pt idx="215">
                  <c:v>997.45861922657309</c:v>
                </c:pt>
                <c:pt idx="216">
                  <c:v>997.45861922657309</c:v>
                </c:pt>
                <c:pt idx="217">
                  <c:v>997.45861922657309</c:v>
                </c:pt>
                <c:pt idx="218">
                  <c:v>997.45861922657309</c:v>
                </c:pt>
                <c:pt idx="219">
                  <c:v>999.11855919395282</c:v>
                </c:pt>
                <c:pt idx="220">
                  <c:v>1004.5419613416873</c:v>
                </c:pt>
                <c:pt idx="221">
                  <c:v>1016.5826175119545</c:v>
                </c:pt>
                <c:pt idx="222">
                  <c:v>1032.9418668792271</c:v>
                </c:pt>
                <c:pt idx="223">
                  <c:v>1049.3893146320456</c:v>
                </c:pt>
                <c:pt idx="224">
                  <c:v>1065.264739173638</c:v>
                </c:pt>
                <c:pt idx="225">
                  <c:v>1080.5983382150059</c:v>
                </c:pt>
                <c:pt idx="226">
                  <c:v>1093.7059051393669</c:v>
                </c:pt>
                <c:pt idx="227">
                  <c:v>1103.39134775915</c:v>
                </c:pt>
                <c:pt idx="228">
                  <c:v>1107.3097938885944</c:v>
                </c:pt>
                <c:pt idx="229">
                  <c:v>1107.3097938885944</c:v>
                </c:pt>
                <c:pt idx="230">
                  <c:v>1107.3097938885944</c:v>
                </c:pt>
                <c:pt idx="231">
                  <c:v>1107.3097938885944</c:v>
                </c:pt>
                <c:pt idx="232">
                  <c:v>1107.3097938885944</c:v>
                </c:pt>
                <c:pt idx="233">
                  <c:v>1107.3097938885944</c:v>
                </c:pt>
                <c:pt idx="234">
                  <c:v>1107.3097938885944</c:v>
                </c:pt>
                <c:pt idx="235">
                  <c:v>1107.3097938885944</c:v>
                </c:pt>
                <c:pt idx="236">
                  <c:v>1107.3097938885944</c:v>
                </c:pt>
                <c:pt idx="237">
                  <c:v>1107.3097938885944</c:v>
                </c:pt>
                <c:pt idx="238">
                  <c:v>1107.3097938885944</c:v>
                </c:pt>
                <c:pt idx="239">
                  <c:v>1107.3097938885944</c:v>
                </c:pt>
                <c:pt idx="240">
                  <c:v>1107.3097938885944</c:v>
                </c:pt>
                <c:pt idx="241">
                  <c:v>1107.3097938885944</c:v>
                </c:pt>
                <c:pt idx="242">
                  <c:v>1107.3097938885944</c:v>
                </c:pt>
                <c:pt idx="243">
                  <c:v>1107.3097938885944</c:v>
                </c:pt>
                <c:pt idx="244">
                  <c:v>1107.3097938885944</c:v>
                </c:pt>
                <c:pt idx="245">
                  <c:v>1107.3097938885944</c:v>
                </c:pt>
                <c:pt idx="246">
                  <c:v>1107.3097938885944</c:v>
                </c:pt>
                <c:pt idx="247">
                  <c:v>1107.3097938885944</c:v>
                </c:pt>
                <c:pt idx="248">
                  <c:v>1107.3097938885944</c:v>
                </c:pt>
                <c:pt idx="249">
                  <c:v>1107.3097938885944</c:v>
                </c:pt>
                <c:pt idx="250">
                  <c:v>1107.3097938885944</c:v>
                </c:pt>
                <c:pt idx="251">
                  <c:v>1107.3097938885944</c:v>
                </c:pt>
                <c:pt idx="252">
                  <c:v>1107.3097938885944</c:v>
                </c:pt>
                <c:pt idx="253">
                  <c:v>1107.3097938885944</c:v>
                </c:pt>
                <c:pt idx="254">
                  <c:v>1107.3097938885944</c:v>
                </c:pt>
                <c:pt idx="255">
                  <c:v>1107.3097938885944</c:v>
                </c:pt>
                <c:pt idx="256">
                  <c:v>1107.3097938885944</c:v>
                </c:pt>
                <c:pt idx="257">
                  <c:v>1107.3097938885944</c:v>
                </c:pt>
                <c:pt idx="258">
                  <c:v>1107.3097938885944</c:v>
                </c:pt>
                <c:pt idx="259">
                  <c:v>1107.3097938885944</c:v>
                </c:pt>
                <c:pt idx="260">
                  <c:v>1107.3097938885944</c:v>
                </c:pt>
                <c:pt idx="261">
                  <c:v>1107.3097938885944</c:v>
                </c:pt>
                <c:pt idx="262">
                  <c:v>1107.3097938885944</c:v>
                </c:pt>
                <c:pt idx="263">
                  <c:v>1107.3097938885944</c:v>
                </c:pt>
                <c:pt idx="264">
                  <c:v>1107.3097938885944</c:v>
                </c:pt>
                <c:pt idx="265">
                  <c:v>1107.3097938885944</c:v>
                </c:pt>
                <c:pt idx="266">
                  <c:v>1107.3097938885944</c:v>
                </c:pt>
                <c:pt idx="267">
                  <c:v>1107.3097938885944</c:v>
                </c:pt>
                <c:pt idx="268">
                  <c:v>1107.3097938885944</c:v>
                </c:pt>
                <c:pt idx="269">
                  <c:v>1107.3097938885944</c:v>
                </c:pt>
                <c:pt idx="270">
                  <c:v>1107.3097938885944</c:v>
                </c:pt>
                <c:pt idx="271">
                  <c:v>1107.3097938885944</c:v>
                </c:pt>
                <c:pt idx="272">
                  <c:v>1107.3097938885944</c:v>
                </c:pt>
                <c:pt idx="273">
                  <c:v>1107.3097938885944</c:v>
                </c:pt>
                <c:pt idx="274">
                  <c:v>1107.3097938885944</c:v>
                </c:pt>
                <c:pt idx="275">
                  <c:v>1107.3097938885944</c:v>
                </c:pt>
                <c:pt idx="276">
                  <c:v>1107.3097938885944</c:v>
                </c:pt>
                <c:pt idx="277">
                  <c:v>1107.3097938885944</c:v>
                </c:pt>
                <c:pt idx="278">
                  <c:v>1107.3097938885944</c:v>
                </c:pt>
                <c:pt idx="279">
                  <c:v>1107.3097938885944</c:v>
                </c:pt>
                <c:pt idx="280">
                  <c:v>1107.3097938885944</c:v>
                </c:pt>
                <c:pt idx="281">
                  <c:v>1107.3097938885944</c:v>
                </c:pt>
                <c:pt idx="282">
                  <c:v>1107.3097938885944</c:v>
                </c:pt>
                <c:pt idx="283">
                  <c:v>1107.3097938885944</c:v>
                </c:pt>
                <c:pt idx="284">
                  <c:v>1107.3097938885944</c:v>
                </c:pt>
                <c:pt idx="285">
                  <c:v>1107.3097938885944</c:v>
                </c:pt>
                <c:pt idx="286">
                  <c:v>1107.3097938885944</c:v>
                </c:pt>
                <c:pt idx="287">
                  <c:v>1107.3097938885944</c:v>
                </c:pt>
                <c:pt idx="288">
                  <c:v>1107.3097938885944</c:v>
                </c:pt>
                <c:pt idx="289">
                  <c:v>1107.3097938885944</c:v>
                </c:pt>
                <c:pt idx="290">
                  <c:v>1107.3097938885944</c:v>
                </c:pt>
                <c:pt idx="291">
                  <c:v>1107.3097938885944</c:v>
                </c:pt>
                <c:pt idx="292">
                  <c:v>1107.3097938885944</c:v>
                </c:pt>
                <c:pt idx="293">
                  <c:v>1107.3097938885944</c:v>
                </c:pt>
                <c:pt idx="294">
                  <c:v>1107.3097938885944</c:v>
                </c:pt>
                <c:pt idx="295">
                  <c:v>1107.3097938885944</c:v>
                </c:pt>
                <c:pt idx="296">
                  <c:v>1107.3097938885944</c:v>
                </c:pt>
                <c:pt idx="297">
                  <c:v>1107.3097938885944</c:v>
                </c:pt>
                <c:pt idx="298">
                  <c:v>1107.3097938885944</c:v>
                </c:pt>
                <c:pt idx="299">
                  <c:v>1107.3097938885944</c:v>
                </c:pt>
                <c:pt idx="300">
                  <c:v>1107.3097938885944</c:v>
                </c:pt>
                <c:pt idx="301">
                  <c:v>1107.3097938885944</c:v>
                </c:pt>
                <c:pt idx="302">
                  <c:v>1107.3097938885944</c:v>
                </c:pt>
                <c:pt idx="303">
                  <c:v>1107.3097938885944</c:v>
                </c:pt>
                <c:pt idx="304">
                  <c:v>1107.3097938885944</c:v>
                </c:pt>
                <c:pt idx="305">
                  <c:v>1107.3097938885944</c:v>
                </c:pt>
                <c:pt idx="306">
                  <c:v>1107.3097938885944</c:v>
                </c:pt>
                <c:pt idx="307">
                  <c:v>1107.3097938885944</c:v>
                </c:pt>
                <c:pt idx="308">
                  <c:v>1107.3097938885944</c:v>
                </c:pt>
                <c:pt idx="309">
                  <c:v>1107.3097938885944</c:v>
                </c:pt>
                <c:pt idx="310">
                  <c:v>1107.3097938885944</c:v>
                </c:pt>
                <c:pt idx="311">
                  <c:v>1107.3097938885944</c:v>
                </c:pt>
                <c:pt idx="312">
                  <c:v>1122.148136382325</c:v>
                </c:pt>
                <c:pt idx="313">
                  <c:v>1151.3207679073485</c:v>
                </c:pt>
                <c:pt idx="314">
                  <c:v>1175.8782812890167</c:v>
                </c:pt>
                <c:pt idx="315">
                  <c:v>1190.4903273215566</c:v>
                </c:pt>
                <c:pt idx="316">
                  <c:v>1194.5322999982275</c:v>
                </c:pt>
                <c:pt idx="317">
                  <c:v>1194.5322999982275</c:v>
                </c:pt>
                <c:pt idx="318">
                  <c:v>1194.5322999982275</c:v>
                </c:pt>
                <c:pt idx="319">
                  <c:v>1194.5322999982275</c:v>
                </c:pt>
                <c:pt idx="320">
                  <c:v>1194.5322999982275</c:v>
                </c:pt>
                <c:pt idx="321">
                  <c:v>1194.5322999982275</c:v>
                </c:pt>
                <c:pt idx="322">
                  <c:v>1194.5322999982275</c:v>
                </c:pt>
                <c:pt idx="323">
                  <c:v>1194.5322999982275</c:v>
                </c:pt>
                <c:pt idx="324">
                  <c:v>1194.5322999982275</c:v>
                </c:pt>
                <c:pt idx="325">
                  <c:v>1194.5322999982275</c:v>
                </c:pt>
                <c:pt idx="326">
                  <c:v>1194.5322999982275</c:v>
                </c:pt>
                <c:pt idx="327">
                  <c:v>1194.5322999982275</c:v>
                </c:pt>
                <c:pt idx="328">
                  <c:v>1194.5322999982275</c:v>
                </c:pt>
                <c:pt idx="329">
                  <c:v>1194.5322999982275</c:v>
                </c:pt>
                <c:pt idx="330">
                  <c:v>1194.5322999982275</c:v>
                </c:pt>
                <c:pt idx="331">
                  <c:v>1194.5322999982275</c:v>
                </c:pt>
                <c:pt idx="332">
                  <c:v>1194.5322999982275</c:v>
                </c:pt>
                <c:pt idx="333">
                  <c:v>1194.5322999982275</c:v>
                </c:pt>
                <c:pt idx="334">
                  <c:v>1194.5322999982275</c:v>
                </c:pt>
                <c:pt idx="335">
                  <c:v>1194.5322999982275</c:v>
                </c:pt>
                <c:pt idx="336">
                  <c:v>1194.5322999982275</c:v>
                </c:pt>
                <c:pt idx="337">
                  <c:v>1194.5322999982275</c:v>
                </c:pt>
                <c:pt idx="338">
                  <c:v>1194.5322999982275</c:v>
                </c:pt>
                <c:pt idx="339">
                  <c:v>1194.5322999982275</c:v>
                </c:pt>
                <c:pt idx="340">
                  <c:v>1194.5322999982275</c:v>
                </c:pt>
                <c:pt idx="341">
                  <c:v>1194.5322999982275</c:v>
                </c:pt>
                <c:pt idx="342">
                  <c:v>1194.5322999982275</c:v>
                </c:pt>
                <c:pt idx="343">
                  <c:v>1194.5322999982275</c:v>
                </c:pt>
                <c:pt idx="344">
                  <c:v>1194.5322999982275</c:v>
                </c:pt>
                <c:pt idx="345">
                  <c:v>1194.5322999982275</c:v>
                </c:pt>
                <c:pt idx="346">
                  <c:v>1194.5322999982275</c:v>
                </c:pt>
                <c:pt idx="347">
                  <c:v>1194.5322999982275</c:v>
                </c:pt>
                <c:pt idx="348">
                  <c:v>1194.5322999982275</c:v>
                </c:pt>
                <c:pt idx="349">
                  <c:v>1194.5322999982275</c:v>
                </c:pt>
                <c:pt idx="350">
                  <c:v>1194.5322999982275</c:v>
                </c:pt>
                <c:pt idx="351">
                  <c:v>1194.5322999982275</c:v>
                </c:pt>
                <c:pt idx="352">
                  <c:v>1194.5322999982275</c:v>
                </c:pt>
                <c:pt idx="353">
                  <c:v>1194.5322999982275</c:v>
                </c:pt>
                <c:pt idx="354">
                  <c:v>1194.5322999982275</c:v>
                </c:pt>
                <c:pt idx="355">
                  <c:v>1194.5322999982275</c:v>
                </c:pt>
                <c:pt idx="356">
                  <c:v>1194.5322999982275</c:v>
                </c:pt>
                <c:pt idx="357">
                  <c:v>1194.5322999982275</c:v>
                </c:pt>
                <c:pt idx="358">
                  <c:v>1194.5322999982275</c:v>
                </c:pt>
                <c:pt idx="359">
                  <c:v>1194.5322999982275</c:v>
                </c:pt>
                <c:pt idx="360">
                  <c:v>1194.5322999982275</c:v>
                </c:pt>
                <c:pt idx="361">
                  <c:v>1198.0959557641368</c:v>
                </c:pt>
                <c:pt idx="362">
                  <c:v>1213.4098513709071</c:v>
                </c:pt>
                <c:pt idx="363">
                  <c:v>1237.2776377691653</c:v>
                </c:pt>
                <c:pt idx="364">
                  <c:v>1261.822240566742</c:v>
                </c:pt>
                <c:pt idx="365">
                  <c:v>1283.6630065283605</c:v>
                </c:pt>
                <c:pt idx="366">
                  <c:v>1302.6763484391677</c:v>
                </c:pt>
                <c:pt idx="367">
                  <c:v>1312.929834610909</c:v>
                </c:pt>
                <c:pt idx="368">
                  <c:v>1312.929834610909</c:v>
                </c:pt>
                <c:pt idx="369">
                  <c:v>1312.929834610909</c:v>
                </c:pt>
                <c:pt idx="370">
                  <c:v>1312.929834610909</c:v>
                </c:pt>
                <c:pt idx="371">
                  <c:v>1312.929834610909</c:v>
                </c:pt>
                <c:pt idx="372">
                  <c:v>1312.929834610909</c:v>
                </c:pt>
                <c:pt idx="373">
                  <c:v>1312.929834610909</c:v>
                </c:pt>
                <c:pt idx="374">
                  <c:v>1312.929834610909</c:v>
                </c:pt>
                <c:pt idx="375">
                  <c:v>1312.929834610909</c:v>
                </c:pt>
                <c:pt idx="376">
                  <c:v>1312.929834610909</c:v>
                </c:pt>
                <c:pt idx="377">
                  <c:v>1312.929834610909</c:v>
                </c:pt>
                <c:pt idx="378">
                  <c:v>1312.929834610909</c:v>
                </c:pt>
                <c:pt idx="379">
                  <c:v>1312.929834610909</c:v>
                </c:pt>
                <c:pt idx="380">
                  <c:v>1313.5950729634205</c:v>
                </c:pt>
                <c:pt idx="381">
                  <c:v>1322.6337260013124</c:v>
                </c:pt>
                <c:pt idx="382">
                  <c:v>1342.4061911999086</c:v>
                </c:pt>
                <c:pt idx="383">
                  <c:v>1365.6918980907303</c:v>
                </c:pt>
                <c:pt idx="384">
                  <c:v>1386.2133131837509</c:v>
                </c:pt>
                <c:pt idx="385">
                  <c:v>1403.8550230217138</c:v>
                </c:pt>
                <c:pt idx="386">
                  <c:v>1418.6842762326023</c:v>
                </c:pt>
                <c:pt idx="387">
                  <c:v>1427.7767062442758</c:v>
                </c:pt>
                <c:pt idx="388">
                  <c:v>1432.5660607390907</c:v>
                </c:pt>
                <c:pt idx="389">
                  <c:v>1435.831362338716</c:v>
                </c:pt>
                <c:pt idx="390">
                  <c:v>1437.846037159537</c:v>
                </c:pt>
                <c:pt idx="391">
                  <c:v>1438.9791519366549</c:v>
                </c:pt>
                <c:pt idx="392">
                  <c:v>1439.8134325751616</c:v>
                </c:pt>
                <c:pt idx="393">
                  <c:v>1440.7107402205927</c:v>
                </c:pt>
                <c:pt idx="394">
                  <c:v>1441.3197312908228</c:v>
                </c:pt>
                <c:pt idx="395">
                  <c:v>1441.4409081797394</c:v>
                </c:pt>
                <c:pt idx="396">
                  <c:v>1441.4409081797394</c:v>
                </c:pt>
                <c:pt idx="397">
                  <c:v>1441.4409081797394</c:v>
                </c:pt>
                <c:pt idx="398">
                  <c:v>1441.4409081797394</c:v>
                </c:pt>
                <c:pt idx="399">
                  <c:v>1441.4409081797394</c:v>
                </c:pt>
                <c:pt idx="400">
                  <c:v>1441.4409081797394</c:v>
                </c:pt>
                <c:pt idx="401">
                  <c:v>1441.4409081797394</c:v>
                </c:pt>
                <c:pt idx="402">
                  <c:v>1441.4409081797394</c:v>
                </c:pt>
                <c:pt idx="403">
                  <c:v>1441.4409081797394</c:v>
                </c:pt>
                <c:pt idx="404">
                  <c:v>1441.4409081797394</c:v>
                </c:pt>
                <c:pt idx="405">
                  <c:v>1441.4409081797394</c:v>
                </c:pt>
                <c:pt idx="406">
                  <c:v>1441.4409081797394</c:v>
                </c:pt>
                <c:pt idx="407">
                  <c:v>1441.4409081797394</c:v>
                </c:pt>
                <c:pt idx="408">
                  <c:v>1441.4409081797394</c:v>
                </c:pt>
                <c:pt idx="409">
                  <c:v>1441.4409081797394</c:v>
                </c:pt>
                <c:pt idx="410">
                  <c:v>1441.4409081797394</c:v>
                </c:pt>
                <c:pt idx="411">
                  <c:v>1441.4409081797394</c:v>
                </c:pt>
                <c:pt idx="412">
                  <c:v>1441.4409081797394</c:v>
                </c:pt>
                <c:pt idx="413">
                  <c:v>1441.4409081797394</c:v>
                </c:pt>
                <c:pt idx="414">
                  <c:v>1441.4409081797394</c:v>
                </c:pt>
                <c:pt idx="415">
                  <c:v>1441.4409081797394</c:v>
                </c:pt>
                <c:pt idx="416">
                  <c:v>1441.4409081797394</c:v>
                </c:pt>
                <c:pt idx="417">
                  <c:v>1441.4409081797394</c:v>
                </c:pt>
                <c:pt idx="418">
                  <c:v>1441.4409081797394</c:v>
                </c:pt>
                <c:pt idx="419">
                  <c:v>1441.4409081797394</c:v>
                </c:pt>
                <c:pt idx="420">
                  <c:v>1441.4409081797394</c:v>
                </c:pt>
                <c:pt idx="421">
                  <c:v>1441.4409081797394</c:v>
                </c:pt>
                <c:pt idx="422">
                  <c:v>1441.4409081797394</c:v>
                </c:pt>
                <c:pt idx="423">
                  <c:v>1441.4409081797394</c:v>
                </c:pt>
                <c:pt idx="424">
                  <c:v>1441.4409081797394</c:v>
                </c:pt>
                <c:pt idx="425">
                  <c:v>1441.4409081797394</c:v>
                </c:pt>
                <c:pt idx="426">
                  <c:v>1441.4409081797394</c:v>
                </c:pt>
                <c:pt idx="427">
                  <c:v>1441.4409081797394</c:v>
                </c:pt>
                <c:pt idx="428">
                  <c:v>1441.4409081797394</c:v>
                </c:pt>
                <c:pt idx="429">
                  <c:v>1441.4409081797394</c:v>
                </c:pt>
                <c:pt idx="430">
                  <c:v>1441.4409081797394</c:v>
                </c:pt>
                <c:pt idx="431">
                  <c:v>1441.4409081797394</c:v>
                </c:pt>
                <c:pt idx="432">
                  <c:v>1441.4409081797394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EF-46DD-8423-3C39D702C5FE}"/>
            </c:ext>
          </c:extLst>
        </c:ser>
        <c:ser>
          <c:idx val="2"/>
          <c:order val="2"/>
          <c:tx>
            <c:v>KERS energy returned to wheel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WLTC_class_3!$T$597:$T$1029</c:f>
              <c:numCache>
                <c:formatCode>0.00</c:formatCode>
                <c:ptCount val="433"/>
                <c:pt idx="0">
                  <c:v>376.34380244488665</c:v>
                </c:pt>
                <c:pt idx="1">
                  <c:v>376.34380244488665</c:v>
                </c:pt>
                <c:pt idx="2">
                  <c:v>376.34380244488665</c:v>
                </c:pt>
                <c:pt idx="3">
                  <c:v>376.34380244488665</c:v>
                </c:pt>
                <c:pt idx="4">
                  <c:v>376.34380244488665</c:v>
                </c:pt>
                <c:pt idx="5">
                  <c:v>376.34380244488665</c:v>
                </c:pt>
                <c:pt idx="6">
                  <c:v>376.34380244488665</c:v>
                </c:pt>
                <c:pt idx="7">
                  <c:v>376.34380244488665</c:v>
                </c:pt>
                <c:pt idx="8">
                  <c:v>376.34380244488665</c:v>
                </c:pt>
                <c:pt idx="9">
                  <c:v>376.34380244488665</c:v>
                </c:pt>
                <c:pt idx="10">
                  <c:v>376.34380244488665</c:v>
                </c:pt>
                <c:pt idx="11">
                  <c:v>376.34380244488665</c:v>
                </c:pt>
                <c:pt idx="12">
                  <c:v>376.34380244488665</c:v>
                </c:pt>
                <c:pt idx="13">
                  <c:v>376.34380244488665</c:v>
                </c:pt>
                <c:pt idx="14">
                  <c:v>376.34380244488665</c:v>
                </c:pt>
                <c:pt idx="15">
                  <c:v>376.34380244488665</c:v>
                </c:pt>
                <c:pt idx="16">
                  <c:v>376.34380244488665</c:v>
                </c:pt>
                <c:pt idx="17">
                  <c:v>376.34380244488665</c:v>
                </c:pt>
                <c:pt idx="18">
                  <c:v>376.34380244488665</c:v>
                </c:pt>
                <c:pt idx="19">
                  <c:v>376.34380244488665</c:v>
                </c:pt>
                <c:pt idx="20">
                  <c:v>376.34380244488665</c:v>
                </c:pt>
                <c:pt idx="21">
                  <c:v>376.34380244488665</c:v>
                </c:pt>
                <c:pt idx="22">
                  <c:v>376.34380244488665</c:v>
                </c:pt>
                <c:pt idx="23">
                  <c:v>376.34380244488665</c:v>
                </c:pt>
                <c:pt idx="24">
                  <c:v>376.34380244488665</c:v>
                </c:pt>
                <c:pt idx="25">
                  <c:v>376.34380244488665</c:v>
                </c:pt>
                <c:pt idx="26">
                  <c:v>376.34380244488665</c:v>
                </c:pt>
                <c:pt idx="27">
                  <c:v>376.34380244488665</c:v>
                </c:pt>
                <c:pt idx="28">
                  <c:v>376.34380244488665</c:v>
                </c:pt>
                <c:pt idx="29">
                  <c:v>376.34380244488665</c:v>
                </c:pt>
                <c:pt idx="30">
                  <c:v>376.34380244488665</c:v>
                </c:pt>
                <c:pt idx="31">
                  <c:v>376.34380244488665</c:v>
                </c:pt>
                <c:pt idx="32">
                  <c:v>376.34380244488665</c:v>
                </c:pt>
                <c:pt idx="33">
                  <c:v>376.34380244488665</c:v>
                </c:pt>
                <c:pt idx="34">
                  <c:v>376.34380244488665</c:v>
                </c:pt>
                <c:pt idx="35">
                  <c:v>376.34380244488665</c:v>
                </c:pt>
                <c:pt idx="36">
                  <c:v>376.34380244488665</c:v>
                </c:pt>
                <c:pt idx="37">
                  <c:v>376.34380244488665</c:v>
                </c:pt>
                <c:pt idx="38">
                  <c:v>376.34380244488665</c:v>
                </c:pt>
                <c:pt idx="39">
                  <c:v>376.34380244488665</c:v>
                </c:pt>
                <c:pt idx="40">
                  <c:v>376.34380244488665</c:v>
                </c:pt>
                <c:pt idx="41">
                  <c:v>376.34380244488665</c:v>
                </c:pt>
                <c:pt idx="42">
                  <c:v>376.34380244488665</c:v>
                </c:pt>
                <c:pt idx="43">
                  <c:v>376.34380244488665</c:v>
                </c:pt>
                <c:pt idx="44">
                  <c:v>376.34380244488665</c:v>
                </c:pt>
                <c:pt idx="45">
                  <c:v>376.34380244488665</c:v>
                </c:pt>
                <c:pt idx="46">
                  <c:v>376.34380244488665</c:v>
                </c:pt>
                <c:pt idx="47">
                  <c:v>376.34380244488665</c:v>
                </c:pt>
                <c:pt idx="48">
                  <c:v>376.34380244488665</c:v>
                </c:pt>
                <c:pt idx="49">
                  <c:v>376.34380244488665</c:v>
                </c:pt>
                <c:pt idx="50">
                  <c:v>376.34380244488665</c:v>
                </c:pt>
                <c:pt idx="51">
                  <c:v>376.34380244488665</c:v>
                </c:pt>
                <c:pt idx="52">
                  <c:v>376.34380244488665</c:v>
                </c:pt>
                <c:pt idx="53">
                  <c:v>376.34380244488665</c:v>
                </c:pt>
                <c:pt idx="54">
                  <c:v>376.34380244488665</c:v>
                </c:pt>
                <c:pt idx="55">
                  <c:v>376.34380244488665</c:v>
                </c:pt>
                <c:pt idx="56">
                  <c:v>376.34380244488665</c:v>
                </c:pt>
                <c:pt idx="57">
                  <c:v>376.34380244488665</c:v>
                </c:pt>
                <c:pt idx="58">
                  <c:v>376.34380244488665</c:v>
                </c:pt>
                <c:pt idx="59">
                  <c:v>376.34380244488665</c:v>
                </c:pt>
                <c:pt idx="60">
                  <c:v>376.34380244488665</c:v>
                </c:pt>
                <c:pt idx="61">
                  <c:v>376.69854819614346</c:v>
                </c:pt>
                <c:pt idx="62">
                  <c:v>380.43776813986005</c:v>
                </c:pt>
                <c:pt idx="63">
                  <c:v>384.66861218390733</c:v>
                </c:pt>
                <c:pt idx="64">
                  <c:v>390.72390644450525</c:v>
                </c:pt>
                <c:pt idx="65">
                  <c:v>400.96385839523623</c:v>
                </c:pt>
                <c:pt idx="66">
                  <c:v>411.30679309523623</c:v>
                </c:pt>
                <c:pt idx="67">
                  <c:v>419.81173367114042</c:v>
                </c:pt>
                <c:pt idx="68">
                  <c:v>424.79829274186693</c:v>
                </c:pt>
                <c:pt idx="69">
                  <c:v>430.50562117652436</c:v>
                </c:pt>
                <c:pt idx="70">
                  <c:v>439.75944115577602</c:v>
                </c:pt>
                <c:pt idx="71">
                  <c:v>450.01987716185772</c:v>
                </c:pt>
                <c:pt idx="72">
                  <c:v>458.54391629948054</c:v>
                </c:pt>
                <c:pt idx="73">
                  <c:v>462.79253217581572</c:v>
                </c:pt>
                <c:pt idx="74">
                  <c:v>463.87866281371475</c:v>
                </c:pt>
                <c:pt idx="75">
                  <c:v>463.87866281371475</c:v>
                </c:pt>
                <c:pt idx="76">
                  <c:v>463.87866281371475</c:v>
                </c:pt>
                <c:pt idx="77">
                  <c:v>463.87866281371475</c:v>
                </c:pt>
                <c:pt idx="78">
                  <c:v>463.87866281371475</c:v>
                </c:pt>
                <c:pt idx="79">
                  <c:v>463.87866281371475</c:v>
                </c:pt>
                <c:pt idx="80">
                  <c:v>463.87866281371475</c:v>
                </c:pt>
                <c:pt idx="81">
                  <c:v>463.87866281371475</c:v>
                </c:pt>
                <c:pt idx="82">
                  <c:v>463.87866281371475</c:v>
                </c:pt>
                <c:pt idx="83">
                  <c:v>463.87866281371475</c:v>
                </c:pt>
                <c:pt idx="84">
                  <c:v>463.87866281371475</c:v>
                </c:pt>
                <c:pt idx="85">
                  <c:v>463.87866281371475</c:v>
                </c:pt>
                <c:pt idx="86">
                  <c:v>463.87866281371475</c:v>
                </c:pt>
                <c:pt idx="87">
                  <c:v>463.87866281371475</c:v>
                </c:pt>
                <c:pt idx="88">
                  <c:v>468.9282980334566</c:v>
                </c:pt>
                <c:pt idx="89">
                  <c:v>477.62291649964442</c:v>
                </c:pt>
                <c:pt idx="90">
                  <c:v>487.53449148989228</c:v>
                </c:pt>
                <c:pt idx="91">
                  <c:v>496.58181550406829</c:v>
                </c:pt>
                <c:pt idx="92">
                  <c:v>501.10203575003294</c:v>
                </c:pt>
                <c:pt idx="93">
                  <c:v>503.26116555652766</c:v>
                </c:pt>
                <c:pt idx="94">
                  <c:v>503.7344658686963</c:v>
                </c:pt>
                <c:pt idx="95">
                  <c:v>503.7344658686963</c:v>
                </c:pt>
                <c:pt idx="96">
                  <c:v>503.7344658686963</c:v>
                </c:pt>
                <c:pt idx="97">
                  <c:v>503.7344658686963</c:v>
                </c:pt>
                <c:pt idx="98">
                  <c:v>503.7344658686963</c:v>
                </c:pt>
                <c:pt idx="99">
                  <c:v>503.7344658686963</c:v>
                </c:pt>
                <c:pt idx="100">
                  <c:v>503.7344658686963</c:v>
                </c:pt>
                <c:pt idx="101">
                  <c:v>503.7344658686963</c:v>
                </c:pt>
                <c:pt idx="102">
                  <c:v>503.7344658686963</c:v>
                </c:pt>
                <c:pt idx="103">
                  <c:v>503.7344658686963</c:v>
                </c:pt>
                <c:pt idx="104">
                  <c:v>503.7344658686963</c:v>
                </c:pt>
                <c:pt idx="105">
                  <c:v>503.7344658686963</c:v>
                </c:pt>
                <c:pt idx="106">
                  <c:v>508.28331851594106</c:v>
                </c:pt>
                <c:pt idx="107">
                  <c:v>514.57126138982517</c:v>
                </c:pt>
                <c:pt idx="108">
                  <c:v>518.68329581737146</c:v>
                </c:pt>
                <c:pt idx="109">
                  <c:v>521.12638545530274</c:v>
                </c:pt>
                <c:pt idx="110">
                  <c:v>521.3360385146932</c:v>
                </c:pt>
                <c:pt idx="111">
                  <c:v>521.3360385146932</c:v>
                </c:pt>
                <c:pt idx="112">
                  <c:v>521.3360385146932</c:v>
                </c:pt>
                <c:pt idx="113">
                  <c:v>521.3360385146932</c:v>
                </c:pt>
                <c:pt idx="114">
                  <c:v>521.3360385146932</c:v>
                </c:pt>
                <c:pt idx="115">
                  <c:v>522.55883781468845</c:v>
                </c:pt>
                <c:pt idx="116">
                  <c:v>525.16395196896144</c:v>
                </c:pt>
                <c:pt idx="117">
                  <c:v>527.5893064867837</c:v>
                </c:pt>
                <c:pt idx="118">
                  <c:v>528.47465975682837</c:v>
                </c:pt>
                <c:pt idx="119">
                  <c:v>528.47465975682837</c:v>
                </c:pt>
                <c:pt idx="120">
                  <c:v>528.47465975682837</c:v>
                </c:pt>
                <c:pt idx="121">
                  <c:v>528.47465975682837</c:v>
                </c:pt>
                <c:pt idx="122">
                  <c:v>528.47465975682837</c:v>
                </c:pt>
                <c:pt idx="123">
                  <c:v>528.47465975682837</c:v>
                </c:pt>
                <c:pt idx="124">
                  <c:v>530.05573365119164</c:v>
                </c:pt>
                <c:pt idx="125">
                  <c:v>534.87742571615081</c:v>
                </c:pt>
                <c:pt idx="126">
                  <c:v>538.01467982358929</c:v>
                </c:pt>
                <c:pt idx="127">
                  <c:v>538.18325378675297</c:v>
                </c:pt>
                <c:pt idx="128">
                  <c:v>538.18325378675297</c:v>
                </c:pt>
                <c:pt idx="129">
                  <c:v>538.18325378675297</c:v>
                </c:pt>
                <c:pt idx="130">
                  <c:v>538.18325378675297</c:v>
                </c:pt>
                <c:pt idx="131">
                  <c:v>538.18325378675297</c:v>
                </c:pt>
                <c:pt idx="132">
                  <c:v>538.18325378675297</c:v>
                </c:pt>
                <c:pt idx="133">
                  <c:v>538.18325378675297</c:v>
                </c:pt>
                <c:pt idx="134">
                  <c:v>538.18325378675297</c:v>
                </c:pt>
                <c:pt idx="135">
                  <c:v>538.18325378675297</c:v>
                </c:pt>
                <c:pt idx="136">
                  <c:v>538.18325378675297</c:v>
                </c:pt>
                <c:pt idx="137">
                  <c:v>538.18325378675297</c:v>
                </c:pt>
                <c:pt idx="138">
                  <c:v>538.18325378675297</c:v>
                </c:pt>
                <c:pt idx="139">
                  <c:v>538.18325378675297</c:v>
                </c:pt>
                <c:pt idx="140">
                  <c:v>538.18325378675297</c:v>
                </c:pt>
                <c:pt idx="141">
                  <c:v>538.18325378675297</c:v>
                </c:pt>
                <c:pt idx="142">
                  <c:v>538.18325378675297</c:v>
                </c:pt>
                <c:pt idx="143">
                  <c:v>538.18325378675297</c:v>
                </c:pt>
                <c:pt idx="144">
                  <c:v>538.18325378675297</c:v>
                </c:pt>
                <c:pt idx="145">
                  <c:v>538.18325378675297</c:v>
                </c:pt>
                <c:pt idx="146">
                  <c:v>538.18325378675297</c:v>
                </c:pt>
                <c:pt idx="147">
                  <c:v>538.18325378675297</c:v>
                </c:pt>
                <c:pt idx="148">
                  <c:v>538.18325378675297</c:v>
                </c:pt>
                <c:pt idx="149">
                  <c:v>538.18325378675297</c:v>
                </c:pt>
                <c:pt idx="150">
                  <c:v>538.18325378675297</c:v>
                </c:pt>
                <c:pt idx="151">
                  <c:v>538.18325378675297</c:v>
                </c:pt>
                <c:pt idx="152">
                  <c:v>538.18325378675297</c:v>
                </c:pt>
                <c:pt idx="153">
                  <c:v>538.18325378675297</c:v>
                </c:pt>
                <c:pt idx="154">
                  <c:v>538.18325378675297</c:v>
                </c:pt>
                <c:pt idx="155">
                  <c:v>538.18325378675297</c:v>
                </c:pt>
                <c:pt idx="156">
                  <c:v>538.18325378675297</c:v>
                </c:pt>
                <c:pt idx="157">
                  <c:v>538.18325378675297</c:v>
                </c:pt>
                <c:pt idx="158">
                  <c:v>538.18325378675297</c:v>
                </c:pt>
                <c:pt idx="159">
                  <c:v>538.18325378675297</c:v>
                </c:pt>
                <c:pt idx="160">
                  <c:v>538.18325378675297</c:v>
                </c:pt>
                <c:pt idx="161">
                  <c:v>538.18325378675297</c:v>
                </c:pt>
                <c:pt idx="162">
                  <c:v>538.18325378675297</c:v>
                </c:pt>
                <c:pt idx="163">
                  <c:v>538.18325378675297</c:v>
                </c:pt>
                <c:pt idx="164">
                  <c:v>538.18325378675297</c:v>
                </c:pt>
                <c:pt idx="165">
                  <c:v>538.18325378675297</c:v>
                </c:pt>
                <c:pt idx="166">
                  <c:v>541.86916418201884</c:v>
                </c:pt>
                <c:pt idx="167">
                  <c:v>551.73746494986415</c:v>
                </c:pt>
                <c:pt idx="168">
                  <c:v>562.08039964986415</c:v>
                </c:pt>
                <c:pt idx="169">
                  <c:v>572.42333434986415</c:v>
                </c:pt>
                <c:pt idx="170">
                  <c:v>582.76626904986415</c:v>
                </c:pt>
                <c:pt idx="171">
                  <c:v>592.48344979857984</c:v>
                </c:pt>
                <c:pt idx="172">
                  <c:v>599.06340886565692</c:v>
                </c:pt>
                <c:pt idx="173">
                  <c:v>602.22278465549584</c:v>
                </c:pt>
                <c:pt idx="174">
                  <c:v>602.22278465549584</c:v>
                </c:pt>
                <c:pt idx="175">
                  <c:v>602.22278465549584</c:v>
                </c:pt>
                <c:pt idx="176">
                  <c:v>602.22278465549584</c:v>
                </c:pt>
                <c:pt idx="177">
                  <c:v>602.22278465549584</c:v>
                </c:pt>
                <c:pt idx="178">
                  <c:v>602.22278465549584</c:v>
                </c:pt>
                <c:pt idx="179">
                  <c:v>602.22278465549584</c:v>
                </c:pt>
                <c:pt idx="180">
                  <c:v>602.22278465549584</c:v>
                </c:pt>
                <c:pt idx="181">
                  <c:v>602.22278465549584</c:v>
                </c:pt>
                <c:pt idx="182">
                  <c:v>602.22278465549584</c:v>
                </c:pt>
                <c:pt idx="183">
                  <c:v>602.22278465549584</c:v>
                </c:pt>
                <c:pt idx="184">
                  <c:v>602.22278465549584</c:v>
                </c:pt>
                <c:pt idx="185">
                  <c:v>602.22278465549584</c:v>
                </c:pt>
                <c:pt idx="186">
                  <c:v>602.22278465549584</c:v>
                </c:pt>
                <c:pt idx="187">
                  <c:v>602.22278465549584</c:v>
                </c:pt>
                <c:pt idx="188">
                  <c:v>602.22278465549584</c:v>
                </c:pt>
                <c:pt idx="189">
                  <c:v>602.22278465549584</c:v>
                </c:pt>
                <c:pt idx="190">
                  <c:v>602.22278465549584</c:v>
                </c:pt>
                <c:pt idx="191">
                  <c:v>602.22278465549584</c:v>
                </c:pt>
                <c:pt idx="192">
                  <c:v>602.22278465549584</c:v>
                </c:pt>
                <c:pt idx="193">
                  <c:v>602.22278465549584</c:v>
                </c:pt>
                <c:pt idx="194">
                  <c:v>602.22278465549584</c:v>
                </c:pt>
                <c:pt idx="195">
                  <c:v>602.22278465549584</c:v>
                </c:pt>
                <c:pt idx="196">
                  <c:v>602.22278465549584</c:v>
                </c:pt>
                <c:pt idx="197">
                  <c:v>602.22278465549584</c:v>
                </c:pt>
                <c:pt idx="198">
                  <c:v>602.22278465549584</c:v>
                </c:pt>
                <c:pt idx="199">
                  <c:v>602.22278465549584</c:v>
                </c:pt>
                <c:pt idx="200">
                  <c:v>602.22278465549584</c:v>
                </c:pt>
                <c:pt idx="201">
                  <c:v>602.22278465549584</c:v>
                </c:pt>
                <c:pt idx="202">
                  <c:v>602.22278465549584</c:v>
                </c:pt>
                <c:pt idx="203">
                  <c:v>602.22278465549584</c:v>
                </c:pt>
                <c:pt idx="204">
                  <c:v>611.53552024541148</c:v>
                </c:pt>
                <c:pt idx="205">
                  <c:v>621.87845494541148</c:v>
                </c:pt>
                <c:pt idx="206">
                  <c:v>632.22138964541148</c:v>
                </c:pt>
                <c:pt idx="207">
                  <c:v>642.56432434541148</c:v>
                </c:pt>
                <c:pt idx="208">
                  <c:v>652.63975354194167</c:v>
                </c:pt>
                <c:pt idx="209">
                  <c:v>655.4268108388743</c:v>
                </c:pt>
                <c:pt idx="210">
                  <c:v>655.4268108388743</c:v>
                </c:pt>
                <c:pt idx="211">
                  <c:v>655.4268108388743</c:v>
                </c:pt>
                <c:pt idx="212">
                  <c:v>655.4268108388743</c:v>
                </c:pt>
                <c:pt idx="213">
                  <c:v>655.4268108388743</c:v>
                </c:pt>
                <c:pt idx="214">
                  <c:v>655.4268108388743</c:v>
                </c:pt>
                <c:pt idx="215">
                  <c:v>655.4268108388743</c:v>
                </c:pt>
                <c:pt idx="216">
                  <c:v>655.4268108388743</c:v>
                </c:pt>
                <c:pt idx="217">
                  <c:v>655.4268108388743</c:v>
                </c:pt>
                <c:pt idx="218">
                  <c:v>655.4268108388743</c:v>
                </c:pt>
                <c:pt idx="219">
                  <c:v>656.57138755144285</c:v>
                </c:pt>
                <c:pt idx="220">
                  <c:v>660.3109805025</c:v>
                </c:pt>
                <c:pt idx="221">
                  <c:v>668.61336187011511</c:v>
                </c:pt>
                <c:pt idx="222">
                  <c:v>678.95629657011511</c:v>
                </c:pt>
                <c:pt idx="223">
                  <c:v>689.29923127011511</c:v>
                </c:pt>
                <c:pt idx="224">
                  <c:v>699.64216597011512</c:v>
                </c:pt>
                <c:pt idx="225">
                  <c:v>709.98510067011523</c:v>
                </c:pt>
                <c:pt idx="226">
                  <c:v>719.0231479217515</c:v>
                </c:pt>
                <c:pt idx="227">
                  <c:v>725.70154129221908</c:v>
                </c:pt>
                <c:pt idx="228">
                  <c:v>728.40342345503984</c:v>
                </c:pt>
                <c:pt idx="229">
                  <c:v>728.40342345503984</c:v>
                </c:pt>
                <c:pt idx="230">
                  <c:v>728.40342345503984</c:v>
                </c:pt>
                <c:pt idx="231">
                  <c:v>728.40342345503984</c:v>
                </c:pt>
                <c:pt idx="232">
                  <c:v>728.40342345503984</c:v>
                </c:pt>
                <c:pt idx="233">
                  <c:v>728.40342345503984</c:v>
                </c:pt>
                <c:pt idx="234">
                  <c:v>728.40342345503984</c:v>
                </c:pt>
                <c:pt idx="235">
                  <c:v>728.40342345503984</c:v>
                </c:pt>
                <c:pt idx="236">
                  <c:v>728.40342345503984</c:v>
                </c:pt>
                <c:pt idx="237">
                  <c:v>728.40342345503984</c:v>
                </c:pt>
                <c:pt idx="238">
                  <c:v>728.40342345503984</c:v>
                </c:pt>
                <c:pt idx="239">
                  <c:v>728.40342345503984</c:v>
                </c:pt>
                <c:pt idx="240">
                  <c:v>728.40342345503984</c:v>
                </c:pt>
                <c:pt idx="241">
                  <c:v>728.40342345503984</c:v>
                </c:pt>
                <c:pt idx="242">
                  <c:v>728.40342345503984</c:v>
                </c:pt>
                <c:pt idx="243">
                  <c:v>728.40342345503984</c:v>
                </c:pt>
                <c:pt idx="244">
                  <c:v>728.40342345503984</c:v>
                </c:pt>
                <c:pt idx="245">
                  <c:v>728.40342345503984</c:v>
                </c:pt>
                <c:pt idx="246">
                  <c:v>728.40342345503984</c:v>
                </c:pt>
                <c:pt idx="247">
                  <c:v>728.40342345503984</c:v>
                </c:pt>
                <c:pt idx="248">
                  <c:v>728.40342345503984</c:v>
                </c:pt>
                <c:pt idx="249">
                  <c:v>728.40342345503984</c:v>
                </c:pt>
                <c:pt idx="250">
                  <c:v>728.40342345503984</c:v>
                </c:pt>
                <c:pt idx="251">
                  <c:v>728.40342345503984</c:v>
                </c:pt>
                <c:pt idx="252">
                  <c:v>728.40342345503984</c:v>
                </c:pt>
                <c:pt idx="253">
                  <c:v>728.40342345503984</c:v>
                </c:pt>
                <c:pt idx="254">
                  <c:v>728.40342345503984</c:v>
                </c:pt>
                <c:pt idx="255">
                  <c:v>728.40342345503984</c:v>
                </c:pt>
                <c:pt idx="256">
                  <c:v>728.40342345503984</c:v>
                </c:pt>
                <c:pt idx="257">
                  <c:v>728.40342345503984</c:v>
                </c:pt>
                <c:pt idx="258">
                  <c:v>728.40342345503984</c:v>
                </c:pt>
                <c:pt idx="259">
                  <c:v>728.40342345503984</c:v>
                </c:pt>
                <c:pt idx="260">
                  <c:v>728.40342345503984</c:v>
                </c:pt>
                <c:pt idx="261">
                  <c:v>728.40342345503984</c:v>
                </c:pt>
                <c:pt idx="262">
                  <c:v>728.40342345503984</c:v>
                </c:pt>
                <c:pt idx="263">
                  <c:v>728.40342345503984</c:v>
                </c:pt>
                <c:pt idx="264">
                  <c:v>728.40342345503984</c:v>
                </c:pt>
                <c:pt idx="265">
                  <c:v>728.40342345503984</c:v>
                </c:pt>
                <c:pt idx="266">
                  <c:v>728.40342345503984</c:v>
                </c:pt>
                <c:pt idx="267">
                  <c:v>728.40342345503984</c:v>
                </c:pt>
                <c:pt idx="268">
                  <c:v>728.40342345503984</c:v>
                </c:pt>
                <c:pt idx="269">
                  <c:v>728.40342345503984</c:v>
                </c:pt>
                <c:pt idx="270">
                  <c:v>728.40342345503984</c:v>
                </c:pt>
                <c:pt idx="271">
                  <c:v>728.40342345503984</c:v>
                </c:pt>
                <c:pt idx="272">
                  <c:v>728.40342345503984</c:v>
                </c:pt>
                <c:pt idx="273">
                  <c:v>728.40342345503984</c:v>
                </c:pt>
                <c:pt idx="274">
                  <c:v>728.40342345503984</c:v>
                </c:pt>
                <c:pt idx="275">
                  <c:v>728.40342345503984</c:v>
                </c:pt>
                <c:pt idx="276">
                  <c:v>728.40342345503984</c:v>
                </c:pt>
                <c:pt idx="277">
                  <c:v>728.40342345503984</c:v>
                </c:pt>
                <c:pt idx="278">
                  <c:v>728.40342345503984</c:v>
                </c:pt>
                <c:pt idx="279">
                  <c:v>728.40342345503984</c:v>
                </c:pt>
                <c:pt idx="280">
                  <c:v>728.40342345503984</c:v>
                </c:pt>
                <c:pt idx="281">
                  <c:v>728.40342345503984</c:v>
                </c:pt>
                <c:pt idx="282">
                  <c:v>728.40342345503984</c:v>
                </c:pt>
                <c:pt idx="283">
                  <c:v>728.40342345503984</c:v>
                </c:pt>
                <c:pt idx="284">
                  <c:v>728.40342345503984</c:v>
                </c:pt>
                <c:pt idx="285">
                  <c:v>728.40342345503984</c:v>
                </c:pt>
                <c:pt idx="286">
                  <c:v>728.40342345503984</c:v>
                </c:pt>
                <c:pt idx="287">
                  <c:v>728.40342345503984</c:v>
                </c:pt>
                <c:pt idx="288">
                  <c:v>728.40342345503984</c:v>
                </c:pt>
                <c:pt idx="289">
                  <c:v>728.40342345503984</c:v>
                </c:pt>
                <c:pt idx="290">
                  <c:v>728.40342345503984</c:v>
                </c:pt>
                <c:pt idx="291">
                  <c:v>728.40342345503984</c:v>
                </c:pt>
                <c:pt idx="292">
                  <c:v>728.40342345503984</c:v>
                </c:pt>
                <c:pt idx="293">
                  <c:v>728.40342345503984</c:v>
                </c:pt>
                <c:pt idx="294">
                  <c:v>728.40342345503984</c:v>
                </c:pt>
                <c:pt idx="295">
                  <c:v>728.40342345503984</c:v>
                </c:pt>
                <c:pt idx="296">
                  <c:v>728.40342345503984</c:v>
                </c:pt>
                <c:pt idx="297">
                  <c:v>728.40342345503984</c:v>
                </c:pt>
                <c:pt idx="298">
                  <c:v>728.40342345503984</c:v>
                </c:pt>
                <c:pt idx="299">
                  <c:v>728.40342345503984</c:v>
                </c:pt>
                <c:pt idx="300">
                  <c:v>728.40342345503984</c:v>
                </c:pt>
                <c:pt idx="301">
                  <c:v>728.40342345503984</c:v>
                </c:pt>
                <c:pt idx="302">
                  <c:v>728.40342345503984</c:v>
                </c:pt>
                <c:pt idx="303">
                  <c:v>728.40342345503984</c:v>
                </c:pt>
                <c:pt idx="304">
                  <c:v>728.40342345503984</c:v>
                </c:pt>
                <c:pt idx="305">
                  <c:v>728.40342345503984</c:v>
                </c:pt>
                <c:pt idx="306">
                  <c:v>728.40342345503984</c:v>
                </c:pt>
                <c:pt idx="307">
                  <c:v>728.40342345503984</c:v>
                </c:pt>
                <c:pt idx="308">
                  <c:v>728.40342345503984</c:v>
                </c:pt>
                <c:pt idx="309">
                  <c:v>728.40342345503984</c:v>
                </c:pt>
                <c:pt idx="310">
                  <c:v>728.40342345503984</c:v>
                </c:pt>
                <c:pt idx="311">
                  <c:v>728.40342345503984</c:v>
                </c:pt>
                <c:pt idx="312">
                  <c:v>738.63489061963253</c:v>
                </c:pt>
                <c:pt idx="313">
                  <c:v>748.97782531963253</c:v>
                </c:pt>
                <c:pt idx="314">
                  <c:v>759.32076001963253</c:v>
                </c:pt>
                <c:pt idx="315">
                  <c:v>769.39618921616284</c:v>
                </c:pt>
                <c:pt idx="316">
                  <c:v>772.18324651309558</c:v>
                </c:pt>
                <c:pt idx="317">
                  <c:v>772.18324651309558</c:v>
                </c:pt>
                <c:pt idx="318">
                  <c:v>772.18324651309558</c:v>
                </c:pt>
                <c:pt idx="319">
                  <c:v>772.18324651309558</c:v>
                </c:pt>
                <c:pt idx="320">
                  <c:v>772.18324651309558</c:v>
                </c:pt>
                <c:pt idx="321">
                  <c:v>772.18324651309558</c:v>
                </c:pt>
                <c:pt idx="322">
                  <c:v>772.18324651309558</c:v>
                </c:pt>
                <c:pt idx="323">
                  <c:v>772.18324651309558</c:v>
                </c:pt>
                <c:pt idx="324">
                  <c:v>772.18324651309558</c:v>
                </c:pt>
                <c:pt idx="325">
                  <c:v>772.18324651309558</c:v>
                </c:pt>
                <c:pt idx="326">
                  <c:v>772.18324651309558</c:v>
                </c:pt>
                <c:pt idx="327">
                  <c:v>772.18324651309558</c:v>
                </c:pt>
                <c:pt idx="328">
                  <c:v>772.18324651309558</c:v>
                </c:pt>
                <c:pt idx="329">
                  <c:v>772.18324651309558</c:v>
                </c:pt>
                <c:pt idx="330">
                  <c:v>772.18324651309558</c:v>
                </c:pt>
                <c:pt idx="331">
                  <c:v>772.18324651309558</c:v>
                </c:pt>
                <c:pt idx="332">
                  <c:v>772.18324651309558</c:v>
                </c:pt>
                <c:pt idx="333">
                  <c:v>772.18324651309558</c:v>
                </c:pt>
                <c:pt idx="334">
                  <c:v>772.18324651309558</c:v>
                </c:pt>
                <c:pt idx="335">
                  <c:v>772.18324651309558</c:v>
                </c:pt>
                <c:pt idx="336">
                  <c:v>772.18324651309558</c:v>
                </c:pt>
                <c:pt idx="337">
                  <c:v>772.18324651309558</c:v>
                </c:pt>
                <c:pt idx="338">
                  <c:v>772.18324651309558</c:v>
                </c:pt>
                <c:pt idx="339">
                  <c:v>772.18324651309558</c:v>
                </c:pt>
                <c:pt idx="340">
                  <c:v>772.18324651309558</c:v>
                </c:pt>
                <c:pt idx="341">
                  <c:v>772.18324651309558</c:v>
                </c:pt>
                <c:pt idx="342">
                  <c:v>772.18324651309558</c:v>
                </c:pt>
                <c:pt idx="343">
                  <c:v>772.18324651309558</c:v>
                </c:pt>
                <c:pt idx="344">
                  <c:v>772.18324651309558</c:v>
                </c:pt>
                <c:pt idx="345">
                  <c:v>772.18324651309558</c:v>
                </c:pt>
                <c:pt idx="346">
                  <c:v>772.18324651309558</c:v>
                </c:pt>
                <c:pt idx="347">
                  <c:v>772.18324651309558</c:v>
                </c:pt>
                <c:pt idx="348">
                  <c:v>772.18324651309558</c:v>
                </c:pt>
                <c:pt idx="349">
                  <c:v>772.18324651309558</c:v>
                </c:pt>
                <c:pt idx="350">
                  <c:v>772.18324651309558</c:v>
                </c:pt>
                <c:pt idx="351">
                  <c:v>772.18324651309558</c:v>
                </c:pt>
                <c:pt idx="352">
                  <c:v>772.18324651309558</c:v>
                </c:pt>
                <c:pt idx="353">
                  <c:v>772.18324651309558</c:v>
                </c:pt>
                <c:pt idx="354">
                  <c:v>772.18324651309558</c:v>
                </c:pt>
                <c:pt idx="355">
                  <c:v>772.18324651309558</c:v>
                </c:pt>
                <c:pt idx="356">
                  <c:v>772.18324651309558</c:v>
                </c:pt>
                <c:pt idx="357">
                  <c:v>772.18324651309558</c:v>
                </c:pt>
                <c:pt idx="358">
                  <c:v>772.18324651309558</c:v>
                </c:pt>
                <c:pt idx="359">
                  <c:v>772.18324651309558</c:v>
                </c:pt>
                <c:pt idx="360">
                  <c:v>772.18324651309558</c:v>
                </c:pt>
                <c:pt idx="361">
                  <c:v>774.64049043843409</c:v>
                </c:pt>
                <c:pt idx="362">
                  <c:v>784.98342513843409</c:v>
                </c:pt>
                <c:pt idx="363">
                  <c:v>795.32635983843409</c:v>
                </c:pt>
                <c:pt idx="364">
                  <c:v>805.66929453843409</c:v>
                </c:pt>
                <c:pt idx="365">
                  <c:v>816.01222923843409</c:v>
                </c:pt>
                <c:pt idx="366">
                  <c:v>826.35516393843409</c:v>
                </c:pt>
                <c:pt idx="367">
                  <c:v>833.42523979987902</c:v>
                </c:pt>
                <c:pt idx="368">
                  <c:v>833.42523979987902</c:v>
                </c:pt>
                <c:pt idx="369">
                  <c:v>833.42523979987902</c:v>
                </c:pt>
                <c:pt idx="370">
                  <c:v>833.42523979987902</c:v>
                </c:pt>
                <c:pt idx="371">
                  <c:v>833.42523979987902</c:v>
                </c:pt>
                <c:pt idx="372">
                  <c:v>833.42523979987902</c:v>
                </c:pt>
                <c:pt idx="373">
                  <c:v>833.42523979987902</c:v>
                </c:pt>
                <c:pt idx="374">
                  <c:v>833.42523979987902</c:v>
                </c:pt>
                <c:pt idx="375">
                  <c:v>833.42523979987902</c:v>
                </c:pt>
                <c:pt idx="376">
                  <c:v>833.42523979987902</c:v>
                </c:pt>
                <c:pt idx="377">
                  <c:v>833.42523979987902</c:v>
                </c:pt>
                <c:pt idx="378">
                  <c:v>833.42523979987902</c:v>
                </c:pt>
                <c:pt idx="379">
                  <c:v>833.42523979987902</c:v>
                </c:pt>
                <c:pt idx="380">
                  <c:v>833.88394092254316</c:v>
                </c:pt>
                <c:pt idx="381">
                  <c:v>840.11635413233466</c:v>
                </c:pt>
                <c:pt idx="382">
                  <c:v>850.45928883233466</c:v>
                </c:pt>
                <c:pt idx="383">
                  <c:v>860.80222353233466</c:v>
                </c:pt>
                <c:pt idx="384">
                  <c:v>871.14515823233467</c:v>
                </c:pt>
                <c:pt idx="385">
                  <c:v>881.48809293233467</c:v>
                </c:pt>
                <c:pt idx="386">
                  <c:v>891.71329277300038</c:v>
                </c:pt>
                <c:pt idx="387">
                  <c:v>897.982786764671</c:v>
                </c:pt>
                <c:pt idx="388">
                  <c:v>901.28518548433919</c:v>
                </c:pt>
                <c:pt idx="389">
                  <c:v>903.53670556572104</c:v>
                </c:pt>
                <c:pt idx="390">
                  <c:v>904.92588223995347</c:v>
                </c:pt>
                <c:pt idx="391">
                  <c:v>905.70719771644258</c:v>
                </c:pt>
                <c:pt idx="392">
                  <c:v>906.28245839414581</c:v>
                </c:pt>
                <c:pt idx="393">
                  <c:v>906.90117801964607</c:v>
                </c:pt>
                <c:pt idx="394">
                  <c:v>907.32109501113098</c:v>
                </c:pt>
                <c:pt idx="395">
                  <c:v>907.40464998774519</c:v>
                </c:pt>
                <c:pt idx="396">
                  <c:v>907.40464998774519</c:v>
                </c:pt>
                <c:pt idx="397">
                  <c:v>907.40464998774519</c:v>
                </c:pt>
                <c:pt idx="398">
                  <c:v>907.40464998774519</c:v>
                </c:pt>
                <c:pt idx="399">
                  <c:v>907.40464998774519</c:v>
                </c:pt>
                <c:pt idx="400">
                  <c:v>907.40464998774519</c:v>
                </c:pt>
                <c:pt idx="401">
                  <c:v>907.40464998774519</c:v>
                </c:pt>
                <c:pt idx="402">
                  <c:v>907.40464998774519</c:v>
                </c:pt>
                <c:pt idx="403">
                  <c:v>907.40464998774519</c:v>
                </c:pt>
                <c:pt idx="404">
                  <c:v>907.40464998774519</c:v>
                </c:pt>
                <c:pt idx="405">
                  <c:v>907.40464998774519</c:v>
                </c:pt>
                <c:pt idx="406">
                  <c:v>907.40464998774519</c:v>
                </c:pt>
                <c:pt idx="407">
                  <c:v>907.40464998774519</c:v>
                </c:pt>
                <c:pt idx="408">
                  <c:v>907.40464998774519</c:v>
                </c:pt>
                <c:pt idx="409">
                  <c:v>907.40464998774519</c:v>
                </c:pt>
                <c:pt idx="410">
                  <c:v>907.40464998774519</c:v>
                </c:pt>
                <c:pt idx="411">
                  <c:v>907.40464998774519</c:v>
                </c:pt>
                <c:pt idx="412">
                  <c:v>907.40464998774519</c:v>
                </c:pt>
                <c:pt idx="413">
                  <c:v>907.40464998774519</c:v>
                </c:pt>
                <c:pt idx="414">
                  <c:v>907.40464998774519</c:v>
                </c:pt>
                <c:pt idx="415">
                  <c:v>907.40464998774519</c:v>
                </c:pt>
                <c:pt idx="416">
                  <c:v>907.40464998774519</c:v>
                </c:pt>
                <c:pt idx="417">
                  <c:v>907.40464998774519</c:v>
                </c:pt>
                <c:pt idx="418">
                  <c:v>907.40464998774519</c:v>
                </c:pt>
                <c:pt idx="419">
                  <c:v>907.40464998774519</c:v>
                </c:pt>
                <c:pt idx="420">
                  <c:v>907.40464998774519</c:v>
                </c:pt>
                <c:pt idx="421">
                  <c:v>907.40464998774519</c:v>
                </c:pt>
                <c:pt idx="422">
                  <c:v>907.40464998774519</c:v>
                </c:pt>
                <c:pt idx="423">
                  <c:v>907.40464998774519</c:v>
                </c:pt>
                <c:pt idx="424">
                  <c:v>907.40464998774519</c:v>
                </c:pt>
                <c:pt idx="425">
                  <c:v>907.40464998774519</c:v>
                </c:pt>
                <c:pt idx="426">
                  <c:v>907.40464998774519</c:v>
                </c:pt>
                <c:pt idx="427">
                  <c:v>907.40464998774519</c:v>
                </c:pt>
                <c:pt idx="428">
                  <c:v>907.40464998774519</c:v>
                </c:pt>
                <c:pt idx="429">
                  <c:v>907.40464998774519</c:v>
                </c:pt>
                <c:pt idx="430">
                  <c:v>907.40464998774519</c:v>
                </c:pt>
                <c:pt idx="431">
                  <c:v>907.40464998774519</c:v>
                </c:pt>
                <c:pt idx="432">
                  <c:v>907.40464998774519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75-44B4-AF75-77AE469E9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energy / KJ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high speed cumulative</a:t>
            </a:r>
            <a:r>
              <a:rPr lang="en-US" baseline="0"/>
              <a:t> energy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04368769713236"/>
          <c:y val="0.15733638295402591"/>
          <c:w val="0.79941716364670146"/>
          <c:h val="0.69889031304558002"/>
        </c:manualLayout>
      </c:layout>
      <c:lineChart>
        <c:grouping val="standard"/>
        <c:varyColors val="0"/>
        <c:ser>
          <c:idx val="1"/>
          <c:order val="0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WLTC_class_3!$P$1030:$P$1484</c:f>
              <c:numCache>
                <c:formatCode>0.00</c:formatCode>
                <c:ptCount val="455"/>
                <c:pt idx="0">
                  <c:v>5579.8015728737828</c:v>
                </c:pt>
                <c:pt idx="1">
                  <c:v>5579.8015728737828</c:v>
                </c:pt>
                <c:pt idx="2">
                  <c:v>5579.8015728737828</c:v>
                </c:pt>
                <c:pt idx="3">
                  <c:v>5579.8015728737828</c:v>
                </c:pt>
                <c:pt idx="4">
                  <c:v>5580.0775711838351</c:v>
                </c:pt>
                <c:pt idx="5">
                  <c:v>5582.3325072956886</c:v>
                </c:pt>
                <c:pt idx="6">
                  <c:v>5589.5715745855186</c:v>
                </c:pt>
                <c:pt idx="7">
                  <c:v>5602.2914893542111</c:v>
                </c:pt>
                <c:pt idx="8">
                  <c:v>5617.6465449097668</c:v>
                </c:pt>
                <c:pt idx="9">
                  <c:v>5633.8589735287633</c:v>
                </c:pt>
                <c:pt idx="10">
                  <c:v>5651.0067789712721</c:v>
                </c:pt>
                <c:pt idx="11">
                  <c:v>5669.350834730596</c:v>
                </c:pt>
                <c:pt idx="12">
                  <c:v>5687.6454638943687</c:v>
                </c:pt>
                <c:pt idx="13">
                  <c:v>5704.416619278807</c:v>
                </c:pt>
                <c:pt idx="14">
                  <c:v>5720.1235677451241</c:v>
                </c:pt>
                <c:pt idx="15">
                  <c:v>5736.6603372374166</c:v>
                </c:pt>
                <c:pt idx="16">
                  <c:v>5755.936123998702</c:v>
                </c:pt>
                <c:pt idx="17">
                  <c:v>5777.3885816387638</c:v>
                </c:pt>
                <c:pt idx="18">
                  <c:v>5799.2010961664319</c:v>
                </c:pt>
                <c:pt idx="19">
                  <c:v>5818.7831797939461</c:v>
                </c:pt>
                <c:pt idx="20">
                  <c:v>5834.188846195415</c:v>
                </c:pt>
                <c:pt idx="21">
                  <c:v>5845.6518910925033</c:v>
                </c:pt>
                <c:pt idx="22">
                  <c:v>5855.059557679454</c:v>
                </c:pt>
                <c:pt idx="23">
                  <c:v>5864.4958888111369</c:v>
                </c:pt>
                <c:pt idx="24">
                  <c:v>5874.3451678934834</c:v>
                </c:pt>
                <c:pt idx="25">
                  <c:v>5882.8264558044229</c:v>
                </c:pt>
                <c:pt idx="26">
                  <c:v>5887.6996584978806</c:v>
                </c:pt>
                <c:pt idx="27">
                  <c:v>5887.6996584978806</c:v>
                </c:pt>
                <c:pt idx="28">
                  <c:v>5887.6996584978806</c:v>
                </c:pt>
                <c:pt idx="29">
                  <c:v>5887.6996584978806</c:v>
                </c:pt>
                <c:pt idx="30">
                  <c:v>5887.6996584978806</c:v>
                </c:pt>
                <c:pt idx="31">
                  <c:v>5887.6996584978806</c:v>
                </c:pt>
                <c:pt idx="32">
                  <c:v>5887.6996584978806</c:v>
                </c:pt>
                <c:pt idx="33">
                  <c:v>5887.6996584978806</c:v>
                </c:pt>
                <c:pt idx="34">
                  <c:v>5887.6996584978806</c:v>
                </c:pt>
                <c:pt idx="35">
                  <c:v>5887.6996584978806</c:v>
                </c:pt>
                <c:pt idx="36">
                  <c:v>5887.6996584978806</c:v>
                </c:pt>
                <c:pt idx="37">
                  <c:v>5887.6996584978806</c:v>
                </c:pt>
                <c:pt idx="38">
                  <c:v>5887.6996584978806</c:v>
                </c:pt>
                <c:pt idx="39">
                  <c:v>5887.9371259615846</c:v>
                </c:pt>
                <c:pt idx="40">
                  <c:v>5889.8780002828116</c:v>
                </c:pt>
                <c:pt idx="41">
                  <c:v>5894.2488179115408</c:v>
                </c:pt>
                <c:pt idx="42">
                  <c:v>5903.3589832229645</c:v>
                </c:pt>
                <c:pt idx="43">
                  <c:v>5915.9716414127033</c:v>
                </c:pt>
                <c:pt idx="44">
                  <c:v>5926.0158100401468</c:v>
                </c:pt>
                <c:pt idx="45">
                  <c:v>5931.8272856043914</c:v>
                </c:pt>
                <c:pt idx="46">
                  <c:v>5937.7951114367515</c:v>
                </c:pt>
                <c:pt idx="47">
                  <c:v>5947.2596640545653</c:v>
                </c:pt>
                <c:pt idx="48">
                  <c:v>5961.1286458568056</c:v>
                </c:pt>
                <c:pt idx="49">
                  <c:v>5978.8959101457967</c:v>
                </c:pt>
                <c:pt idx="50">
                  <c:v>6001.6149522287024</c:v>
                </c:pt>
                <c:pt idx="51">
                  <c:v>6031.2438390307598</c:v>
                </c:pt>
                <c:pt idx="52">
                  <c:v>6066.7729953009011</c:v>
                </c:pt>
                <c:pt idx="53">
                  <c:v>6103.2651250519493</c:v>
                </c:pt>
                <c:pt idx="54">
                  <c:v>6137.0772790894316</c:v>
                </c:pt>
                <c:pt idx="55">
                  <c:v>6167.5652177665415</c:v>
                </c:pt>
                <c:pt idx="56">
                  <c:v>6196.5798678448455</c:v>
                </c:pt>
                <c:pt idx="57">
                  <c:v>6222.549282291383</c:v>
                </c:pt>
                <c:pt idx="58">
                  <c:v>6241.3617894412455</c:v>
                </c:pt>
                <c:pt idx="59">
                  <c:v>6252.3435779954816</c:v>
                </c:pt>
                <c:pt idx="60">
                  <c:v>6254.795038098081</c:v>
                </c:pt>
                <c:pt idx="61">
                  <c:v>6254.795038098081</c:v>
                </c:pt>
                <c:pt idx="62">
                  <c:v>6255.8787498645834</c:v>
                </c:pt>
                <c:pt idx="63">
                  <c:v>6263.1318382929785</c:v>
                </c:pt>
                <c:pt idx="64">
                  <c:v>6273.5229205485339</c:v>
                </c:pt>
                <c:pt idx="65">
                  <c:v>6284.3380108048323</c:v>
                </c:pt>
                <c:pt idx="66">
                  <c:v>6294.7913401937021</c:v>
                </c:pt>
                <c:pt idx="67">
                  <c:v>6304.8510816196085</c:v>
                </c:pt>
                <c:pt idx="68">
                  <c:v>6316.0915869344044</c:v>
                </c:pt>
                <c:pt idx="69">
                  <c:v>6331.3859533888535</c:v>
                </c:pt>
                <c:pt idx="70">
                  <c:v>6352.3078470554174</c:v>
                </c:pt>
                <c:pt idx="71">
                  <c:v>6375.2589835371236</c:v>
                </c:pt>
                <c:pt idx="72">
                  <c:v>6395.0965012580264</c:v>
                </c:pt>
                <c:pt idx="73">
                  <c:v>6410.5737748142865</c:v>
                </c:pt>
                <c:pt idx="74">
                  <c:v>6421.426294446831</c:v>
                </c:pt>
                <c:pt idx="75">
                  <c:v>6426.1974302267126</c:v>
                </c:pt>
                <c:pt idx="76">
                  <c:v>6426.1974302267126</c:v>
                </c:pt>
                <c:pt idx="77">
                  <c:v>6426.1974302267126</c:v>
                </c:pt>
                <c:pt idx="78">
                  <c:v>6428.7968391784734</c:v>
                </c:pt>
                <c:pt idx="79">
                  <c:v>6438.3441261402277</c:v>
                </c:pt>
                <c:pt idx="80">
                  <c:v>6455.4884508994674</c:v>
                </c:pt>
                <c:pt idx="81">
                  <c:v>6480.0858371667764</c:v>
                </c:pt>
                <c:pt idx="82">
                  <c:v>6506.6862044759218</c:v>
                </c:pt>
                <c:pt idx="83">
                  <c:v>6527.8041407751325</c:v>
                </c:pt>
                <c:pt idx="84">
                  <c:v>6541.8771503400658</c:v>
                </c:pt>
                <c:pt idx="85">
                  <c:v>6549.4461499240497</c:v>
                </c:pt>
                <c:pt idx="86">
                  <c:v>6550.8168999014615</c:v>
                </c:pt>
                <c:pt idx="87">
                  <c:v>6552.3438625518938</c:v>
                </c:pt>
                <c:pt idx="88">
                  <c:v>6560.2885547762098</c:v>
                </c:pt>
                <c:pt idx="89">
                  <c:v>6576.8775607444386</c:v>
                </c:pt>
                <c:pt idx="90">
                  <c:v>6604.9085941288695</c:v>
                </c:pt>
                <c:pt idx="91">
                  <c:v>6640.7054372643724</c:v>
                </c:pt>
                <c:pt idx="92">
                  <c:v>6672.5399562599277</c:v>
                </c:pt>
                <c:pt idx="93">
                  <c:v>6694.139882451148</c:v>
                </c:pt>
                <c:pt idx="94">
                  <c:v>6707.4917216233043</c:v>
                </c:pt>
                <c:pt idx="95">
                  <c:v>6713.7341174659095</c:v>
                </c:pt>
                <c:pt idx="96">
                  <c:v>6716.0038888707459</c:v>
                </c:pt>
                <c:pt idx="97">
                  <c:v>6720.2624556706305</c:v>
                </c:pt>
                <c:pt idx="98">
                  <c:v>6727.4586614314912</c:v>
                </c:pt>
                <c:pt idx="99">
                  <c:v>6734.0766867751263</c:v>
                </c:pt>
                <c:pt idx="100">
                  <c:v>6735.2695552977111</c:v>
                </c:pt>
                <c:pt idx="101">
                  <c:v>6735.2695552977111</c:v>
                </c:pt>
                <c:pt idx="102">
                  <c:v>6735.2695552977111</c:v>
                </c:pt>
                <c:pt idx="103">
                  <c:v>6735.2695552977111</c:v>
                </c:pt>
                <c:pt idx="104">
                  <c:v>6735.2695552977111</c:v>
                </c:pt>
                <c:pt idx="105">
                  <c:v>6735.2695552977111</c:v>
                </c:pt>
                <c:pt idx="106">
                  <c:v>6735.2695552977111</c:v>
                </c:pt>
                <c:pt idx="107">
                  <c:v>6735.2695552977111</c:v>
                </c:pt>
                <c:pt idx="108">
                  <c:v>6735.2695552977111</c:v>
                </c:pt>
                <c:pt idx="109">
                  <c:v>6735.2695552977111</c:v>
                </c:pt>
                <c:pt idx="110">
                  <c:v>6735.2695552977111</c:v>
                </c:pt>
                <c:pt idx="111">
                  <c:v>6735.2695552977111</c:v>
                </c:pt>
                <c:pt idx="112">
                  <c:v>6735.2695552977111</c:v>
                </c:pt>
                <c:pt idx="113">
                  <c:v>6735.2695552977111</c:v>
                </c:pt>
                <c:pt idx="114">
                  <c:v>6735.2695552977111</c:v>
                </c:pt>
                <c:pt idx="115">
                  <c:v>6736.5169378335431</c:v>
                </c:pt>
                <c:pt idx="116">
                  <c:v>6738.4439320098409</c:v>
                </c:pt>
                <c:pt idx="117">
                  <c:v>6740.804718692114</c:v>
                </c:pt>
                <c:pt idx="118">
                  <c:v>6744.2614487610163</c:v>
                </c:pt>
                <c:pt idx="119">
                  <c:v>6750.4438832306687</c:v>
                </c:pt>
                <c:pt idx="120">
                  <c:v>6760.3645040777074</c:v>
                </c:pt>
                <c:pt idx="121">
                  <c:v>6770.9079734993657</c:v>
                </c:pt>
                <c:pt idx="122">
                  <c:v>6777.4841906986085</c:v>
                </c:pt>
                <c:pt idx="123">
                  <c:v>6777.5375592211249</c:v>
                </c:pt>
                <c:pt idx="124">
                  <c:v>6777.5375592211249</c:v>
                </c:pt>
                <c:pt idx="125">
                  <c:v>6777.5375592211249</c:v>
                </c:pt>
                <c:pt idx="126">
                  <c:v>6777.5375592211249</c:v>
                </c:pt>
                <c:pt idx="127">
                  <c:v>6777.5375592211249</c:v>
                </c:pt>
                <c:pt idx="128">
                  <c:v>6778.8192396477916</c:v>
                </c:pt>
                <c:pt idx="129">
                  <c:v>6781.6270774818659</c:v>
                </c:pt>
                <c:pt idx="130">
                  <c:v>6789.4518194772918</c:v>
                </c:pt>
                <c:pt idx="131">
                  <c:v>6805.6303659259638</c:v>
                </c:pt>
                <c:pt idx="132">
                  <c:v>6827.0290900521359</c:v>
                </c:pt>
                <c:pt idx="133">
                  <c:v>6847.9960676327864</c:v>
                </c:pt>
                <c:pt idx="134">
                  <c:v>6871.2654725380062</c:v>
                </c:pt>
                <c:pt idx="135">
                  <c:v>6900.8671720988823</c:v>
                </c:pt>
                <c:pt idx="136">
                  <c:v>6938.0512233674926</c:v>
                </c:pt>
                <c:pt idx="137">
                  <c:v>6979.4471391659035</c:v>
                </c:pt>
                <c:pt idx="138">
                  <c:v>7020.1145214166854</c:v>
                </c:pt>
                <c:pt idx="139">
                  <c:v>7059.6633001485297</c:v>
                </c:pt>
                <c:pt idx="140">
                  <c:v>7100.2120621211079</c:v>
                </c:pt>
                <c:pt idx="141">
                  <c:v>7142.3214892266251</c:v>
                </c:pt>
                <c:pt idx="142">
                  <c:v>7185.8618457619714</c:v>
                </c:pt>
                <c:pt idx="143">
                  <c:v>7222.4760955371676</c:v>
                </c:pt>
                <c:pt idx="144">
                  <c:v>7250.8088225311412</c:v>
                </c:pt>
                <c:pt idx="145">
                  <c:v>7282.4088073120483</c:v>
                </c:pt>
                <c:pt idx="146">
                  <c:v>7317.2797903603505</c:v>
                </c:pt>
                <c:pt idx="147">
                  <c:v>7351.7603074694853</c:v>
                </c:pt>
                <c:pt idx="148">
                  <c:v>7386.2731234907551</c:v>
                </c:pt>
                <c:pt idx="149">
                  <c:v>7420.1888567576298</c:v>
                </c:pt>
                <c:pt idx="150">
                  <c:v>7453.3351773137028</c:v>
                </c:pt>
                <c:pt idx="151">
                  <c:v>7486.1692326957836</c:v>
                </c:pt>
                <c:pt idx="152">
                  <c:v>7518.040443987973</c:v>
                </c:pt>
                <c:pt idx="153">
                  <c:v>7548.787700586523</c:v>
                </c:pt>
                <c:pt idx="154">
                  <c:v>7579.4750794725742</c:v>
                </c:pt>
                <c:pt idx="155">
                  <c:v>7611.8473561472601</c:v>
                </c:pt>
                <c:pt idx="156">
                  <c:v>7646.0701513938884</c:v>
                </c:pt>
                <c:pt idx="157">
                  <c:v>7680.9876817013492</c:v>
                </c:pt>
                <c:pt idx="158">
                  <c:v>7716.0072178381779</c:v>
                </c:pt>
                <c:pt idx="159">
                  <c:v>7749.8369153018893</c:v>
                </c:pt>
                <c:pt idx="160">
                  <c:v>7782.3129135265017</c:v>
                </c:pt>
                <c:pt idx="161">
                  <c:v>7813.9634266357452</c:v>
                </c:pt>
                <c:pt idx="162">
                  <c:v>7844.0884865957332</c:v>
                </c:pt>
                <c:pt idx="163">
                  <c:v>7871.2957519956135</c:v>
                </c:pt>
                <c:pt idx="164">
                  <c:v>7896.6334745714203</c:v>
                </c:pt>
                <c:pt idx="165">
                  <c:v>7921.971197147227</c:v>
                </c:pt>
                <c:pt idx="166">
                  <c:v>7947.3089197230338</c:v>
                </c:pt>
                <c:pt idx="167">
                  <c:v>7972.6466422988406</c:v>
                </c:pt>
                <c:pt idx="168">
                  <c:v>7997.9843648746473</c:v>
                </c:pt>
                <c:pt idx="169">
                  <c:v>8023.3220874504541</c:v>
                </c:pt>
                <c:pt idx="170">
                  <c:v>8048.6598100262609</c:v>
                </c:pt>
                <c:pt idx="171">
                  <c:v>8073.9975326020676</c:v>
                </c:pt>
                <c:pt idx="172">
                  <c:v>8099.9584361192319</c:v>
                </c:pt>
                <c:pt idx="173">
                  <c:v>8125.9809073511133</c:v>
                </c:pt>
                <c:pt idx="174">
                  <c:v>8152.0033785829946</c:v>
                </c:pt>
                <c:pt idx="175">
                  <c:v>8180.5856047123571</c:v>
                </c:pt>
                <c:pt idx="176">
                  <c:v>8211.9351211921094</c:v>
                </c:pt>
                <c:pt idx="177">
                  <c:v>8246.1457829022875</c:v>
                </c:pt>
                <c:pt idx="178">
                  <c:v>8282.833619500474</c:v>
                </c:pt>
                <c:pt idx="179">
                  <c:v>8318.831568071806</c:v>
                </c:pt>
                <c:pt idx="180">
                  <c:v>8352.689548719336</c:v>
                </c:pt>
                <c:pt idx="181">
                  <c:v>8384.2413467703063</c:v>
                </c:pt>
                <c:pt idx="182">
                  <c:v>8413.9834104000201</c:v>
                </c:pt>
                <c:pt idx="183">
                  <c:v>8443.1427417775303</c:v>
                </c:pt>
                <c:pt idx="184">
                  <c:v>8472.36874018669</c:v>
                </c:pt>
                <c:pt idx="185">
                  <c:v>8501.6615187623138</c:v>
                </c:pt>
                <c:pt idx="186">
                  <c:v>8530.3692270210431</c:v>
                </c:pt>
                <c:pt idx="187">
                  <c:v>8558.4249715452042</c:v>
                </c:pt>
                <c:pt idx="188">
                  <c:v>8586.4807160693654</c:v>
                </c:pt>
                <c:pt idx="189">
                  <c:v>8613.8844968589583</c:v>
                </c:pt>
                <c:pt idx="190">
                  <c:v>8641.2233923327312</c:v>
                </c:pt>
                <c:pt idx="191">
                  <c:v>8669.2135821737884</c:v>
                </c:pt>
                <c:pt idx="192">
                  <c:v>8697.2037720148455</c:v>
                </c:pt>
                <c:pt idx="193">
                  <c:v>8724.5426674886185</c:v>
                </c:pt>
                <c:pt idx="194">
                  <c:v>8751.1661658977791</c:v>
                </c:pt>
                <c:pt idx="195">
                  <c:v>8777.7256747444262</c:v>
                </c:pt>
                <c:pt idx="196">
                  <c:v>8804.2213070469807</c:v>
                </c:pt>
                <c:pt idx="197">
                  <c:v>8830.0045588093217</c:v>
                </c:pt>
                <c:pt idx="198">
                  <c:v>8854.3674039354464</c:v>
                </c:pt>
                <c:pt idx="199">
                  <c:v>8877.9010635953218</c:v>
                </c:pt>
                <c:pt idx="200">
                  <c:v>8900.6105638256286</c:v>
                </c:pt>
                <c:pt idx="201">
                  <c:v>8923.7236948091449</c:v>
                </c:pt>
                <c:pt idx="202">
                  <c:v>8947.9961705006936</c:v>
                </c:pt>
                <c:pt idx="203">
                  <c:v>8972.7851735648746</c:v>
                </c:pt>
                <c:pt idx="204">
                  <c:v>8997.5129838804824</c:v>
                </c:pt>
                <c:pt idx="205">
                  <c:v>9022.1187410033599</c:v>
                </c:pt>
                <c:pt idx="206">
                  <c:v>9046.6636374492955</c:v>
                </c:pt>
                <c:pt idx="207">
                  <c:v>9070.4532529803237</c:v>
                </c:pt>
                <c:pt idx="208">
                  <c:v>9094.755810132121</c:v>
                </c:pt>
                <c:pt idx="209">
                  <c:v>9120.261823163919</c:v>
                </c:pt>
                <c:pt idx="210">
                  <c:v>9145.7678361957169</c:v>
                </c:pt>
                <c:pt idx="211">
                  <c:v>9171.2123108166379</c:v>
                </c:pt>
                <c:pt idx="212">
                  <c:v>9196.0255720887926</c:v>
                </c:pt>
                <c:pt idx="213">
                  <c:v>9219.4576752071534</c:v>
                </c:pt>
                <c:pt idx="214">
                  <c:v>9240.8858773367829</c:v>
                </c:pt>
                <c:pt idx="215">
                  <c:v>9259.5295410331564</c:v>
                </c:pt>
                <c:pt idx="216">
                  <c:v>9275.9887985240093</c:v>
                </c:pt>
                <c:pt idx="217">
                  <c:v>9291.4264970889471</c:v>
                </c:pt>
                <c:pt idx="218">
                  <c:v>9307.130614018015</c:v>
                </c:pt>
                <c:pt idx="219">
                  <c:v>9323.0969852805738</c:v>
                </c:pt>
                <c:pt idx="220">
                  <c:v>9338.7684324333513</c:v>
                </c:pt>
                <c:pt idx="221">
                  <c:v>9354.1005660205992</c:v>
                </c:pt>
                <c:pt idx="222">
                  <c:v>9369.7396433511622</c:v>
                </c:pt>
                <c:pt idx="223">
                  <c:v>9384.5019235514937</c:v>
                </c:pt>
                <c:pt idx="224">
                  <c:v>9398.3535942781273</c:v>
                </c:pt>
                <c:pt idx="225">
                  <c:v>9411.8893527909277</c:v>
                </c:pt>
                <c:pt idx="226">
                  <c:v>9425.1141438495088</c:v>
                </c:pt>
                <c:pt idx="227">
                  <c:v>9438.6038425836068</c:v>
                </c:pt>
                <c:pt idx="228">
                  <c:v>9452.3980134039939</c:v>
                </c:pt>
                <c:pt idx="229">
                  <c:v>9465.9292350985106</c:v>
                </c:pt>
                <c:pt idx="230">
                  <c:v>9479.2010316071337</c:v>
                </c:pt>
                <c:pt idx="231">
                  <c:v>9492.2169017287724</c:v>
                </c:pt>
                <c:pt idx="232">
                  <c:v>9504.980319121265</c:v>
                </c:pt>
                <c:pt idx="233">
                  <c:v>9517.4947323013803</c:v>
                </c:pt>
                <c:pt idx="234">
                  <c:v>9529.7635646448161</c:v>
                </c:pt>
                <c:pt idx="235">
                  <c:v>9541.7902143862011</c:v>
                </c:pt>
                <c:pt idx="236">
                  <c:v>9554.112879078968</c:v>
                </c:pt>
                <c:pt idx="237">
                  <c:v>9567.2987027891359</c:v>
                </c:pt>
                <c:pt idx="238">
                  <c:v>9581.378599085223</c:v>
                </c:pt>
                <c:pt idx="239">
                  <c:v>9597.439967489745</c:v>
                </c:pt>
                <c:pt idx="240">
                  <c:v>9615.6085041041442</c:v>
                </c:pt>
                <c:pt idx="241">
                  <c:v>9635.406586859408</c:v>
                </c:pt>
                <c:pt idx="242">
                  <c:v>9656.4116693839205</c:v>
                </c:pt>
                <c:pt idx="243">
                  <c:v>9677.0381798224826</c:v>
                </c:pt>
                <c:pt idx="244">
                  <c:v>9697.232934083022</c:v>
                </c:pt>
                <c:pt idx="245">
                  <c:v>9716.4594702018057</c:v>
                </c:pt>
                <c:pt idx="246">
                  <c:v>9733.5493859502185</c:v>
                </c:pt>
                <c:pt idx="247">
                  <c:v>9748.9487929885363</c:v>
                </c:pt>
                <c:pt idx="248">
                  <c:v>9763.1552129462871</c:v>
                </c:pt>
                <c:pt idx="249">
                  <c:v>9776.6649879589131</c:v>
                </c:pt>
                <c:pt idx="250">
                  <c:v>9790.5358489563587</c:v>
                </c:pt>
                <c:pt idx="251">
                  <c:v>9804.8058313518159</c:v>
                </c:pt>
                <c:pt idx="252">
                  <c:v>9819.471738121445</c:v>
                </c:pt>
                <c:pt idx="253">
                  <c:v>9835.6133796833838</c:v>
                </c:pt>
                <c:pt idx="254">
                  <c:v>9853.3153163842126</c:v>
                </c:pt>
                <c:pt idx="255">
                  <c:v>9871.5842719317425</c:v>
                </c:pt>
                <c:pt idx="256">
                  <c:v>9890.4216756149508</c:v>
                </c:pt>
                <c:pt idx="257">
                  <c:v>9909.8774880532601</c:v>
                </c:pt>
                <c:pt idx="258">
                  <c:v>9928.3824065801691</c:v>
                </c:pt>
                <c:pt idx="259">
                  <c:v>9946.3632105237448</c:v>
                </c:pt>
                <c:pt idx="260">
                  <c:v>9964.3908106394738</c:v>
                </c:pt>
                <c:pt idx="261">
                  <c:v>9981.8936268045854</c:v>
                </c:pt>
                <c:pt idx="262">
                  <c:v>9998.3468750684624</c:v>
                </c:pt>
                <c:pt idx="263">
                  <c:v>10013.663747896018</c:v>
                </c:pt>
                <c:pt idx="264">
                  <c:v>10028.372070786943</c:v>
                </c:pt>
                <c:pt idx="265">
                  <c:v>10041.913220450735</c:v>
                </c:pt>
                <c:pt idx="266">
                  <c:v>10054.774267774184</c:v>
                </c:pt>
                <c:pt idx="267">
                  <c:v>10067.991494137326</c:v>
                </c:pt>
                <c:pt idx="268">
                  <c:v>10081.088729326826</c:v>
                </c:pt>
                <c:pt idx="269">
                  <c:v>10093.007108208461</c:v>
                </c:pt>
                <c:pt idx="270">
                  <c:v>10104.229038719557</c:v>
                </c:pt>
                <c:pt idx="271">
                  <c:v>10115.266781483953</c:v>
                </c:pt>
                <c:pt idx="272">
                  <c:v>10127.122559428115</c:v>
                </c:pt>
                <c:pt idx="273">
                  <c:v>10140.858202765692</c:v>
                </c:pt>
                <c:pt idx="274">
                  <c:v>10156.54331100339</c:v>
                </c:pt>
                <c:pt idx="275">
                  <c:v>10173.76501915578</c:v>
                </c:pt>
                <c:pt idx="276">
                  <c:v>10192.074843680812</c:v>
                </c:pt>
                <c:pt idx="277">
                  <c:v>10210.523466501561</c:v>
                </c:pt>
                <c:pt idx="278">
                  <c:v>10228.562362390159</c:v>
                </c:pt>
                <c:pt idx="279">
                  <c:v>10246.693237089388</c:v>
                </c:pt>
                <c:pt idx="280">
                  <c:v>10265.421813476885</c:v>
                </c:pt>
                <c:pt idx="281">
                  <c:v>10283.784171019446</c:v>
                </c:pt>
                <c:pt idx="282">
                  <c:v>10301.176989807658</c:v>
                </c:pt>
                <c:pt idx="283">
                  <c:v>10318.106399851114</c:v>
                </c:pt>
                <c:pt idx="284">
                  <c:v>10334.527090758769</c:v>
                </c:pt>
                <c:pt idx="285">
                  <c:v>10350.439062530621</c:v>
                </c:pt>
                <c:pt idx="286">
                  <c:v>10366.307732013276</c:v>
                </c:pt>
                <c:pt idx="287">
                  <c:v>10382.176401495932</c:v>
                </c:pt>
                <c:pt idx="288">
                  <c:v>10397.494476631084</c:v>
                </c:pt>
                <c:pt idx="289">
                  <c:v>10412.263384379834</c:v>
                </c:pt>
                <c:pt idx="290">
                  <c:v>10425.938237773504</c:v>
                </c:pt>
                <c:pt idx="291">
                  <c:v>10439.492801525555</c:v>
                </c:pt>
                <c:pt idx="292">
                  <c:v>10452.967610018033</c:v>
                </c:pt>
                <c:pt idx="293">
                  <c:v>10464.323370601083</c:v>
                </c:pt>
                <c:pt idx="294">
                  <c:v>10474.963582316355</c:v>
                </c:pt>
                <c:pt idx="295">
                  <c:v>10486.448480245725</c:v>
                </c:pt>
                <c:pt idx="296">
                  <c:v>10500.731311905382</c:v>
                </c:pt>
                <c:pt idx="297">
                  <c:v>10519.522841249094</c:v>
                </c:pt>
                <c:pt idx="298">
                  <c:v>10542.015396555946</c:v>
                </c:pt>
                <c:pt idx="299">
                  <c:v>10568.485716907559</c:v>
                </c:pt>
                <c:pt idx="300">
                  <c:v>10599.213346017432</c:v>
                </c:pt>
                <c:pt idx="301">
                  <c:v>10632.518234107149</c:v>
                </c:pt>
                <c:pt idx="302">
                  <c:v>10664.17697069922</c:v>
                </c:pt>
                <c:pt idx="303">
                  <c:v>10691.173697736813</c:v>
                </c:pt>
                <c:pt idx="304">
                  <c:v>10713.59714211442</c:v>
                </c:pt>
                <c:pt idx="305">
                  <c:v>10733.416000381296</c:v>
                </c:pt>
                <c:pt idx="306">
                  <c:v>10752.150483648171</c:v>
                </c:pt>
                <c:pt idx="307">
                  <c:v>10770.884966915046</c:v>
                </c:pt>
                <c:pt idx="308">
                  <c:v>10789.619450181921</c:v>
                </c:pt>
                <c:pt idx="309">
                  <c:v>10807.811745948797</c:v>
                </c:pt>
                <c:pt idx="310">
                  <c:v>10824.331619479852</c:v>
                </c:pt>
                <c:pt idx="311">
                  <c:v>10839.635458251858</c:v>
                </c:pt>
                <c:pt idx="312">
                  <c:v>10854.807142851179</c:v>
                </c:pt>
                <c:pt idx="313">
                  <c:v>10870.918502110439</c:v>
                </c:pt>
                <c:pt idx="314">
                  <c:v>10888.054586942095</c:v>
                </c:pt>
                <c:pt idx="315">
                  <c:v>10905.678657783101</c:v>
                </c:pt>
                <c:pt idx="316">
                  <c:v>10923.8368837167</c:v>
                </c:pt>
                <c:pt idx="317">
                  <c:v>10942.529264742891</c:v>
                </c:pt>
                <c:pt idx="318">
                  <c:v>10961.804647414054</c:v>
                </c:pt>
                <c:pt idx="319">
                  <c:v>10982.735451117758</c:v>
                </c:pt>
                <c:pt idx="320">
                  <c:v>11005.485491636675</c:v>
                </c:pt>
                <c:pt idx="321">
                  <c:v>11028.449784779716</c:v>
                </c:pt>
                <c:pt idx="322">
                  <c:v>11051.086309051907</c:v>
                </c:pt>
                <c:pt idx="323">
                  <c:v>11072.247032202302</c:v>
                </c:pt>
                <c:pt idx="324">
                  <c:v>11091.820926335658</c:v>
                </c:pt>
                <c:pt idx="325">
                  <c:v>11109.756209357904</c:v>
                </c:pt>
                <c:pt idx="326">
                  <c:v>11123.782000676441</c:v>
                </c:pt>
                <c:pt idx="327">
                  <c:v>11132.647925533247</c:v>
                </c:pt>
                <c:pt idx="328">
                  <c:v>11137.391005411071</c:v>
                </c:pt>
                <c:pt idx="329">
                  <c:v>11140.145193053442</c:v>
                </c:pt>
                <c:pt idx="330">
                  <c:v>11142.012703377401</c:v>
                </c:pt>
                <c:pt idx="331">
                  <c:v>11143.006436872927</c:v>
                </c:pt>
                <c:pt idx="332">
                  <c:v>11143.006436872927</c:v>
                </c:pt>
                <c:pt idx="333">
                  <c:v>11143.006436872927</c:v>
                </c:pt>
                <c:pt idx="334">
                  <c:v>11143.006436872927</c:v>
                </c:pt>
                <c:pt idx="335">
                  <c:v>11143.006436872927</c:v>
                </c:pt>
                <c:pt idx="336">
                  <c:v>11143.006436872927</c:v>
                </c:pt>
                <c:pt idx="337">
                  <c:v>11143.006436872927</c:v>
                </c:pt>
                <c:pt idx="338">
                  <c:v>11143.006436872927</c:v>
                </c:pt>
                <c:pt idx="339">
                  <c:v>11146.246990578507</c:v>
                </c:pt>
                <c:pt idx="340">
                  <c:v>11157.415962267532</c:v>
                </c:pt>
                <c:pt idx="341">
                  <c:v>11176.058861189635</c:v>
                </c:pt>
                <c:pt idx="342">
                  <c:v>11196.166318631875</c:v>
                </c:pt>
                <c:pt idx="343">
                  <c:v>11211.20761050396</c:v>
                </c:pt>
                <c:pt idx="344">
                  <c:v>11219.573077841409</c:v>
                </c:pt>
                <c:pt idx="345">
                  <c:v>11219.573077841409</c:v>
                </c:pt>
                <c:pt idx="346">
                  <c:v>11219.573077841409</c:v>
                </c:pt>
                <c:pt idx="347">
                  <c:v>11220.911244432793</c:v>
                </c:pt>
                <c:pt idx="348">
                  <c:v>11228.347797084391</c:v>
                </c:pt>
                <c:pt idx="349">
                  <c:v>11238.10571547673</c:v>
                </c:pt>
                <c:pt idx="350">
                  <c:v>11245.929162418452</c:v>
                </c:pt>
                <c:pt idx="351">
                  <c:v>11249.401940145901</c:v>
                </c:pt>
                <c:pt idx="352">
                  <c:v>11249.401940145901</c:v>
                </c:pt>
                <c:pt idx="353">
                  <c:v>11249.401940145901</c:v>
                </c:pt>
                <c:pt idx="354">
                  <c:v>11249.401940145901</c:v>
                </c:pt>
                <c:pt idx="355">
                  <c:v>11249.401940145901</c:v>
                </c:pt>
                <c:pt idx="356">
                  <c:v>11249.401940145901</c:v>
                </c:pt>
                <c:pt idx="357">
                  <c:v>11249.401940145901</c:v>
                </c:pt>
                <c:pt idx="358">
                  <c:v>11249.401940145901</c:v>
                </c:pt>
                <c:pt idx="359">
                  <c:v>11252.087989674948</c:v>
                </c:pt>
                <c:pt idx="360">
                  <c:v>11266.606513367155</c:v>
                </c:pt>
                <c:pt idx="361">
                  <c:v>11284.593347447662</c:v>
                </c:pt>
                <c:pt idx="362">
                  <c:v>11298.226662973679</c:v>
                </c:pt>
                <c:pt idx="363">
                  <c:v>11307.916013127417</c:v>
                </c:pt>
                <c:pt idx="364">
                  <c:v>11319.653526536547</c:v>
                </c:pt>
                <c:pt idx="365">
                  <c:v>11337.860952492529</c:v>
                </c:pt>
                <c:pt idx="366">
                  <c:v>11363.968847756201</c:v>
                </c:pt>
                <c:pt idx="367">
                  <c:v>11394.722622025683</c:v>
                </c:pt>
                <c:pt idx="368">
                  <c:v>11423.567583628268</c:v>
                </c:pt>
                <c:pt idx="369">
                  <c:v>11446.405435400404</c:v>
                </c:pt>
                <c:pt idx="370">
                  <c:v>11462.791984046853</c:v>
                </c:pt>
                <c:pt idx="371">
                  <c:v>11473.917138985626</c:v>
                </c:pt>
                <c:pt idx="372">
                  <c:v>11482.102432813288</c:v>
                </c:pt>
                <c:pt idx="373">
                  <c:v>11488.037784458857</c:v>
                </c:pt>
                <c:pt idx="374">
                  <c:v>11491.304627447584</c:v>
                </c:pt>
                <c:pt idx="375">
                  <c:v>11492.636944026675</c:v>
                </c:pt>
                <c:pt idx="376">
                  <c:v>11492.636944026675</c:v>
                </c:pt>
                <c:pt idx="377">
                  <c:v>11492.636944026675</c:v>
                </c:pt>
                <c:pt idx="378">
                  <c:v>11492.636944026675</c:v>
                </c:pt>
                <c:pt idx="379">
                  <c:v>11492.636944026675</c:v>
                </c:pt>
                <c:pt idx="380">
                  <c:v>11492.636944026675</c:v>
                </c:pt>
                <c:pt idx="381">
                  <c:v>11492.636944026675</c:v>
                </c:pt>
                <c:pt idx="382">
                  <c:v>11492.636944026675</c:v>
                </c:pt>
                <c:pt idx="383">
                  <c:v>11492.636944026675</c:v>
                </c:pt>
                <c:pt idx="384">
                  <c:v>11492.636944026675</c:v>
                </c:pt>
                <c:pt idx="385">
                  <c:v>11495.27232419236</c:v>
                </c:pt>
                <c:pt idx="386">
                  <c:v>11499.603009138074</c:v>
                </c:pt>
                <c:pt idx="387">
                  <c:v>11503.050887548688</c:v>
                </c:pt>
                <c:pt idx="388">
                  <c:v>11505.566276930587</c:v>
                </c:pt>
                <c:pt idx="389">
                  <c:v>11507.501334556688</c:v>
                </c:pt>
                <c:pt idx="390">
                  <c:v>11510.111568365926</c:v>
                </c:pt>
                <c:pt idx="391">
                  <c:v>11515.963387534392</c:v>
                </c:pt>
                <c:pt idx="392">
                  <c:v>11527.448345754678</c:v>
                </c:pt>
                <c:pt idx="393">
                  <c:v>11545.006116312075</c:v>
                </c:pt>
                <c:pt idx="394">
                  <c:v>11566.447937968531</c:v>
                </c:pt>
                <c:pt idx="395">
                  <c:v>11587.219736136803</c:v>
                </c:pt>
                <c:pt idx="396">
                  <c:v>11601.83556590304</c:v>
                </c:pt>
                <c:pt idx="397">
                  <c:v>11607.579571246213</c:v>
                </c:pt>
                <c:pt idx="398">
                  <c:v>11607.579571246213</c:v>
                </c:pt>
                <c:pt idx="399">
                  <c:v>11607.579571246213</c:v>
                </c:pt>
                <c:pt idx="400">
                  <c:v>11607.579571246213</c:v>
                </c:pt>
                <c:pt idx="401">
                  <c:v>11610.322893435981</c:v>
                </c:pt>
                <c:pt idx="402">
                  <c:v>11619.357312660903</c:v>
                </c:pt>
                <c:pt idx="403">
                  <c:v>11635.966924080329</c:v>
                </c:pt>
                <c:pt idx="404">
                  <c:v>11655.813008027448</c:v>
                </c:pt>
                <c:pt idx="405">
                  <c:v>11669.971424528325</c:v>
                </c:pt>
                <c:pt idx="406">
                  <c:v>11676.165643094466</c:v>
                </c:pt>
                <c:pt idx="407">
                  <c:v>11676.165643094466</c:v>
                </c:pt>
                <c:pt idx="408">
                  <c:v>11676.165643094466</c:v>
                </c:pt>
                <c:pt idx="409">
                  <c:v>11676.165643094466</c:v>
                </c:pt>
                <c:pt idx="410">
                  <c:v>11676.165643094466</c:v>
                </c:pt>
                <c:pt idx="411">
                  <c:v>11676.165643094466</c:v>
                </c:pt>
                <c:pt idx="412">
                  <c:v>11676.165643094466</c:v>
                </c:pt>
                <c:pt idx="413">
                  <c:v>11677.136823355084</c:v>
                </c:pt>
                <c:pt idx="414">
                  <c:v>11681.971503869103</c:v>
                </c:pt>
                <c:pt idx="415">
                  <c:v>11687.596855494139</c:v>
                </c:pt>
                <c:pt idx="416">
                  <c:v>11691.564315291485</c:v>
                </c:pt>
                <c:pt idx="417">
                  <c:v>11693.184816924333</c:v>
                </c:pt>
                <c:pt idx="418">
                  <c:v>11693.184816924333</c:v>
                </c:pt>
                <c:pt idx="419">
                  <c:v>11693.184816924333</c:v>
                </c:pt>
                <c:pt idx="420">
                  <c:v>11693.247238350461</c:v>
                </c:pt>
                <c:pt idx="421">
                  <c:v>11695.23261166546</c:v>
                </c:pt>
                <c:pt idx="422">
                  <c:v>11697.86741156381</c:v>
                </c:pt>
                <c:pt idx="423">
                  <c:v>11699.419151925953</c:v>
                </c:pt>
                <c:pt idx="424">
                  <c:v>11699.419151925953</c:v>
                </c:pt>
                <c:pt idx="425">
                  <c:v>11699.419151925953</c:v>
                </c:pt>
                <c:pt idx="426">
                  <c:v>11699.419151925953</c:v>
                </c:pt>
                <c:pt idx="427">
                  <c:v>11699.419151925953</c:v>
                </c:pt>
                <c:pt idx="428">
                  <c:v>11699.419151925953</c:v>
                </c:pt>
                <c:pt idx="429">
                  <c:v>11699.419151925953</c:v>
                </c:pt>
                <c:pt idx="430">
                  <c:v>11699.419151925953</c:v>
                </c:pt>
                <c:pt idx="431">
                  <c:v>11699.419151925953</c:v>
                </c:pt>
                <c:pt idx="432">
                  <c:v>11699.419151925953</c:v>
                </c:pt>
                <c:pt idx="433">
                  <c:v>11699.419151925953</c:v>
                </c:pt>
                <c:pt idx="434">
                  <c:v>11699.419151925953</c:v>
                </c:pt>
                <c:pt idx="435">
                  <c:v>11699.419151925953</c:v>
                </c:pt>
                <c:pt idx="436">
                  <c:v>11699.419151925953</c:v>
                </c:pt>
                <c:pt idx="437">
                  <c:v>11699.419151925953</c:v>
                </c:pt>
                <c:pt idx="438">
                  <c:v>11699.419151925953</c:v>
                </c:pt>
                <c:pt idx="439">
                  <c:v>11699.419151925953</c:v>
                </c:pt>
                <c:pt idx="440">
                  <c:v>11699.419151925953</c:v>
                </c:pt>
                <c:pt idx="441">
                  <c:v>11699.419151925953</c:v>
                </c:pt>
                <c:pt idx="442">
                  <c:v>11699.419151925953</c:v>
                </c:pt>
                <c:pt idx="443">
                  <c:v>11699.419151925953</c:v>
                </c:pt>
                <c:pt idx="444">
                  <c:v>11699.419151925953</c:v>
                </c:pt>
                <c:pt idx="445">
                  <c:v>11699.419151925953</c:v>
                </c:pt>
                <c:pt idx="446">
                  <c:v>11699.419151925953</c:v>
                </c:pt>
                <c:pt idx="447">
                  <c:v>11699.419151925953</c:v>
                </c:pt>
                <c:pt idx="448">
                  <c:v>11699.419151925953</c:v>
                </c:pt>
                <c:pt idx="449">
                  <c:v>11699.419151925953</c:v>
                </c:pt>
                <c:pt idx="450">
                  <c:v>11699.419151925953</c:v>
                </c:pt>
                <c:pt idx="451">
                  <c:v>11699.419151925953</c:v>
                </c:pt>
                <c:pt idx="452">
                  <c:v>11699.419151925953</c:v>
                </c:pt>
                <c:pt idx="453">
                  <c:v>11699.419151925953</c:v>
                </c:pt>
                <c:pt idx="454">
                  <c:v>11699.419151925953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22-4176-BC43-6273B7184969}"/>
            </c:ext>
          </c:extLst>
        </c:ser>
        <c:ser>
          <c:idx val="0"/>
          <c:order val="1"/>
          <c:tx>
            <c:v>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WLTC_class_3!$Q$1030:$Q$1484</c:f>
              <c:numCache>
                <c:formatCode>0.00</c:formatCode>
                <c:ptCount val="455"/>
                <c:pt idx="0">
                  <c:v>1441.4409081797394</c:v>
                </c:pt>
                <c:pt idx="1">
                  <c:v>1441.4409081797394</c:v>
                </c:pt>
                <c:pt idx="2">
                  <c:v>1441.4409081797394</c:v>
                </c:pt>
                <c:pt idx="3">
                  <c:v>1441.4409081797394</c:v>
                </c:pt>
                <c:pt idx="4">
                  <c:v>1441.4409081797394</c:v>
                </c:pt>
                <c:pt idx="5">
                  <c:v>1441.4409081797394</c:v>
                </c:pt>
                <c:pt idx="6">
                  <c:v>1441.4409081797394</c:v>
                </c:pt>
                <c:pt idx="7">
                  <c:v>1441.4409081797394</c:v>
                </c:pt>
                <c:pt idx="8">
                  <c:v>1441.4409081797394</c:v>
                </c:pt>
                <c:pt idx="9">
                  <c:v>1441.4409081797394</c:v>
                </c:pt>
                <c:pt idx="10">
                  <c:v>1441.4409081797394</c:v>
                </c:pt>
                <c:pt idx="11">
                  <c:v>1441.4409081797394</c:v>
                </c:pt>
                <c:pt idx="12">
                  <c:v>1441.4409081797394</c:v>
                </c:pt>
                <c:pt idx="13">
                  <c:v>1441.4409081797394</c:v>
                </c:pt>
                <c:pt idx="14">
                  <c:v>1441.4409081797394</c:v>
                </c:pt>
                <c:pt idx="15">
                  <c:v>1441.4409081797394</c:v>
                </c:pt>
                <c:pt idx="16">
                  <c:v>1441.4409081797394</c:v>
                </c:pt>
                <c:pt idx="17">
                  <c:v>1441.4409081797394</c:v>
                </c:pt>
                <c:pt idx="18">
                  <c:v>1441.4409081797394</c:v>
                </c:pt>
                <c:pt idx="19">
                  <c:v>1441.4409081797394</c:v>
                </c:pt>
                <c:pt idx="20">
                  <c:v>1441.4409081797394</c:v>
                </c:pt>
                <c:pt idx="21">
                  <c:v>1441.4409081797394</c:v>
                </c:pt>
                <c:pt idx="22">
                  <c:v>1441.4409081797394</c:v>
                </c:pt>
                <c:pt idx="23">
                  <c:v>1441.4409081797394</c:v>
                </c:pt>
                <c:pt idx="24">
                  <c:v>1441.4409081797394</c:v>
                </c:pt>
                <c:pt idx="25">
                  <c:v>1441.4409081797394</c:v>
                </c:pt>
                <c:pt idx="26">
                  <c:v>1441.4409081797394</c:v>
                </c:pt>
                <c:pt idx="27">
                  <c:v>1441.627780221758</c:v>
                </c:pt>
                <c:pt idx="28">
                  <c:v>1445.7040820890945</c:v>
                </c:pt>
                <c:pt idx="29">
                  <c:v>1452.0931497272495</c:v>
                </c:pt>
                <c:pt idx="30">
                  <c:v>1460.8688604114711</c:v>
                </c:pt>
                <c:pt idx="31">
                  <c:v>1472.8603674197357</c:v>
                </c:pt>
                <c:pt idx="32">
                  <c:v>1488.4398457725406</c:v>
                </c:pt>
                <c:pt idx="33">
                  <c:v>1506.9236235858739</c:v>
                </c:pt>
                <c:pt idx="34">
                  <c:v>1524.9516684645205</c:v>
                </c:pt>
                <c:pt idx="35">
                  <c:v>1538.4837108318673</c:v>
                </c:pt>
                <c:pt idx="36">
                  <c:v>1548.3491189636034</c:v>
                </c:pt>
                <c:pt idx="37">
                  <c:v>1555.0173572539541</c:v>
                </c:pt>
                <c:pt idx="38">
                  <c:v>1557.7925789099022</c:v>
                </c:pt>
                <c:pt idx="39">
                  <c:v>1557.7925789099022</c:v>
                </c:pt>
                <c:pt idx="40">
                  <c:v>1557.7925789099022</c:v>
                </c:pt>
                <c:pt idx="41">
                  <c:v>1557.7925789099022</c:v>
                </c:pt>
                <c:pt idx="42">
                  <c:v>1557.7925789099022</c:v>
                </c:pt>
                <c:pt idx="43">
                  <c:v>1557.7925789099022</c:v>
                </c:pt>
                <c:pt idx="44">
                  <c:v>1557.7925789099022</c:v>
                </c:pt>
                <c:pt idx="45">
                  <c:v>1557.7925789099022</c:v>
                </c:pt>
                <c:pt idx="46">
                  <c:v>1557.7925789099022</c:v>
                </c:pt>
                <c:pt idx="47">
                  <c:v>1557.7925789099022</c:v>
                </c:pt>
                <c:pt idx="48">
                  <c:v>1557.7925789099022</c:v>
                </c:pt>
                <c:pt idx="49">
                  <c:v>1557.7925789099022</c:v>
                </c:pt>
                <c:pt idx="50">
                  <c:v>1557.7925789099022</c:v>
                </c:pt>
                <c:pt idx="51">
                  <c:v>1557.7925789099022</c:v>
                </c:pt>
                <c:pt idx="52">
                  <c:v>1557.7925789099022</c:v>
                </c:pt>
                <c:pt idx="53">
                  <c:v>1557.7925789099022</c:v>
                </c:pt>
                <c:pt idx="54">
                  <c:v>1557.7925789099022</c:v>
                </c:pt>
                <c:pt idx="55">
                  <c:v>1557.7925789099022</c:v>
                </c:pt>
                <c:pt idx="56">
                  <c:v>1557.7925789099022</c:v>
                </c:pt>
                <c:pt idx="57">
                  <c:v>1557.7925789099022</c:v>
                </c:pt>
                <c:pt idx="58">
                  <c:v>1557.7925789099022</c:v>
                </c:pt>
                <c:pt idx="59">
                  <c:v>1557.7925789099022</c:v>
                </c:pt>
                <c:pt idx="60">
                  <c:v>1557.7925789099022</c:v>
                </c:pt>
                <c:pt idx="61">
                  <c:v>1560.1212227439717</c:v>
                </c:pt>
                <c:pt idx="62">
                  <c:v>1560.1212227439717</c:v>
                </c:pt>
                <c:pt idx="63">
                  <c:v>1560.1212227439717</c:v>
                </c:pt>
                <c:pt idx="64">
                  <c:v>1560.1212227439717</c:v>
                </c:pt>
                <c:pt idx="65">
                  <c:v>1560.1212227439717</c:v>
                </c:pt>
                <c:pt idx="66">
                  <c:v>1560.1212227439717</c:v>
                </c:pt>
                <c:pt idx="67">
                  <c:v>1560.1212227439717</c:v>
                </c:pt>
                <c:pt idx="68">
                  <c:v>1560.1212227439717</c:v>
                </c:pt>
                <c:pt idx="69">
                  <c:v>1560.1212227439717</c:v>
                </c:pt>
                <c:pt idx="70">
                  <c:v>1560.1212227439717</c:v>
                </c:pt>
                <c:pt idx="71">
                  <c:v>1560.1212227439717</c:v>
                </c:pt>
                <c:pt idx="72">
                  <c:v>1560.1212227439717</c:v>
                </c:pt>
                <c:pt idx="73">
                  <c:v>1560.1212227439717</c:v>
                </c:pt>
                <c:pt idx="74">
                  <c:v>1560.1212227439717</c:v>
                </c:pt>
                <c:pt idx="75">
                  <c:v>1560.1212227439717</c:v>
                </c:pt>
                <c:pt idx="76">
                  <c:v>1562.2949468700112</c:v>
                </c:pt>
                <c:pt idx="77">
                  <c:v>1565.4929701550861</c:v>
                </c:pt>
                <c:pt idx="78">
                  <c:v>1565.4929701550861</c:v>
                </c:pt>
                <c:pt idx="79">
                  <c:v>1565.4929701550861</c:v>
                </c:pt>
                <c:pt idx="80">
                  <c:v>1565.4929701550861</c:v>
                </c:pt>
                <c:pt idx="81">
                  <c:v>1565.4929701550861</c:v>
                </c:pt>
                <c:pt idx="82">
                  <c:v>1565.4929701550861</c:v>
                </c:pt>
                <c:pt idx="83">
                  <c:v>1565.4929701550861</c:v>
                </c:pt>
                <c:pt idx="84">
                  <c:v>1565.4929701550861</c:v>
                </c:pt>
                <c:pt idx="85">
                  <c:v>1565.4929701550861</c:v>
                </c:pt>
                <c:pt idx="86">
                  <c:v>1565.4929701550861</c:v>
                </c:pt>
                <c:pt idx="87">
                  <c:v>1565.4929701550861</c:v>
                </c:pt>
                <c:pt idx="88">
                  <c:v>1565.4929701550861</c:v>
                </c:pt>
                <c:pt idx="89">
                  <c:v>1565.4929701550861</c:v>
                </c:pt>
                <c:pt idx="90">
                  <c:v>1565.4929701550861</c:v>
                </c:pt>
                <c:pt idx="91">
                  <c:v>1565.4929701550861</c:v>
                </c:pt>
                <c:pt idx="92">
                  <c:v>1565.4929701550861</c:v>
                </c:pt>
                <c:pt idx="93">
                  <c:v>1565.4929701550861</c:v>
                </c:pt>
                <c:pt idx="94">
                  <c:v>1565.4929701550861</c:v>
                </c:pt>
                <c:pt idx="95">
                  <c:v>1565.4929701550861</c:v>
                </c:pt>
                <c:pt idx="96">
                  <c:v>1565.4929701550861</c:v>
                </c:pt>
                <c:pt idx="97">
                  <c:v>1565.4929701550861</c:v>
                </c:pt>
                <c:pt idx="98">
                  <c:v>1565.4929701550861</c:v>
                </c:pt>
                <c:pt idx="99">
                  <c:v>1565.4929701550861</c:v>
                </c:pt>
                <c:pt idx="100">
                  <c:v>1565.4929701550861</c:v>
                </c:pt>
                <c:pt idx="101">
                  <c:v>1573.482179713415</c:v>
                </c:pt>
                <c:pt idx="102">
                  <c:v>1592.825341887379</c:v>
                </c:pt>
                <c:pt idx="103">
                  <c:v>1620.2546838192695</c:v>
                </c:pt>
                <c:pt idx="104">
                  <c:v>1648.3348976454588</c:v>
                </c:pt>
                <c:pt idx="105">
                  <c:v>1673.3077098822594</c:v>
                </c:pt>
                <c:pt idx="106">
                  <c:v>1692.0433747084746</c:v>
                </c:pt>
                <c:pt idx="107">
                  <c:v>1704.8042368266051</c:v>
                </c:pt>
                <c:pt idx="108">
                  <c:v>1714.785575971405</c:v>
                </c:pt>
                <c:pt idx="109">
                  <c:v>1723.7393159833468</c:v>
                </c:pt>
                <c:pt idx="110">
                  <c:v>1732.7149690179049</c:v>
                </c:pt>
                <c:pt idx="111">
                  <c:v>1741.171359176323</c:v>
                </c:pt>
                <c:pt idx="112">
                  <c:v>1747.7122987264459</c:v>
                </c:pt>
                <c:pt idx="113">
                  <c:v>1751.1700003336377</c:v>
                </c:pt>
                <c:pt idx="114">
                  <c:v>1751.6433147316118</c:v>
                </c:pt>
                <c:pt idx="115">
                  <c:v>1751.6433147316118</c:v>
                </c:pt>
                <c:pt idx="116">
                  <c:v>1751.6433147316118</c:v>
                </c:pt>
                <c:pt idx="117">
                  <c:v>1751.6433147316118</c:v>
                </c:pt>
                <c:pt idx="118">
                  <c:v>1751.6433147316118</c:v>
                </c:pt>
                <c:pt idx="119">
                  <c:v>1751.6433147316118</c:v>
                </c:pt>
                <c:pt idx="120">
                  <c:v>1751.6433147316118</c:v>
                </c:pt>
                <c:pt idx="121">
                  <c:v>1751.6433147316118</c:v>
                </c:pt>
                <c:pt idx="122">
                  <c:v>1751.6433147316118</c:v>
                </c:pt>
                <c:pt idx="123">
                  <c:v>1751.6433147316118</c:v>
                </c:pt>
                <c:pt idx="124">
                  <c:v>1760.2993341861652</c:v>
                </c:pt>
                <c:pt idx="125">
                  <c:v>1768.7531311360528</c:v>
                </c:pt>
                <c:pt idx="126">
                  <c:v>1772.2548913862711</c:v>
                </c:pt>
                <c:pt idx="127">
                  <c:v>1772.4190442929378</c:v>
                </c:pt>
                <c:pt idx="128">
                  <c:v>1772.4190442929378</c:v>
                </c:pt>
                <c:pt idx="129">
                  <c:v>1772.4190442929378</c:v>
                </c:pt>
                <c:pt idx="130">
                  <c:v>1772.4190442929378</c:v>
                </c:pt>
                <c:pt idx="131">
                  <c:v>1772.4190442929378</c:v>
                </c:pt>
                <c:pt idx="132">
                  <c:v>1772.4190442929378</c:v>
                </c:pt>
                <c:pt idx="133">
                  <c:v>1772.4190442929378</c:v>
                </c:pt>
                <c:pt idx="134">
                  <c:v>1772.4190442929378</c:v>
                </c:pt>
                <c:pt idx="135">
                  <c:v>1772.4190442929378</c:v>
                </c:pt>
                <c:pt idx="136">
                  <c:v>1772.4190442929378</c:v>
                </c:pt>
                <c:pt idx="137">
                  <c:v>1772.4190442929378</c:v>
                </c:pt>
                <c:pt idx="138">
                  <c:v>1772.4190442929378</c:v>
                </c:pt>
                <c:pt idx="139">
                  <c:v>1772.4190442929378</c:v>
                </c:pt>
                <c:pt idx="140">
                  <c:v>1772.4190442929378</c:v>
                </c:pt>
                <c:pt idx="141">
                  <c:v>1772.4190442929378</c:v>
                </c:pt>
                <c:pt idx="142">
                  <c:v>1772.4190442929378</c:v>
                </c:pt>
                <c:pt idx="143">
                  <c:v>1772.4190442929378</c:v>
                </c:pt>
                <c:pt idx="144">
                  <c:v>1772.4190442929378</c:v>
                </c:pt>
                <c:pt idx="145">
                  <c:v>1772.4190442929378</c:v>
                </c:pt>
                <c:pt idx="146">
                  <c:v>1772.4190442929378</c:v>
                </c:pt>
                <c:pt idx="147">
                  <c:v>1772.4190442929378</c:v>
                </c:pt>
                <c:pt idx="148">
                  <c:v>1772.4190442929378</c:v>
                </c:pt>
                <c:pt idx="149">
                  <c:v>1772.4190442929378</c:v>
                </c:pt>
                <c:pt idx="150">
                  <c:v>1772.4190442929378</c:v>
                </c:pt>
                <c:pt idx="151">
                  <c:v>1772.4190442929378</c:v>
                </c:pt>
                <c:pt idx="152">
                  <c:v>1772.4190442929378</c:v>
                </c:pt>
                <c:pt idx="153">
                  <c:v>1772.4190442929378</c:v>
                </c:pt>
                <c:pt idx="154">
                  <c:v>1772.4190442929378</c:v>
                </c:pt>
                <c:pt idx="155">
                  <c:v>1772.4190442929378</c:v>
                </c:pt>
                <c:pt idx="156">
                  <c:v>1772.4190442929378</c:v>
                </c:pt>
                <c:pt idx="157">
                  <c:v>1772.4190442929378</c:v>
                </c:pt>
                <c:pt idx="158">
                  <c:v>1772.4190442929378</c:v>
                </c:pt>
                <c:pt idx="159">
                  <c:v>1772.4190442929378</c:v>
                </c:pt>
                <c:pt idx="160">
                  <c:v>1772.4190442929378</c:v>
                </c:pt>
                <c:pt idx="161">
                  <c:v>1772.4190442929378</c:v>
                </c:pt>
                <c:pt idx="162">
                  <c:v>1772.4190442929378</c:v>
                </c:pt>
                <c:pt idx="163">
                  <c:v>1772.4190442929378</c:v>
                </c:pt>
                <c:pt idx="164">
                  <c:v>1772.4190442929378</c:v>
                </c:pt>
                <c:pt idx="165">
                  <c:v>1772.4190442929378</c:v>
                </c:pt>
                <c:pt idx="166">
                  <c:v>1772.4190442929378</c:v>
                </c:pt>
                <c:pt idx="167">
                  <c:v>1772.4190442929378</c:v>
                </c:pt>
                <c:pt idx="168">
                  <c:v>1772.4190442929378</c:v>
                </c:pt>
                <c:pt idx="169">
                  <c:v>1772.4190442929378</c:v>
                </c:pt>
                <c:pt idx="170">
                  <c:v>1772.4190442929378</c:v>
                </c:pt>
                <c:pt idx="171">
                  <c:v>1772.4190442929378</c:v>
                </c:pt>
                <c:pt idx="172">
                  <c:v>1772.4190442929378</c:v>
                </c:pt>
                <c:pt idx="173">
                  <c:v>1772.4190442929378</c:v>
                </c:pt>
                <c:pt idx="174">
                  <c:v>1772.4190442929378</c:v>
                </c:pt>
                <c:pt idx="175">
                  <c:v>1772.4190442929378</c:v>
                </c:pt>
                <c:pt idx="176">
                  <c:v>1772.4190442929378</c:v>
                </c:pt>
                <c:pt idx="177">
                  <c:v>1772.4190442929378</c:v>
                </c:pt>
                <c:pt idx="178">
                  <c:v>1772.4190442929378</c:v>
                </c:pt>
                <c:pt idx="179">
                  <c:v>1772.4190442929378</c:v>
                </c:pt>
                <c:pt idx="180">
                  <c:v>1772.4190442929378</c:v>
                </c:pt>
                <c:pt idx="181">
                  <c:v>1772.4190442929378</c:v>
                </c:pt>
                <c:pt idx="182">
                  <c:v>1772.4190442929378</c:v>
                </c:pt>
                <c:pt idx="183">
                  <c:v>1772.4190442929378</c:v>
                </c:pt>
                <c:pt idx="184">
                  <c:v>1772.4190442929378</c:v>
                </c:pt>
                <c:pt idx="185">
                  <c:v>1772.4190442929378</c:v>
                </c:pt>
                <c:pt idx="186">
                  <c:v>1772.4190442929378</c:v>
                </c:pt>
                <c:pt idx="187">
                  <c:v>1772.4190442929378</c:v>
                </c:pt>
                <c:pt idx="188">
                  <c:v>1772.4190442929378</c:v>
                </c:pt>
                <c:pt idx="189">
                  <c:v>1772.4190442929378</c:v>
                </c:pt>
                <c:pt idx="190">
                  <c:v>1772.4190442929378</c:v>
                </c:pt>
                <c:pt idx="191">
                  <c:v>1772.4190442929378</c:v>
                </c:pt>
                <c:pt idx="192">
                  <c:v>1772.4190442929378</c:v>
                </c:pt>
                <c:pt idx="193">
                  <c:v>1772.4190442929378</c:v>
                </c:pt>
                <c:pt idx="194">
                  <c:v>1772.4190442929378</c:v>
                </c:pt>
                <c:pt idx="195">
                  <c:v>1772.4190442929378</c:v>
                </c:pt>
                <c:pt idx="196">
                  <c:v>1772.4190442929378</c:v>
                </c:pt>
                <c:pt idx="197">
                  <c:v>1772.4190442929378</c:v>
                </c:pt>
                <c:pt idx="198">
                  <c:v>1772.4190442929378</c:v>
                </c:pt>
                <c:pt idx="199">
                  <c:v>1772.4190442929378</c:v>
                </c:pt>
                <c:pt idx="200">
                  <c:v>1772.4190442929378</c:v>
                </c:pt>
                <c:pt idx="201">
                  <c:v>1772.4190442929378</c:v>
                </c:pt>
                <c:pt idx="202">
                  <c:v>1772.4190442929378</c:v>
                </c:pt>
                <c:pt idx="203">
                  <c:v>1772.4190442929378</c:v>
                </c:pt>
                <c:pt idx="204">
                  <c:v>1772.4190442929378</c:v>
                </c:pt>
                <c:pt idx="205">
                  <c:v>1772.4190442929378</c:v>
                </c:pt>
                <c:pt idx="206">
                  <c:v>1772.4190442929378</c:v>
                </c:pt>
                <c:pt idx="207">
                  <c:v>1772.4190442929378</c:v>
                </c:pt>
                <c:pt idx="208">
                  <c:v>1772.4190442929378</c:v>
                </c:pt>
                <c:pt idx="209">
                  <c:v>1772.4190442929378</c:v>
                </c:pt>
                <c:pt idx="210">
                  <c:v>1772.4190442929378</c:v>
                </c:pt>
                <c:pt idx="211">
                  <c:v>1772.4190442929378</c:v>
                </c:pt>
                <c:pt idx="212">
                  <c:v>1772.4190442929378</c:v>
                </c:pt>
                <c:pt idx="213">
                  <c:v>1772.4190442929378</c:v>
                </c:pt>
                <c:pt idx="214">
                  <c:v>1772.4190442929378</c:v>
                </c:pt>
                <c:pt idx="215">
                  <c:v>1772.4190442929378</c:v>
                </c:pt>
                <c:pt idx="216">
                  <c:v>1772.4190442929378</c:v>
                </c:pt>
                <c:pt idx="217">
                  <c:v>1772.4190442929378</c:v>
                </c:pt>
                <c:pt idx="218">
                  <c:v>1772.4190442929378</c:v>
                </c:pt>
                <c:pt idx="219">
                  <c:v>1772.4190442929378</c:v>
                </c:pt>
                <c:pt idx="220">
                  <c:v>1772.4190442929378</c:v>
                </c:pt>
                <c:pt idx="221">
                  <c:v>1772.4190442929378</c:v>
                </c:pt>
                <c:pt idx="222">
                  <c:v>1772.4190442929378</c:v>
                </c:pt>
                <c:pt idx="223">
                  <c:v>1772.4190442929378</c:v>
                </c:pt>
                <c:pt idx="224">
                  <c:v>1772.4190442929378</c:v>
                </c:pt>
                <c:pt idx="225">
                  <c:v>1772.4190442929378</c:v>
                </c:pt>
                <c:pt idx="226">
                  <c:v>1772.4190442929378</c:v>
                </c:pt>
                <c:pt idx="227">
                  <c:v>1772.4190442929378</c:v>
                </c:pt>
                <c:pt idx="228">
                  <c:v>1772.4190442929378</c:v>
                </c:pt>
                <c:pt idx="229">
                  <c:v>1772.4190442929378</c:v>
                </c:pt>
                <c:pt idx="230">
                  <c:v>1772.4190442929378</c:v>
                </c:pt>
                <c:pt idx="231">
                  <c:v>1772.4190442929378</c:v>
                </c:pt>
                <c:pt idx="232">
                  <c:v>1772.4190442929378</c:v>
                </c:pt>
                <c:pt idx="233">
                  <c:v>1772.4190442929378</c:v>
                </c:pt>
                <c:pt idx="234">
                  <c:v>1772.4190442929378</c:v>
                </c:pt>
                <c:pt idx="235">
                  <c:v>1772.4190442929378</c:v>
                </c:pt>
                <c:pt idx="236">
                  <c:v>1772.4190442929378</c:v>
                </c:pt>
                <c:pt idx="237">
                  <c:v>1772.4190442929378</c:v>
                </c:pt>
                <c:pt idx="238">
                  <c:v>1772.4190442929378</c:v>
                </c:pt>
                <c:pt idx="239">
                  <c:v>1772.4190442929378</c:v>
                </c:pt>
                <c:pt idx="240">
                  <c:v>1772.4190442929378</c:v>
                </c:pt>
                <c:pt idx="241">
                  <c:v>1772.4190442929378</c:v>
                </c:pt>
                <c:pt idx="242">
                  <c:v>1772.4190442929378</c:v>
                </c:pt>
                <c:pt idx="243">
                  <c:v>1772.4190442929378</c:v>
                </c:pt>
                <c:pt idx="244">
                  <c:v>1772.4190442929378</c:v>
                </c:pt>
                <c:pt idx="245">
                  <c:v>1772.4190442929378</c:v>
                </c:pt>
                <c:pt idx="246">
                  <c:v>1772.4190442929378</c:v>
                </c:pt>
                <c:pt idx="247">
                  <c:v>1772.4190442929378</c:v>
                </c:pt>
                <c:pt idx="248">
                  <c:v>1772.4190442929378</c:v>
                </c:pt>
                <c:pt idx="249">
                  <c:v>1772.4190442929378</c:v>
                </c:pt>
                <c:pt idx="250">
                  <c:v>1772.4190442929378</c:v>
                </c:pt>
                <c:pt idx="251">
                  <c:v>1772.4190442929378</c:v>
                </c:pt>
                <c:pt idx="252">
                  <c:v>1772.4190442929378</c:v>
                </c:pt>
                <c:pt idx="253">
                  <c:v>1772.4190442929378</c:v>
                </c:pt>
                <c:pt idx="254">
                  <c:v>1772.4190442929378</c:v>
                </c:pt>
                <c:pt idx="255">
                  <c:v>1772.4190442929378</c:v>
                </c:pt>
                <c:pt idx="256">
                  <c:v>1772.4190442929378</c:v>
                </c:pt>
                <c:pt idx="257">
                  <c:v>1772.4190442929378</c:v>
                </c:pt>
                <c:pt idx="258">
                  <c:v>1772.4190442929378</c:v>
                </c:pt>
                <c:pt idx="259">
                  <c:v>1772.4190442929378</c:v>
                </c:pt>
                <c:pt idx="260">
                  <c:v>1772.4190442929378</c:v>
                </c:pt>
                <c:pt idx="261">
                  <c:v>1772.4190442929378</c:v>
                </c:pt>
                <c:pt idx="262">
                  <c:v>1772.4190442929378</c:v>
                </c:pt>
                <c:pt idx="263">
                  <c:v>1772.4190442929378</c:v>
                </c:pt>
                <c:pt idx="264">
                  <c:v>1772.4190442929378</c:v>
                </c:pt>
                <c:pt idx="265">
                  <c:v>1772.4190442929378</c:v>
                </c:pt>
                <c:pt idx="266">
                  <c:v>1772.4190442929378</c:v>
                </c:pt>
                <c:pt idx="267">
                  <c:v>1772.4190442929378</c:v>
                </c:pt>
                <c:pt idx="268">
                  <c:v>1772.4190442929378</c:v>
                </c:pt>
                <c:pt idx="269">
                  <c:v>1772.4190442929378</c:v>
                </c:pt>
                <c:pt idx="270">
                  <c:v>1772.4190442929378</c:v>
                </c:pt>
                <c:pt idx="271">
                  <c:v>1772.4190442929378</c:v>
                </c:pt>
                <c:pt idx="272">
                  <c:v>1772.4190442929378</c:v>
                </c:pt>
                <c:pt idx="273">
                  <c:v>1772.4190442929378</c:v>
                </c:pt>
                <c:pt idx="274">
                  <c:v>1772.4190442929378</c:v>
                </c:pt>
                <c:pt idx="275">
                  <c:v>1772.4190442929378</c:v>
                </c:pt>
                <c:pt idx="276">
                  <c:v>1772.4190442929378</c:v>
                </c:pt>
                <c:pt idx="277">
                  <c:v>1772.4190442929378</c:v>
                </c:pt>
                <c:pt idx="278">
                  <c:v>1772.4190442929378</c:v>
                </c:pt>
                <c:pt idx="279">
                  <c:v>1772.4190442929378</c:v>
                </c:pt>
                <c:pt idx="280">
                  <c:v>1772.4190442929378</c:v>
                </c:pt>
                <c:pt idx="281">
                  <c:v>1772.4190442929378</c:v>
                </c:pt>
                <c:pt idx="282">
                  <c:v>1772.4190442929378</c:v>
                </c:pt>
                <c:pt idx="283">
                  <c:v>1772.4190442929378</c:v>
                </c:pt>
                <c:pt idx="284">
                  <c:v>1772.4190442929378</c:v>
                </c:pt>
                <c:pt idx="285">
                  <c:v>1772.4190442929378</c:v>
                </c:pt>
                <c:pt idx="286">
                  <c:v>1772.4190442929378</c:v>
                </c:pt>
                <c:pt idx="287">
                  <c:v>1772.4190442929378</c:v>
                </c:pt>
                <c:pt idx="288">
                  <c:v>1772.4190442929378</c:v>
                </c:pt>
                <c:pt idx="289">
                  <c:v>1772.4190442929378</c:v>
                </c:pt>
                <c:pt idx="290">
                  <c:v>1772.4190442929378</c:v>
                </c:pt>
                <c:pt idx="291">
                  <c:v>1772.4190442929378</c:v>
                </c:pt>
                <c:pt idx="292">
                  <c:v>1772.4190442929378</c:v>
                </c:pt>
                <c:pt idx="293">
                  <c:v>1772.4190442929378</c:v>
                </c:pt>
                <c:pt idx="294">
                  <c:v>1772.4190442929378</c:v>
                </c:pt>
                <c:pt idx="295">
                  <c:v>1772.4190442929378</c:v>
                </c:pt>
                <c:pt idx="296">
                  <c:v>1772.4190442929378</c:v>
                </c:pt>
                <c:pt idx="297">
                  <c:v>1772.4190442929378</c:v>
                </c:pt>
                <c:pt idx="298">
                  <c:v>1772.4190442929378</c:v>
                </c:pt>
                <c:pt idx="299">
                  <c:v>1772.4190442929378</c:v>
                </c:pt>
                <c:pt idx="300">
                  <c:v>1772.4190442929378</c:v>
                </c:pt>
                <c:pt idx="301">
                  <c:v>1772.4190442929378</c:v>
                </c:pt>
                <c:pt idx="302">
                  <c:v>1772.4190442929378</c:v>
                </c:pt>
                <c:pt idx="303">
                  <c:v>1772.4190442929378</c:v>
                </c:pt>
                <c:pt idx="304">
                  <c:v>1772.4190442929378</c:v>
                </c:pt>
                <c:pt idx="305">
                  <c:v>1772.4190442929378</c:v>
                </c:pt>
                <c:pt idx="306">
                  <c:v>1772.4190442929378</c:v>
                </c:pt>
                <c:pt idx="307">
                  <c:v>1772.4190442929378</c:v>
                </c:pt>
                <c:pt idx="308">
                  <c:v>1772.4190442929378</c:v>
                </c:pt>
                <c:pt idx="309">
                  <c:v>1772.4190442929378</c:v>
                </c:pt>
                <c:pt idx="310">
                  <c:v>1772.4190442929378</c:v>
                </c:pt>
                <c:pt idx="311">
                  <c:v>1772.4190442929378</c:v>
                </c:pt>
                <c:pt idx="312">
                  <c:v>1772.4190442929378</c:v>
                </c:pt>
                <c:pt idx="313">
                  <c:v>1772.4190442929378</c:v>
                </c:pt>
                <c:pt idx="314">
                  <c:v>1772.4190442929378</c:v>
                </c:pt>
                <c:pt idx="315">
                  <c:v>1772.4190442929378</c:v>
                </c:pt>
                <c:pt idx="316">
                  <c:v>1772.4190442929378</c:v>
                </c:pt>
                <c:pt idx="317">
                  <c:v>1772.4190442929378</c:v>
                </c:pt>
                <c:pt idx="318">
                  <c:v>1772.4190442929378</c:v>
                </c:pt>
                <c:pt idx="319">
                  <c:v>1772.4190442929378</c:v>
                </c:pt>
                <c:pt idx="320">
                  <c:v>1772.4190442929378</c:v>
                </c:pt>
                <c:pt idx="321">
                  <c:v>1772.4190442929378</c:v>
                </c:pt>
                <c:pt idx="322">
                  <c:v>1772.4190442929378</c:v>
                </c:pt>
                <c:pt idx="323">
                  <c:v>1772.4190442929378</c:v>
                </c:pt>
                <c:pt idx="324">
                  <c:v>1772.4190442929378</c:v>
                </c:pt>
                <c:pt idx="325">
                  <c:v>1772.4190442929378</c:v>
                </c:pt>
                <c:pt idx="326">
                  <c:v>1772.4190442929378</c:v>
                </c:pt>
                <c:pt idx="327">
                  <c:v>1772.4190442929378</c:v>
                </c:pt>
                <c:pt idx="328">
                  <c:v>1772.4190442929378</c:v>
                </c:pt>
                <c:pt idx="329">
                  <c:v>1772.4190442929378</c:v>
                </c:pt>
                <c:pt idx="330">
                  <c:v>1772.4190442929378</c:v>
                </c:pt>
                <c:pt idx="331">
                  <c:v>1772.4190442929378</c:v>
                </c:pt>
                <c:pt idx="332">
                  <c:v>1772.7532796361006</c:v>
                </c:pt>
                <c:pt idx="333">
                  <c:v>1775.3571821681405</c:v>
                </c:pt>
                <c:pt idx="334">
                  <c:v>1779.6703454271556</c:v>
                </c:pt>
                <c:pt idx="335">
                  <c:v>1785.1398526883379</c:v>
                </c:pt>
                <c:pt idx="336">
                  <c:v>1792.1299385798072</c:v>
                </c:pt>
                <c:pt idx="337">
                  <c:v>1799.6736294622631</c:v>
                </c:pt>
                <c:pt idx="338">
                  <c:v>1803.5758910458444</c:v>
                </c:pt>
                <c:pt idx="339">
                  <c:v>1803.5758910458444</c:v>
                </c:pt>
                <c:pt idx="340">
                  <c:v>1803.5758910458444</c:v>
                </c:pt>
                <c:pt idx="341">
                  <c:v>1803.5758910458444</c:v>
                </c:pt>
                <c:pt idx="342">
                  <c:v>1803.5758910458444</c:v>
                </c:pt>
                <c:pt idx="343">
                  <c:v>1803.5758910458444</c:v>
                </c:pt>
                <c:pt idx="344">
                  <c:v>1803.5758910458444</c:v>
                </c:pt>
                <c:pt idx="345">
                  <c:v>1803.7236225017973</c:v>
                </c:pt>
                <c:pt idx="346">
                  <c:v>1807.3493621314269</c:v>
                </c:pt>
                <c:pt idx="347">
                  <c:v>1807.3493621314269</c:v>
                </c:pt>
                <c:pt idx="348">
                  <c:v>1807.3493621314269</c:v>
                </c:pt>
                <c:pt idx="349">
                  <c:v>1807.3493621314269</c:v>
                </c:pt>
                <c:pt idx="350">
                  <c:v>1807.3493621314269</c:v>
                </c:pt>
                <c:pt idx="351">
                  <c:v>1807.3493621314269</c:v>
                </c:pt>
                <c:pt idx="352">
                  <c:v>1809.3459480867116</c:v>
                </c:pt>
                <c:pt idx="353">
                  <c:v>1820.2193820791517</c:v>
                </c:pt>
                <c:pt idx="354">
                  <c:v>1842.3157662438525</c:v>
                </c:pt>
                <c:pt idx="355">
                  <c:v>1868.0394344663671</c:v>
                </c:pt>
                <c:pt idx="356">
                  <c:v>1891.1209299140025</c:v>
                </c:pt>
                <c:pt idx="357">
                  <c:v>1911.4288185646142</c:v>
                </c:pt>
                <c:pt idx="358">
                  <c:v>1922.9050132806794</c:v>
                </c:pt>
                <c:pt idx="359">
                  <c:v>1922.9050132806794</c:v>
                </c:pt>
                <c:pt idx="360">
                  <c:v>1922.9050132806794</c:v>
                </c:pt>
                <c:pt idx="361">
                  <c:v>1922.9050132806794</c:v>
                </c:pt>
                <c:pt idx="362">
                  <c:v>1922.9050132806794</c:v>
                </c:pt>
                <c:pt idx="363">
                  <c:v>1922.9050132806794</c:v>
                </c:pt>
                <c:pt idx="364">
                  <c:v>1922.9050132806794</c:v>
                </c:pt>
                <c:pt idx="365">
                  <c:v>1922.9050132806794</c:v>
                </c:pt>
                <c:pt idx="366">
                  <c:v>1922.9050132806794</c:v>
                </c:pt>
                <c:pt idx="367">
                  <c:v>1922.9050132806794</c:v>
                </c:pt>
                <c:pt idx="368">
                  <c:v>1922.9050132806794</c:v>
                </c:pt>
                <c:pt idx="369">
                  <c:v>1922.9050132806794</c:v>
                </c:pt>
                <c:pt idx="370">
                  <c:v>1922.9050132806794</c:v>
                </c:pt>
                <c:pt idx="371">
                  <c:v>1922.9050132806794</c:v>
                </c:pt>
                <c:pt idx="372">
                  <c:v>1922.9050132806794</c:v>
                </c:pt>
                <c:pt idx="373">
                  <c:v>1922.9050132806794</c:v>
                </c:pt>
                <c:pt idx="374">
                  <c:v>1922.9050132806794</c:v>
                </c:pt>
                <c:pt idx="375">
                  <c:v>1922.9050132806794</c:v>
                </c:pt>
                <c:pt idx="376">
                  <c:v>1923.4610141966098</c:v>
                </c:pt>
                <c:pt idx="377">
                  <c:v>1925.8404699991313</c:v>
                </c:pt>
                <c:pt idx="378">
                  <c:v>1929.2829060447602</c:v>
                </c:pt>
                <c:pt idx="379">
                  <c:v>1934.660680270583</c:v>
                </c:pt>
                <c:pt idx="380">
                  <c:v>1945.1108999147909</c:v>
                </c:pt>
                <c:pt idx="381">
                  <c:v>1963.6885598028032</c:v>
                </c:pt>
                <c:pt idx="382">
                  <c:v>1984.8465800716892</c:v>
                </c:pt>
                <c:pt idx="383">
                  <c:v>1999.5991848173367</c:v>
                </c:pt>
                <c:pt idx="384">
                  <c:v>2004.2646148450092</c:v>
                </c:pt>
                <c:pt idx="385">
                  <c:v>2004.2646148450092</c:v>
                </c:pt>
                <c:pt idx="386">
                  <c:v>2004.2646148450092</c:v>
                </c:pt>
                <c:pt idx="387">
                  <c:v>2004.2646148450092</c:v>
                </c:pt>
                <c:pt idx="388">
                  <c:v>2004.2646148450092</c:v>
                </c:pt>
                <c:pt idx="389">
                  <c:v>2004.2646148450092</c:v>
                </c:pt>
                <c:pt idx="390">
                  <c:v>2004.2646148450092</c:v>
                </c:pt>
                <c:pt idx="391">
                  <c:v>2004.2646148450092</c:v>
                </c:pt>
                <c:pt idx="392">
                  <c:v>2004.2646148450092</c:v>
                </c:pt>
                <c:pt idx="393">
                  <c:v>2004.2646148450092</c:v>
                </c:pt>
                <c:pt idx="394">
                  <c:v>2004.2646148450092</c:v>
                </c:pt>
                <c:pt idx="395">
                  <c:v>2004.2646148450092</c:v>
                </c:pt>
                <c:pt idx="396">
                  <c:v>2004.2646148450092</c:v>
                </c:pt>
                <c:pt idx="397">
                  <c:v>2004.2646148450092</c:v>
                </c:pt>
                <c:pt idx="398">
                  <c:v>2007.9914567608703</c:v>
                </c:pt>
                <c:pt idx="399">
                  <c:v>2017.2744678400377</c:v>
                </c:pt>
                <c:pt idx="400">
                  <c:v>2022.2009639515768</c:v>
                </c:pt>
                <c:pt idx="401">
                  <c:v>2022.2009639515768</c:v>
                </c:pt>
                <c:pt idx="402">
                  <c:v>2022.2009639515768</c:v>
                </c:pt>
                <c:pt idx="403">
                  <c:v>2022.2009639515768</c:v>
                </c:pt>
                <c:pt idx="404">
                  <c:v>2022.2009639515768</c:v>
                </c:pt>
                <c:pt idx="405">
                  <c:v>2022.2009639515768</c:v>
                </c:pt>
                <c:pt idx="406">
                  <c:v>2022.2009639515768</c:v>
                </c:pt>
                <c:pt idx="407">
                  <c:v>2023.1469765292595</c:v>
                </c:pt>
                <c:pt idx="408">
                  <c:v>2031.9512389634995</c:v>
                </c:pt>
                <c:pt idx="409">
                  <c:v>2048.7522446267026</c:v>
                </c:pt>
                <c:pt idx="410">
                  <c:v>2067.1100417555776</c:v>
                </c:pt>
                <c:pt idx="411">
                  <c:v>2082.6865387321827</c:v>
                </c:pt>
                <c:pt idx="412">
                  <c:v>2089.8886700970106</c:v>
                </c:pt>
                <c:pt idx="413">
                  <c:v>2089.8886700970106</c:v>
                </c:pt>
                <c:pt idx="414">
                  <c:v>2089.8886700970106</c:v>
                </c:pt>
                <c:pt idx="415">
                  <c:v>2089.8886700970106</c:v>
                </c:pt>
                <c:pt idx="416">
                  <c:v>2089.8886700970106</c:v>
                </c:pt>
                <c:pt idx="417">
                  <c:v>2089.8886700970106</c:v>
                </c:pt>
                <c:pt idx="418">
                  <c:v>2091.0537848999984</c:v>
                </c:pt>
                <c:pt idx="419">
                  <c:v>2092.9361355459523</c:v>
                </c:pt>
                <c:pt idx="420">
                  <c:v>2092.9361355459523</c:v>
                </c:pt>
                <c:pt idx="421">
                  <c:v>2092.9361355459523</c:v>
                </c:pt>
                <c:pt idx="422">
                  <c:v>2092.9361355459523</c:v>
                </c:pt>
                <c:pt idx="423">
                  <c:v>2092.9361355459523</c:v>
                </c:pt>
                <c:pt idx="424">
                  <c:v>2095.1566247141059</c:v>
                </c:pt>
                <c:pt idx="425">
                  <c:v>2101.5633618350548</c:v>
                </c:pt>
                <c:pt idx="426">
                  <c:v>2107.4066134107647</c:v>
                </c:pt>
                <c:pt idx="427">
                  <c:v>2109.6050721126248</c:v>
                </c:pt>
                <c:pt idx="428">
                  <c:v>2109.8497134319391</c:v>
                </c:pt>
                <c:pt idx="429">
                  <c:v>2109.8497134319391</c:v>
                </c:pt>
                <c:pt idx="430">
                  <c:v>2109.8497134319391</c:v>
                </c:pt>
                <c:pt idx="431">
                  <c:v>2109.8497134319391</c:v>
                </c:pt>
                <c:pt idx="432">
                  <c:v>2109.8497134319391</c:v>
                </c:pt>
                <c:pt idx="433">
                  <c:v>2109.8497134319391</c:v>
                </c:pt>
                <c:pt idx="434">
                  <c:v>2109.8497134319391</c:v>
                </c:pt>
                <c:pt idx="435">
                  <c:v>2109.8497134319391</c:v>
                </c:pt>
                <c:pt idx="436">
                  <c:v>2109.8497134319391</c:v>
                </c:pt>
                <c:pt idx="437">
                  <c:v>2109.8497134319391</c:v>
                </c:pt>
                <c:pt idx="438">
                  <c:v>2109.8497134319391</c:v>
                </c:pt>
                <c:pt idx="439">
                  <c:v>2109.8497134319391</c:v>
                </c:pt>
                <c:pt idx="440">
                  <c:v>2109.8497134319391</c:v>
                </c:pt>
                <c:pt idx="441">
                  <c:v>2109.8497134319391</c:v>
                </c:pt>
                <c:pt idx="442">
                  <c:v>2109.8497134319391</c:v>
                </c:pt>
                <c:pt idx="443">
                  <c:v>2109.8497134319391</c:v>
                </c:pt>
                <c:pt idx="444">
                  <c:v>2109.8497134319391</c:v>
                </c:pt>
                <c:pt idx="445">
                  <c:v>2109.8497134319391</c:v>
                </c:pt>
                <c:pt idx="446">
                  <c:v>2109.8497134319391</c:v>
                </c:pt>
                <c:pt idx="447">
                  <c:v>2109.8497134319391</c:v>
                </c:pt>
                <c:pt idx="448">
                  <c:v>2109.8497134319391</c:v>
                </c:pt>
                <c:pt idx="449">
                  <c:v>2109.8497134319391</c:v>
                </c:pt>
                <c:pt idx="450">
                  <c:v>2109.8497134319391</c:v>
                </c:pt>
                <c:pt idx="451">
                  <c:v>2109.8497134319391</c:v>
                </c:pt>
                <c:pt idx="452">
                  <c:v>2109.8497134319391</c:v>
                </c:pt>
                <c:pt idx="453">
                  <c:v>2109.8497134319391</c:v>
                </c:pt>
                <c:pt idx="454">
                  <c:v>2109.8497134319391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22-4176-BC43-6273B7184969}"/>
            </c:ext>
          </c:extLst>
        </c:ser>
        <c:ser>
          <c:idx val="2"/>
          <c:order val="2"/>
          <c:tx>
            <c:v>KERS energy returned to wheel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WLTC_class_3!$T$1030:$T$1484</c:f>
              <c:numCache>
                <c:formatCode>0.00</c:formatCode>
                <c:ptCount val="455"/>
                <c:pt idx="0">
                  <c:v>907.40464998774519</c:v>
                </c:pt>
                <c:pt idx="1">
                  <c:v>907.40464998774519</c:v>
                </c:pt>
                <c:pt idx="2">
                  <c:v>907.40464998774519</c:v>
                </c:pt>
                <c:pt idx="3">
                  <c:v>907.40464998774519</c:v>
                </c:pt>
                <c:pt idx="4">
                  <c:v>907.40464998774519</c:v>
                </c:pt>
                <c:pt idx="5">
                  <c:v>907.40464998774519</c:v>
                </c:pt>
                <c:pt idx="6">
                  <c:v>907.40464998774519</c:v>
                </c:pt>
                <c:pt idx="7">
                  <c:v>907.40464998774519</c:v>
                </c:pt>
                <c:pt idx="8">
                  <c:v>907.40464998774519</c:v>
                </c:pt>
                <c:pt idx="9">
                  <c:v>907.40464998774519</c:v>
                </c:pt>
                <c:pt idx="10">
                  <c:v>907.40464998774519</c:v>
                </c:pt>
                <c:pt idx="11">
                  <c:v>907.40464998774519</c:v>
                </c:pt>
                <c:pt idx="12">
                  <c:v>907.40464998774519</c:v>
                </c:pt>
                <c:pt idx="13">
                  <c:v>907.40464998774519</c:v>
                </c:pt>
                <c:pt idx="14">
                  <c:v>907.40464998774519</c:v>
                </c:pt>
                <c:pt idx="15">
                  <c:v>907.40464998774519</c:v>
                </c:pt>
                <c:pt idx="16">
                  <c:v>907.40464998774519</c:v>
                </c:pt>
                <c:pt idx="17">
                  <c:v>907.40464998774519</c:v>
                </c:pt>
                <c:pt idx="18">
                  <c:v>907.40464998774519</c:v>
                </c:pt>
                <c:pt idx="19">
                  <c:v>907.40464998774519</c:v>
                </c:pt>
                <c:pt idx="20">
                  <c:v>907.40464998774519</c:v>
                </c:pt>
                <c:pt idx="21">
                  <c:v>907.40464998774519</c:v>
                </c:pt>
                <c:pt idx="22">
                  <c:v>907.40464998774519</c:v>
                </c:pt>
                <c:pt idx="23">
                  <c:v>907.40464998774519</c:v>
                </c:pt>
                <c:pt idx="24">
                  <c:v>907.40464998774519</c:v>
                </c:pt>
                <c:pt idx="25">
                  <c:v>907.40464998774519</c:v>
                </c:pt>
                <c:pt idx="26">
                  <c:v>907.40464998774519</c:v>
                </c:pt>
                <c:pt idx="27">
                  <c:v>907.53350367626888</c:v>
                </c:pt>
                <c:pt idx="28">
                  <c:v>910.34423194502551</c:v>
                </c:pt>
                <c:pt idx="29">
                  <c:v>914.74967923671352</c:v>
                </c:pt>
                <c:pt idx="30">
                  <c:v>920.80078607357996</c:v>
                </c:pt>
                <c:pt idx="31">
                  <c:v>929.06927766965146</c:v>
                </c:pt>
                <c:pt idx="32">
                  <c:v>939.41221236965146</c:v>
                </c:pt>
                <c:pt idx="33">
                  <c:v>949.75514706965146</c:v>
                </c:pt>
                <c:pt idx="34">
                  <c:v>960.09808176965146</c:v>
                </c:pt>
                <c:pt idx="35">
                  <c:v>969.42881714052487</c:v>
                </c:pt>
                <c:pt idx="36">
                  <c:v>976.23130194688451</c:v>
                </c:pt>
                <c:pt idx="37">
                  <c:v>980.82924549362701</c:v>
                </c:pt>
                <c:pt idx="38">
                  <c:v>982.74284125132681</c:v>
                </c:pt>
                <c:pt idx="39">
                  <c:v>982.74284125132681</c:v>
                </c:pt>
                <c:pt idx="40">
                  <c:v>982.74284125132681</c:v>
                </c:pt>
                <c:pt idx="41">
                  <c:v>982.74284125132681</c:v>
                </c:pt>
                <c:pt idx="42">
                  <c:v>982.74284125132681</c:v>
                </c:pt>
                <c:pt idx="43">
                  <c:v>982.74284125132681</c:v>
                </c:pt>
                <c:pt idx="44">
                  <c:v>982.74284125132681</c:v>
                </c:pt>
                <c:pt idx="45">
                  <c:v>982.74284125132681</c:v>
                </c:pt>
                <c:pt idx="46">
                  <c:v>982.74284125132681</c:v>
                </c:pt>
                <c:pt idx="47">
                  <c:v>982.74284125132681</c:v>
                </c:pt>
                <c:pt idx="48">
                  <c:v>982.74284125132681</c:v>
                </c:pt>
                <c:pt idx="49">
                  <c:v>982.74284125132681</c:v>
                </c:pt>
                <c:pt idx="50">
                  <c:v>982.74284125132681</c:v>
                </c:pt>
                <c:pt idx="51">
                  <c:v>982.74284125132681</c:v>
                </c:pt>
                <c:pt idx="52">
                  <c:v>982.74284125132681</c:v>
                </c:pt>
                <c:pt idx="53">
                  <c:v>982.74284125132681</c:v>
                </c:pt>
                <c:pt idx="54">
                  <c:v>982.74284125132681</c:v>
                </c:pt>
                <c:pt idx="55">
                  <c:v>982.74284125132681</c:v>
                </c:pt>
                <c:pt idx="56">
                  <c:v>982.74284125132681</c:v>
                </c:pt>
                <c:pt idx="57">
                  <c:v>982.74284125132681</c:v>
                </c:pt>
                <c:pt idx="58">
                  <c:v>982.74284125132681</c:v>
                </c:pt>
                <c:pt idx="59">
                  <c:v>982.74284125132681</c:v>
                </c:pt>
                <c:pt idx="60">
                  <c:v>982.74284125132681</c:v>
                </c:pt>
                <c:pt idx="61">
                  <c:v>984.34850865901603</c:v>
                </c:pt>
                <c:pt idx="62">
                  <c:v>984.34850865901603</c:v>
                </c:pt>
                <c:pt idx="63">
                  <c:v>984.34850865901603</c:v>
                </c:pt>
                <c:pt idx="64">
                  <c:v>984.34850865901603</c:v>
                </c:pt>
                <c:pt idx="65">
                  <c:v>984.34850865901603</c:v>
                </c:pt>
                <c:pt idx="66">
                  <c:v>984.34850865901603</c:v>
                </c:pt>
                <c:pt idx="67">
                  <c:v>984.34850865901603</c:v>
                </c:pt>
                <c:pt idx="68">
                  <c:v>984.34850865901603</c:v>
                </c:pt>
                <c:pt idx="69">
                  <c:v>984.34850865901603</c:v>
                </c:pt>
                <c:pt idx="70">
                  <c:v>984.34850865901603</c:v>
                </c:pt>
                <c:pt idx="71">
                  <c:v>984.34850865901603</c:v>
                </c:pt>
                <c:pt idx="72">
                  <c:v>984.34850865901603</c:v>
                </c:pt>
                <c:pt idx="73">
                  <c:v>984.34850865901603</c:v>
                </c:pt>
                <c:pt idx="74">
                  <c:v>984.34850865901603</c:v>
                </c:pt>
                <c:pt idx="75">
                  <c:v>984.34850865901603</c:v>
                </c:pt>
                <c:pt idx="76">
                  <c:v>985.84735443844556</c:v>
                </c:pt>
                <c:pt idx="77">
                  <c:v>988.05248417221947</c:v>
                </c:pt>
                <c:pt idx="78">
                  <c:v>988.05248417221947</c:v>
                </c:pt>
                <c:pt idx="79">
                  <c:v>988.05248417221947</c:v>
                </c:pt>
                <c:pt idx="80">
                  <c:v>988.05248417221947</c:v>
                </c:pt>
                <c:pt idx="81">
                  <c:v>988.05248417221947</c:v>
                </c:pt>
                <c:pt idx="82">
                  <c:v>988.05248417221947</c:v>
                </c:pt>
                <c:pt idx="83">
                  <c:v>988.05248417221947</c:v>
                </c:pt>
                <c:pt idx="84">
                  <c:v>988.05248417221947</c:v>
                </c:pt>
                <c:pt idx="85">
                  <c:v>988.05248417221947</c:v>
                </c:pt>
                <c:pt idx="86">
                  <c:v>988.05248417221947</c:v>
                </c:pt>
                <c:pt idx="87">
                  <c:v>988.05248417221947</c:v>
                </c:pt>
                <c:pt idx="88">
                  <c:v>988.05248417221947</c:v>
                </c:pt>
                <c:pt idx="89">
                  <c:v>988.05248417221947</c:v>
                </c:pt>
                <c:pt idx="90">
                  <c:v>988.05248417221947</c:v>
                </c:pt>
                <c:pt idx="91">
                  <c:v>988.05248417221947</c:v>
                </c:pt>
                <c:pt idx="92">
                  <c:v>988.05248417221947</c:v>
                </c:pt>
                <c:pt idx="93">
                  <c:v>988.05248417221947</c:v>
                </c:pt>
                <c:pt idx="94">
                  <c:v>988.05248417221947</c:v>
                </c:pt>
                <c:pt idx="95">
                  <c:v>988.05248417221947</c:v>
                </c:pt>
                <c:pt idx="96">
                  <c:v>988.05248417221947</c:v>
                </c:pt>
                <c:pt idx="97">
                  <c:v>988.05248417221947</c:v>
                </c:pt>
                <c:pt idx="98">
                  <c:v>988.05248417221947</c:v>
                </c:pt>
                <c:pt idx="99">
                  <c:v>988.05248417221947</c:v>
                </c:pt>
                <c:pt idx="100">
                  <c:v>988.05248417221947</c:v>
                </c:pt>
                <c:pt idx="101">
                  <c:v>993.56127568998022</c:v>
                </c:pt>
                <c:pt idx="102">
                  <c:v>1003.9042103899802</c:v>
                </c:pt>
                <c:pt idx="103">
                  <c:v>1014.2471450899802</c:v>
                </c:pt>
                <c:pt idx="104">
                  <c:v>1024.5900797899801</c:v>
                </c:pt>
                <c:pt idx="105">
                  <c:v>1034.9330144899802</c:v>
                </c:pt>
                <c:pt idx="106">
                  <c:v>1045.2759491899801</c:v>
                </c:pt>
                <c:pt idx="107">
                  <c:v>1054.0749334302154</c:v>
                </c:pt>
                <c:pt idx="108">
                  <c:v>1060.9573560297633</c:v>
                </c:pt>
                <c:pt idx="109">
                  <c:v>1067.1312192473827</c:v>
                </c:pt>
                <c:pt idx="110">
                  <c:v>1073.3201921291354</c:v>
                </c:pt>
                <c:pt idx="111">
                  <c:v>1079.1511182095514</c:v>
                </c:pt>
                <c:pt idx="112">
                  <c:v>1083.6612855857893</c:v>
                </c:pt>
                <c:pt idx="113">
                  <c:v>1086.0454710481408</c:v>
                </c:pt>
                <c:pt idx="114">
                  <c:v>1086.3718350421952</c:v>
                </c:pt>
                <c:pt idx="115">
                  <c:v>1086.3718350421952</c:v>
                </c:pt>
                <c:pt idx="116">
                  <c:v>1086.3718350421952</c:v>
                </c:pt>
                <c:pt idx="117">
                  <c:v>1086.3718350421952</c:v>
                </c:pt>
                <c:pt idx="118">
                  <c:v>1086.3718350421952</c:v>
                </c:pt>
                <c:pt idx="119">
                  <c:v>1086.3718350421952</c:v>
                </c:pt>
                <c:pt idx="120">
                  <c:v>1086.3718350421952</c:v>
                </c:pt>
                <c:pt idx="121">
                  <c:v>1086.3718350421952</c:v>
                </c:pt>
                <c:pt idx="122">
                  <c:v>1086.3718350421952</c:v>
                </c:pt>
                <c:pt idx="123">
                  <c:v>1086.3718350421952</c:v>
                </c:pt>
                <c:pt idx="124">
                  <c:v>1092.3404113075535</c:v>
                </c:pt>
                <c:pt idx="125">
                  <c:v>1098.1695492955366</c:v>
                </c:pt>
                <c:pt idx="126">
                  <c:v>1100.5841144690742</c:v>
                </c:pt>
                <c:pt idx="127">
                  <c:v>1100.6973026553721</c:v>
                </c:pt>
                <c:pt idx="128">
                  <c:v>1100.6973026553721</c:v>
                </c:pt>
                <c:pt idx="129">
                  <c:v>1100.6973026553721</c:v>
                </c:pt>
                <c:pt idx="130">
                  <c:v>1100.6973026553721</c:v>
                </c:pt>
                <c:pt idx="131">
                  <c:v>1100.6973026553721</c:v>
                </c:pt>
                <c:pt idx="132">
                  <c:v>1100.6973026553721</c:v>
                </c:pt>
                <c:pt idx="133">
                  <c:v>1100.6973026553721</c:v>
                </c:pt>
                <c:pt idx="134">
                  <c:v>1100.6973026553721</c:v>
                </c:pt>
                <c:pt idx="135">
                  <c:v>1100.6973026553721</c:v>
                </c:pt>
                <c:pt idx="136">
                  <c:v>1100.6973026553721</c:v>
                </c:pt>
                <c:pt idx="137">
                  <c:v>1100.6973026553721</c:v>
                </c:pt>
                <c:pt idx="138">
                  <c:v>1100.6973026553721</c:v>
                </c:pt>
                <c:pt idx="139">
                  <c:v>1100.6973026553721</c:v>
                </c:pt>
                <c:pt idx="140">
                  <c:v>1100.6973026553721</c:v>
                </c:pt>
                <c:pt idx="141">
                  <c:v>1100.6973026553721</c:v>
                </c:pt>
                <c:pt idx="142">
                  <c:v>1100.6973026553721</c:v>
                </c:pt>
                <c:pt idx="143">
                  <c:v>1100.6973026553721</c:v>
                </c:pt>
                <c:pt idx="144">
                  <c:v>1100.6973026553721</c:v>
                </c:pt>
                <c:pt idx="145">
                  <c:v>1100.6973026553721</c:v>
                </c:pt>
                <c:pt idx="146">
                  <c:v>1100.6973026553721</c:v>
                </c:pt>
                <c:pt idx="147">
                  <c:v>1100.6973026553721</c:v>
                </c:pt>
                <c:pt idx="148">
                  <c:v>1100.6973026553721</c:v>
                </c:pt>
                <c:pt idx="149">
                  <c:v>1100.6973026553721</c:v>
                </c:pt>
                <c:pt idx="150">
                  <c:v>1100.6973026553721</c:v>
                </c:pt>
                <c:pt idx="151">
                  <c:v>1100.6973026553721</c:v>
                </c:pt>
                <c:pt idx="152">
                  <c:v>1100.6973026553721</c:v>
                </c:pt>
                <c:pt idx="153">
                  <c:v>1100.6973026553721</c:v>
                </c:pt>
                <c:pt idx="154">
                  <c:v>1100.6973026553721</c:v>
                </c:pt>
                <c:pt idx="155">
                  <c:v>1100.6973026553721</c:v>
                </c:pt>
                <c:pt idx="156">
                  <c:v>1100.6973026553721</c:v>
                </c:pt>
                <c:pt idx="157">
                  <c:v>1100.6973026553721</c:v>
                </c:pt>
                <c:pt idx="158">
                  <c:v>1100.6973026553721</c:v>
                </c:pt>
                <c:pt idx="159">
                  <c:v>1100.6973026553721</c:v>
                </c:pt>
                <c:pt idx="160">
                  <c:v>1100.6973026553721</c:v>
                </c:pt>
                <c:pt idx="161">
                  <c:v>1100.6973026553721</c:v>
                </c:pt>
                <c:pt idx="162">
                  <c:v>1100.6973026553721</c:v>
                </c:pt>
                <c:pt idx="163">
                  <c:v>1100.6973026553721</c:v>
                </c:pt>
                <c:pt idx="164">
                  <c:v>1100.6973026553721</c:v>
                </c:pt>
                <c:pt idx="165">
                  <c:v>1100.6973026553721</c:v>
                </c:pt>
                <c:pt idx="166">
                  <c:v>1100.6973026553721</c:v>
                </c:pt>
                <c:pt idx="167">
                  <c:v>1100.6973026553721</c:v>
                </c:pt>
                <c:pt idx="168">
                  <c:v>1100.6973026553721</c:v>
                </c:pt>
                <c:pt idx="169">
                  <c:v>1100.6973026553721</c:v>
                </c:pt>
                <c:pt idx="170">
                  <c:v>1100.6973026553721</c:v>
                </c:pt>
                <c:pt idx="171">
                  <c:v>1100.6973026553721</c:v>
                </c:pt>
                <c:pt idx="172">
                  <c:v>1100.6973026553721</c:v>
                </c:pt>
                <c:pt idx="173">
                  <c:v>1100.6973026553721</c:v>
                </c:pt>
                <c:pt idx="174">
                  <c:v>1100.6973026553721</c:v>
                </c:pt>
                <c:pt idx="175">
                  <c:v>1100.6973026553721</c:v>
                </c:pt>
                <c:pt idx="176">
                  <c:v>1100.6973026553721</c:v>
                </c:pt>
                <c:pt idx="177">
                  <c:v>1100.6973026553721</c:v>
                </c:pt>
                <c:pt idx="178">
                  <c:v>1100.6973026553721</c:v>
                </c:pt>
                <c:pt idx="179">
                  <c:v>1100.6973026553721</c:v>
                </c:pt>
                <c:pt idx="180">
                  <c:v>1100.6973026553721</c:v>
                </c:pt>
                <c:pt idx="181">
                  <c:v>1100.6973026553721</c:v>
                </c:pt>
                <c:pt idx="182">
                  <c:v>1100.6973026553721</c:v>
                </c:pt>
                <c:pt idx="183">
                  <c:v>1100.6973026553721</c:v>
                </c:pt>
                <c:pt idx="184">
                  <c:v>1100.6973026553721</c:v>
                </c:pt>
                <c:pt idx="185">
                  <c:v>1100.6973026553721</c:v>
                </c:pt>
                <c:pt idx="186">
                  <c:v>1100.6973026553721</c:v>
                </c:pt>
                <c:pt idx="187">
                  <c:v>1100.6973026553721</c:v>
                </c:pt>
                <c:pt idx="188">
                  <c:v>1100.6973026553721</c:v>
                </c:pt>
                <c:pt idx="189">
                  <c:v>1100.6973026553721</c:v>
                </c:pt>
                <c:pt idx="190">
                  <c:v>1100.6973026553721</c:v>
                </c:pt>
                <c:pt idx="191">
                  <c:v>1100.6973026553721</c:v>
                </c:pt>
                <c:pt idx="192">
                  <c:v>1100.6973026553721</c:v>
                </c:pt>
                <c:pt idx="193">
                  <c:v>1100.6973026553721</c:v>
                </c:pt>
                <c:pt idx="194">
                  <c:v>1100.6973026553721</c:v>
                </c:pt>
                <c:pt idx="195">
                  <c:v>1100.6973026553721</c:v>
                </c:pt>
                <c:pt idx="196">
                  <c:v>1100.6973026553721</c:v>
                </c:pt>
                <c:pt idx="197">
                  <c:v>1100.6973026553721</c:v>
                </c:pt>
                <c:pt idx="198">
                  <c:v>1100.6973026553721</c:v>
                </c:pt>
                <c:pt idx="199">
                  <c:v>1100.6973026553721</c:v>
                </c:pt>
                <c:pt idx="200">
                  <c:v>1100.6973026553721</c:v>
                </c:pt>
                <c:pt idx="201">
                  <c:v>1100.6973026553721</c:v>
                </c:pt>
                <c:pt idx="202">
                  <c:v>1100.6973026553721</c:v>
                </c:pt>
                <c:pt idx="203">
                  <c:v>1100.6973026553721</c:v>
                </c:pt>
                <c:pt idx="204">
                  <c:v>1100.6973026553721</c:v>
                </c:pt>
                <c:pt idx="205">
                  <c:v>1100.6973026553721</c:v>
                </c:pt>
                <c:pt idx="206">
                  <c:v>1100.6973026553721</c:v>
                </c:pt>
                <c:pt idx="207">
                  <c:v>1100.6973026553721</c:v>
                </c:pt>
                <c:pt idx="208">
                  <c:v>1100.6973026553721</c:v>
                </c:pt>
                <c:pt idx="209">
                  <c:v>1100.6973026553721</c:v>
                </c:pt>
                <c:pt idx="210">
                  <c:v>1100.6973026553721</c:v>
                </c:pt>
                <c:pt idx="211">
                  <c:v>1100.6973026553721</c:v>
                </c:pt>
                <c:pt idx="212">
                  <c:v>1100.6973026553721</c:v>
                </c:pt>
                <c:pt idx="213">
                  <c:v>1100.6973026553721</c:v>
                </c:pt>
                <c:pt idx="214">
                  <c:v>1100.6973026553721</c:v>
                </c:pt>
                <c:pt idx="215">
                  <c:v>1100.6973026553721</c:v>
                </c:pt>
                <c:pt idx="216">
                  <c:v>1100.6973026553721</c:v>
                </c:pt>
                <c:pt idx="217">
                  <c:v>1100.6973026553721</c:v>
                </c:pt>
                <c:pt idx="218">
                  <c:v>1100.6973026553721</c:v>
                </c:pt>
                <c:pt idx="219">
                  <c:v>1100.6973026553721</c:v>
                </c:pt>
                <c:pt idx="220">
                  <c:v>1100.6973026553721</c:v>
                </c:pt>
                <c:pt idx="221">
                  <c:v>1100.6973026553721</c:v>
                </c:pt>
                <c:pt idx="222">
                  <c:v>1100.6973026553721</c:v>
                </c:pt>
                <c:pt idx="223">
                  <c:v>1100.6973026553721</c:v>
                </c:pt>
                <c:pt idx="224">
                  <c:v>1100.6973026553721</c:v>
                </c:pt>
                <c:pt idx="225">
                  <c:v>1100.6973026553721</c:v>
                </c:pt>
                <c:pt idx="226">
                  <c:v>1100.6973026553721</c:v>
                </c:pt>
                <c:pt idx="227">
                  <c:v>1100.6973026553721</c:v>
                </c:pt>
                <c:pt idx="228">
                  <c:v>1100.6973026553721</c:v>
                </c:pt>
                <c:pt idx="229">
                  <c:v>1100.6973026553721</c:v>
                </c:pt>
                <c:pt idx="230">
                  <c:v>1100.6973026553721</c:v>
                </c:pt>
                <c:pt idx="231">
                  <c:v>1100.6973026553721</c:v>
                </c:pt>
                <c:pt idx="232">
                  <c:v>1100.6973026553721</c:v>
                </c:pt>
                <c:pt idx="233">
                  <c:v>1100.6973026553721</c:v>
                </c:pt>
                <c:pt idx="234">
                  <c:v>1100.6973026553721</c:v>
                </c:pt>
                <c:pt idx="235">
                  <c:v>1100.6973026553721</c:v>
                </c:pt>
                <c:pt idx="236">
                  <c:v>1100.6973026553721</c:v>
                </c:pt>
                <c:pt idx="237">
                  <c:v>1100.6973026553721</c:v>
                </c:pt>
                <c:pt idx="238">
                  <c:v>1100.6973026553721</c:v>
                </c:pt>
                <c:pt idx="239">
                  <c:v>1100.6973026553721</c:v>
                </c:pt>
                <c:pt idx="240">
                  <c:v>1100.6973026553721</c:v>
                </c:pt>
                <c:pt idx="241">
                  <c:v>1100.6973026553721</c:v>
                </c:pt>
                <c:pt idx="242">
                  <c:v>1100.6973026553721</c:v>
                </c:pt>
                <c:pt idx="243">
                  <c:v>1100.6973026553721</c:v>
                </c:pt>
                <c:pt idx="244">
                  <c:v>1100.6973026553721</c:v>
                </c:pt>
                <c:pt idx="245">
                  <c:v>1100.6973026553721</c:v>
                </c:pt>
                <c:pt idx="246">
                  <c:v>1100.6973026553721</c:v>
                </c:pt>
                <c:pt idx="247">
                  <c:v>1100.6973026553721</c:v>
                </c:pt>
                <c:pt idx="248">
                  <c:v>1100.6973026553721</c:v>
                </c:pt>
                <c:pt idx="249">
                  <c:v>1100.6973026553721</c:v>
                </c:pt>
                <c:pt idx="250">
                  <c:v>1100.6973026553721</c:v>
                </c:pt>
                <c:pt idx="251">
                  <c:v>1100.6973026553721</c:v>
                </c:pt>
                <c:pt idx="252">
                  <c:v>1100.6973026553721</c:v>
                </c:pt>
                <c:pt idx="253">
                  <c:v>1100.6973026553721</c:v>
                </c:pt>
                <c:pt idx="254">
                  <c:v>1100.6973026553721</c:v>
                </c:pt>
                <c:pt idx="255">
                  <c:v>1100.6973026553721</c:v>
                </c:pt>
                <c:pt idx="256">
                  <c:v>1100.6973026553721</c:v>
                </c:pt>
                <c:pt idx="257">
                  <c:v>1100.6973026553721</c:v>
                </c:pt>
                <c:pt idx="258">
                  <c:v>1100.6973026553721</c:v>
                </c:pt>
                <c:pt idx="259">
                  <c:v>1100.6973026553721</c:v>
                </c:pt>
                <c:pt idx="260">
                  <c:v>1100.6973026553721</c:v>
                </c:pt>
                <c:pt idx="261">
                  <c:v>1100.6973026553721</c:v>
                </c:pt>
                <c:pt idx="262">
                  <c:v>1100.6973026553721</c:v>
                </c:pt>
                <c:pt idx="263">
                  <c:v>1100.6973026553721</c:v>
                </c:pt>
                <c:pt idx="264">
                  <c:v>1100.6973026553721</c:v>
                </c:pt>
                <c:pt idx="265">
                  <c:v>1100.6973026553721</c:v>
                </c:pt>
                <c:pt idx="266">
                  <c:v>1100.6973026553721</c:v>
                </c:pt>
                <c:pt idx="267">
                  <c:v>1100.6973026553721</c:v>
                </c:pt>
                <c:pt idx="268">
                  <c:v>1100.6973026553721</c:v>
                </c:pt>
                <c:pt idx="269">
                  <c:v>1100.6973026553721</c:v>
                </c:pt>
                <c:pt idx="270">
                  <c:v>1100.6973026553721</c:v>
                </c:pt>
                <c:pt idx="271">
                  <c:v>1100.6973026553721</c:v>
                </c:pt>
                <c:pt idx="272">
                  <c:v>1100.6973026553721</c:v>
                </c:pt>
                <c:pt idx="273">
                  <c:v>1100.6973026553721</c:v>
                </c:pt>
                <c:pt idx="274">
                  <c:v>1100.6973026553721</c:v>
                </c:pt>
                <c:pt idx="275">
                  <c:v>1100.6973026553721</c:v>
                </c:pt>
                <c:pt idx="276">
                  <c:v>1100.6973026553721</c:v>
                </c:pt>
                <c:pt idx="277">
                  <c:v>1100.6973026553721</c:v>
                </c:pt>
                <c:pt idx="278">
                  <c:v>1100.6973026553721</c:v>
                </c:pt>
                <c:pt idx="279">
                  <c:v>1100.6973026553721</c:v>
                </c:pt>
                <c:pt idx="280">
                  <c:v>1100.6973026553721</c:v>
                </c:pt>
                <c:pt idx="281">
                  <c:v>1100.6973026553721</c:v>
                </c:pt>
                <c:pt idx="282">
                  <c:v>1100.6973026553721</c:v>
                </c:pt>
                <c:pt idx="283">
                  <c:v>1100.6973026553721</c:v>
                </c:pt>
                <c:pt idx="284">
                  <c:v>1100.6973026553721</c:v>
                </c:pt>
                <c:pt idx="285">
                  <c:v>1100.6973026553721</c:v>
                </c:pt>
                <c:pt idx="286">
                  <c:v>1100.6973026553721</c:v>
                </c:pt>
                <c:pt idx="287">
                  <c:v>1100.6973026553721</c:v>
                </c:pt>
                <c:pt idx="288">
                  <c:v>1100.6973026553721</c:v>
                </c:pt>
                <c:pt idx="289">
                  <c:v>1100.6973026553721</c:v>
                </c:pt>
                <c:pt idx="290">
                  <c:v>1100.6973026553721</c:v>
                </c:pt>
                <c:pt idx="291">
                  <c:v>1100.6973026553721</c:v>
                </c:pt>
                <c:pt idx="292">
                  <c:v>1100.6973026553721</c:v>
                </c:pt>
                <c:pt idx="293">
                  <c:v>1100.6973026553721</c:v>
                </c:pt>
                <c:pt idx="294">
                  <c:v>1100.6973026553721</c:v>
                </c:pt>
                <c:pt idx="295">
                  <c:v>1100.6973026553721</c:v>
                </c:pt>
                <c:pt idx="296">
                  <c:v>1100.6973026553721</c:v>
                </c:pt>
                <c:pt idx="297">
                  <c:v>1100.6973026553721</c:v>
                </c:pt>
                <c:pt idx="298">
                  <c:v>1100.6973026553721</c:v>
                </c:pt>
                <c:pt idx="299">
                  <c:v>1100.6973026553721</c:v>
                </c:pt>
                <c:pt idx="300">
                  <c:v>1100.6973026553721</c:v>
                </c:pt>
                <c:pt idx="301">
                  <c:v>1100.6973026553721</c:v>
                </c:pt>
                <c:pt idx="302">
                  <c:v>1100.6973026553721</c:v>
                </c:pt>
                <c:pt idx="303">
                  <c:v>1100.6973026553721</c:v>
                </c:pt>
                <c:pt idx="304">
                  <c:v>1100.6973026553721</c:v>
                </c:pt>
                <c:pt idx="305">
                  <c:v>1100.6973026553721</c:v>
                </c:pt>
                <c:pt idx="306">
                  <c:v>1100.6973026553721</c:v>
                </c:pt>
                <c:pt idx="307">
                  <c:v>1100.6973026553721</c:v>
                </c:pt>
                <c:pt idx="308">
                  <c:v>1100.6973026553721</c:v>
                </c:pt>
                <c:pt idx="309">
                  <c:v>1100.6973026553721</c:v>
                </c:pt>
                <c:pt idx="310">
                  <c:v>1100.6973026553721</c:v>
                </c:pt>
                <c:pt idx="311">
                  <c:v>1100.6973026553721</c:v>
                </c:pt>
                <c:pt idx="312">
                  <c:v>1100.6973026553721</c:v>
                </c:pt>
                <c:pt idx="313">
                  <c:v>1100.6973026553721</c:v>
                </c:pt>
                <c:pt idx="314">
                  <c:v>1100.6973026553721</c:v>
                </c:pt>
                <c:pt idx="315">
                  <c:v>1100.6973026553721</c:v>
                </c:pt>
                <c:pt idx="316">
                  <c:v>1100.6973026553721</c:v>
                </c:pt>
                <c:pt idx="317">
                  <c:v>1100.6973026553721</c:v>
                </c:pt>
                <c:pt idx="318">
                  <c:v>1100.6973026553721</c:v>
                </c:pt>
                <c:pt idx="319">
                  <c:v>1100.6973026553721</c:v>
                </c:pt>
                <c:pt idx="320">
                  <c:v>1100.6973026553721</c:v>
                </c:pt>
                <c:pt idx="321">
                  <c:v>1100.6973026553721</c:v>
                </c:pt>
                <c:pt idx="322">
                  <c:v>1100.6973026553721</c:v>
                </c:pt>
                <c:pt idx="323">
                  <c:v>1100.6973026553721</c:v>
                </c:pt>
                <c:pt idx="324">
                  <c:v>1100.6973026553721</c:v>
                </c:pt>
                <c:pt idx="325">
                  <c:v>1100.6973026553721</c:v>
                </c:pt>
                <c:pt idx="326">
                  <c:v>1100.6973026553721</c:v>
                </c:pt>
                <c:pt idx="327">
                  <c:v>1100.6973026553721</c:v>
                </c:pt>
                <c:pt idx="328">
                  <c:v>1100.6973026553721</c:v>
                </c:pt>
                <c:pt idx="329">
                  <c:v>1100.6973026553721</c:v>
                </c:pt>
                <c:pt idx="330">
                  <c:v>1100.6973026553721</c:v>
                </c:pt>
                <c:pt idx="331">
                  <c:v>1100.6973026553721</c:v>
                </c:pt>
                <c:pt idx="332">
                  <c:v>1100.9277676106231</c:v>
                </c:pt>
                <c:pt idx="333">
                  <c:v>1102.7232338675601</c:v>
                </c:pt>
                <c:pt idx="334">
                  <c:v>1105.6972849301221</c:v>
                </c:pt>
                <c:pt idx="335">
                  <c:v>1109.4686686930279</c:v>
                </c:pt>
                <c:pt idx="336">
                  <c:v>1114.2885354878849</c:v>
                </c:pt>
                <c:pt idx="337">
                  <c:v>1119.4901289675001</c:v>
                </c:pt>
                <c:pt idx="338">
                  <c:v>1122.1808514169202</c:v>
                </c:pt>
                <c:pt idx="339">
                  <c:v>1122.1808514169202</c:v>
                </c:pt>
                <c:pt idx="340">
                  <c:v>1122.1808514169202</c:v>
                </c:pt>
                <c:pt idx="341">
                  <c:v>1122.1808514169202</c:v>
                </c:pt>
                <c:pt idx="342">
                  <c:v>1122.1808514169202</c:v>
                </c:pt>
                <c:pt idx="343">
                  <c:v>1122.1808514169202</c:v>
                </c:pt>
                <c:pt idx="344">
                  <c:v>1122.1808514169202</c:v>
                </c:pt>
                <c:pt idx="345">
                  <c:v>1122.2827165370572</c:v>
                </c:pt>
                <c:pt idx="346">
                  <c:v>1124.7827690856213</c:v>
                </c:pt>
                <c:pt idx="347">
                  <c:v>1124.7827690856213</c:v>
                </c:pt>
                <c:pt idx="348">
                  <c:v>1124.7827690856213</c:v>
                </c:pt>
                <c:pt idx="349">
                  <c:v>1124.7827690856213</c:v>
                </c:pt>
                <c:pt idx="350">
                  <c:v>1124.7827690856213</c:v>
                </c:pt>
                <c:pt idx="351">
                  <c:v>1124.7827690856213</c:v>
                </c:pt>
                <c:pt idx="352">
                  <c:v>1126.1594729628512</c:v>
                </c:pt>
                <c:pt idx="353">
                  <c:v>1133.6570208127557</c:v>
                </c:pt>
                <c:pt idx="354">
                  <c:v>1143.9999555127556</c:v>
                </c:pt>
                <c:pt idx="355">
                  <c:v>1154.3428902127557</c:v>
                </c:pt>
                <c:pt idx="356">
                  <c:v>1164.6858249127556</c:v>
                </c:pt>
                <c:pt idx="357">
                  <c:v>1175.0287596127557</c:v>
                </c:pt>
                <c:pt idx="358">
                  <c:v>1182.9419284496055</c:v>
                </c:pt>
                <c:pt idx="359">
                  <c:v>1182.9419284496055</c:v>
                </c:pt>
                <c:pt idx="360">
                  <c:v>1182.9419284496055</c:v>
                </c:pt>
                <c:pt idx="361">
                  <c:v>1182.9419284496055</c:v>
                </c:pt>
                <c:pt idx="362">
                  <c:v>1182.9419284496055</c:v>
                </c:pt>
                <c:pt idx="363">
                  <c:v>1182.9419284496055</c:v>
                </c:pt>
                <c:pt idx="364">
                  <c:v>1182.9419284496055</c:v>
                </c:pt>
                <c:pt idx="365">
                  <c:v>1182.9419284496055</c:v>
                </c:pt>
                <c:pt idx="366">
                  <c:v>1182.9419284496055</c:v>
                </c:pt>
                <c:pt idx="367">
                  <c:v>1182.9419284496055</c:v>
                </c:pt>
                <c:pt idx="368">
                  <c:v>1182.9419284496055</c:v>
                </c:pt>
                <c:pt idx="369">
                  <c:v>1182.9419284496055</c:v>
                </c:pt>
                <c:pt idx="370">
                  <c:v>1182.9419284496055</c:v>
                </c:pt>
                <c:pt idx="371">
                  <c:v>1182.9419284496055</c:v>
                </c:pt>
                <c:pt idx="372">
                  <c:v>1182.9419284496055</c:v>
                </c:pt>
                <c:pt idx="373">
                  <c:v>1182.9419284496055</c:v>
                </c:pt>
                <c:pt idx="374">
                  <c:v>1182.9419284496055</c:v>
                </c:pt>
                <c:pt idx="375">
                  <c:v>1182.9419284496055</c:v>
                </c:pt>
                <c:pt idx="376">
                  <c:v>1183.325307194046</c:v>
                </c:pt>
                <c:pt idx="377">
                  <c:v>1184.9660109265137</c:v>
                </c:pt>
                <c:pt idx="378">
                  <c:v>1187.3396703417716</c:v>
                </c:pt>
                <c:pt idx="379">
                  <c:v>1191.0478015183735</c:v>
                </c:pt>
                <c:pt idx="380">
                  <c:v>1198.25353081042</c:v>
                </c:pt>
                <c:pt idx="381">
                  <c:v>1208.5964655104201</c:v>
                </c:pt>
                <c:pt idx="382">
                  <c:v>1218.93940021042</c:v>
                </c:pt>
                <c:pt idx="383">
                  <c:v>1229.1117487130296</c:v>
                </c:pt>
                <c:pt idx="384">
                  <c:v>1232.3286979212719</c:v>
                </c:pt>
                <c:pt idx="385">
                  <c:v>1232.3286979212719</c:v>
                </c:pt>
                <c:pt idx="386">
                  <c:v>1232.3286979212719</c:v>
                </c:pt>
                <c:pt idx="387">
                  <c:v>1232.3286979212719</c:v>
                </c:pt>
                <c:pt idx="388">
                  <c:v>1232.3286979212719</c:v>
                </c:pt>
                <c:pt idx="389">
                  <c:v>1232.3286979212719</c:v>
                </c:pt>
                <c:pt idx="390">
                  <c:v>1232.3286979212719</c:v>
                </c:pt>
                <c:pt idx="391">
                  <c:v>1232.3286979212719</c:v>
                </c:pt>
                <c:pt idx="392">
                  <c:v>1232.3286979212719</c:v>
                </c:pt>
                <c:pt idx="393">
                  <c:v>1232.3286979212719</c:v>
                </c:pt>
                <c:pt idx="394">
                  <c:v>1232.3286979212719</c:v>
                </c:pt>
                <c:pt idx="395">
                  <c:v>1232.3286979212719</c:v>
                </c:pt>
                <c:pt idx="396">
                  <c:v>1232.3286979212719</c:v>
                </c:pt>
                <c:pt idx="397">
                  <c:v>1232.3286979212719</c:v>
                </c:pt>
                <c:pt idx="398">
                  <c:v>1234.8984634261369</c:v>
                </c:pt>
                <c:pt idx="399">
                  <c:v>1241.2993685868839</c:v>
                </c:pt>
                <c:pt idx="400">
                  <c:v>1244.6963304256474</c:v>
                </c:pt>
                <c:pt idx="401">
                  <c:v>1244.6963304256474</c:v>
                </c:pt>
                <c:pt idx="402">
                  <c:v>1244.6963304256474</c:v>
                </c:pt>
                <c:pt idx="403">
                  <c:v>1244.6963304256474</c:v>
                </c:pt>
                <c:pt idx="404">
                  <c:v>1244.6963304256474</c:v>
                </c:pt>
                <c:pt idx="405">
                  <c:v>1244.6963304256474</c:v>
                </c:pt>
                <c:pt idx="406">
                  <c:v>1244.6963304256474</c:v>
                </c:pt>
                <c:pt idx="407">
                  <c:v>1245.3486335134041</c:v>
                </c:pt>
                <c:pt idx="408">
                  <c:v>1251.4194276093378</c:v>
                </c:pt>
                <c:pt idx="409">
                  <c:v>1261.762362309338</c:v>
                </c:pt>
                <c:pt idx="410">
                  <c:v>1272.1052970093378</c:v>
                </c:pt>
                <c:pt idx="411">
                  <c:v>1282.448231709338</c:v>
                </c:pt>
                <c:pt idx="412">
                  <c:v>1287.4143100031538</c:v>
                </c:pt>
                <c:pt idx="413">
                  <c:v>1287.4143100031538</c:v>
                </c:pt>
                <c:pt idx="414">
                  <c:v>1287.4143100031538</c:v>
                </c:pt>
                <c:pt idx="415">
                  <c:v>1287.4143100031538</c:v>
                </c:pt>
                <c:pt idx="416">
                  <c:v>1287.4143100031538</c:v>
                </c:pt>
                <c:pt idx="417">
                  <c:v>1287.4143100031538</c:v>
                </c:pt>
                <c:pt idx="418">
                  <c:v>1288.2176904248406</c:v>
                </c:pt>
                <c:pt idx="419">
                  <c:v>1289.5156257457477</c:v>
                </c:pt>
                <c:pt idx="420">
                  <c:v>1289.5156257457477</c:v>
                </c:pt>
                <c:pt idx="421">
                  <c:v>1289.5156257457477</c:v>
                </c:pt>
                <c:pt idx="422">
                  <c:v>1289.5156257457477</c:v>
                </c:pt>
                <c:pt idx="423">
                  <c:v>1289.5156257457477</c:v>
                </c:pt>
                <c:pt idx="424">
                  <c:v>1291.0467173769659</c:v>
                </c:pt>
                <c:pt idx="425">
                  <c:v>1295.4643482891022</c:v>
                </c:pt>
                <c:pt idx="426">
                  <c:v>1299.4934395879848</c:v>
                </c:pt>
                <c:pt idx="427">
                  <c:v>1301.0093405742502</c:v>
                </c:pt>
                <c:pt idx="428">
                  <c:v>1301.1780278536228</c:v>
                </c:pt>
                <c:pt idx="429">
                  <c:v>1301.1780278536228</c:v>
                </c:pt>
                <c:pt idx="430">
                  <c:v>1301.1780278536228</c:v>
                </c:pt>
                <c:pt idx="431">
                  <c:v>1301.1780278536228</c:v>
                </c:pt>
                <c:pt idx="432">
                  <c:v>1301.1780278536228</c:v>
                </c:pt>
                <c:pt idx="433">
                  <c:v>1301.1780278536228</c:v>
                </c:pt>
                <c:pt idx="434">
                  <c:v>1301.1780278536228</c:v>
                </c:pt>
                <c:pt idx="435">
                  <c:v>1301.1780278536228</c:v>
                </c:pt>
                <c:pt idx="436">
                  <c:v>1301.1780278536228</c:v>
                </c:pt>
                <c:pt idx="437">
                  <c:v>1301.1780278536228</c:v>
                </c:pt>
                <c:pt idx="438">
                  <c:v>1301.1780278536228</c:v>
                </c:pt>
                <c:pt idx="439">
                  <c:v>1301.1780278536228</c:v>
                </c:pt>
                <c:pt idx="440">
                  <c:v>1301.1780278536228</c:v>
                </c:pt>
                <c:pt idx="441">
                  <c:v>1301.1780278536228</c:v>
                </c:pt>
                <c:pt idx="442">
                  <c:v>1301.1780278536228</c:v>
                </c:pt>
                <c:pt idx="443">
                  <c:v>1301.1780278536228</c:v>
                </c:pt>
                <c:pt idx="444">
                  <c:v>1301.1780278536228</c:v>
                </c:pt>
                <c:pt idx="445">
                  <c:v>1301.1780278536228</c:v>
                </c:pt>
                <c:pt idx="446">
                  <c:v>1301.1780278536228</c:v>
                </c:pt>
                <c:pt idx="447">
                  <c:v>1301.1780278536228</c:v>
                </c:pt>
                <c:pt idx="448">
                  <c:v>1301.1780278536228</c:v>
                </c:pt>
                <c:pt idx="449">
                  <c:v>1301.1780278536228</c:v>
                </c:pt>
                <c:pt idx="450">
                  <c:v>1301.1780278536228</c:v>
                </c:pt>
                <c:pt idx="451">
                  <c:v>1301.1780278536228</c:v>
                </c:pt>
                <c:pt idx="452">
                  <c:v>1301.1780278536228</c:v>
                </c:pt>
                <c:pt idx="453">
                  <c:v>1301.1780278536228</c:v>
                </c:pt>
                <c:pt idx="454">
                  <c:v>1301.1780278536228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01-4965-8241-03BFA60AC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energy / KJ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</a:t>
            </a:r>
            <a:r>
              <a:rPr lang="en-US" baseline="0"/>
              <a:t> high</a:t>
            </a:r>
            <a:r>
              <a:rPr lang="en-US"/>
              <a:t> speed cumulative</a:t>
            </a:r>
            <a:r>
              <a:rPr lang="en-US" baseline="0"/>
              <a:t> energy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12199394177664"/>
          <c:y val="0.16109703529956365"/>
          <c:w val="0.79941716364670146"/>
          <c:h val="0.69889031304558002"/>
        </c:manualLayout>
      </c:layout>
      <c:lineChart>
        <c:grouping val="standard"/>
        <c:varyColors val="0"/>
        <c:ser>
          <c:idx val="1"/>
          <c:order val="0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WLTC_class_3!$P$1485:$P$1807</c:f>
              <c:numCache>
                <c:formatCode>0.00</c:formatCode>
                <c:ptCount val="323"/>
                <c:pt idx="0">
                  <c:v>11699.419151925953</c:v>
                </c:pt>
                <c:pt idx="1">
                  <c:v>11700.296135167089</c:v>
                </c:pt>
                <c:pt idx="2">
                  <c:v>11701.962984529517</c:v>
                </c:pt>
                <c:pt idx="3">
                  <c:v>11704.099073520822</c:v>
                </c:pt>
                <c:pt idx="4">
                  <c:v>11706.463863093979</c:v>
                </c:pt>
                <c:pt idx="5">
                  <c:v>11708.975435495149</c:v>
                </c:pt>
                <c:pt idx="6">
                  <c:v>11711.680121045585</c:v>
                </c:pt>
                <c:pt idx="7">
                  <c:v>11714.830207776169</c:v>
                </c:pt>
                <c:pt idx="8">
                  <c:v>11718.97677041291</c:v>
                </c:pt>
                <c:pt idx="9">
                  <c:v>11724.601663094623</c:v>
                </c:pt>
                <c:pt idx="10">
                  <c:v>11732.268609854586</c:v>
                </c:pt>
                <c:pt idx="11">
                  <c:v>11742.563272698906</c:v>
                </c:pt>
                <c:pt idx="12">
                  <c:v>11755.874143248426</c:v>
                </c:pt>
                <c:pt idx="13">
                  <c:v>11772.245899048406</c:v>
                </c:pt>
                <c:pt idx="14">
                  <c:v>11791.076322580204</c:v>
                </c:pt>
                <c:pt idx="15">
                  <c:v>11811.370176108436</c:v>
                </c:pt>
                <c:pt idx="16">
                  <c:v>11832.609493286893</c:v>
                </c:pt>
                <c:pt idx="17">
                  <c:v>11853.892937630639</c:v>
                </c:pt>
                <c:pt idx="18">
                  <c:v>11874.75321087239</c:v>
                </c:pt>
                <c:pt idx="19">
                  <c:v>11894.817769259344</c:v>
                </c:pt>
                <c:pt idx="20">
                  <c:v>11913.378972765939</c:v>
                </c:pt>
                <c:pt idx="21">
                  <c:v>11930.071218257728</c:v>
                </c:pt>
                <c:pt idx="22">
                  <c:v>11944.582844709317</c:v>
                </c:pt>
                <c:pt idx="23">
                  <c:v>11958.03186307527</c:v>
                </c:pt>
                <c:pt idx="24">
                  <c:v>11971.076736001933</c:v>
                </c:pt>
                <c:pt idx="25">
                  <c:v>11983.98336508652</c:v>
                </c:pt>
                <c:pt idx="26">
                  <c:v>11997.138366151177</c:v>
                </c:pt>
                <c:pt idx="27">
                  <c:v>12009.785763322843</c:v>
                </c:pt>
                <c:pt idx="28">
                  <c:v>12022.242816344933</c:v>
                </c:pt>
                <c:pt idx="29">
                  <c:v>12035.240721423059</c:v>
                </c:pt>
                <c:pt idx="30">
                  <c:v>12049.196333013051</c:v>
                </c:pt>
                <c:pt idx="31">
                  <c:v>12064.54375515848</c:v>
                </c:pt>
                <c:pt idx="32">
                  <c:v>12082.547134311886</c:v>
                </c:pt>
                <c:pt idx="33">
                  <c:v>12104.263011341391</c:v>
                </c:pt>
                <c:pt idx="34">
                  <c:v>12130.069274923515</c:v>
                </c:pt>
                <c:pt idx="35">
                  <c:v>12160.005768775871</c:v>
                </c:pt>
                <c:pt idx="36">
                  <c:v>12192.777314922047</c:v>
                </c:pt>
                <c:pt idx="37">
                  <c:v>12225.828806291855</c:v>
                </c:pt>
                <c:pt idx="38">
                  <c:v>12256.130114329493</c:v>
                </c:pt>
                <c:pt idx="39">
                  <c:v>12283.116869437665</c:v>
                </c:pt>
                <c:pt idx="40">
                  <c:v>12307.431424414259</c:v>
                </c:pt>
                <c:pt idx="41">
                  <c:v>12329.746510909972</c:v>
                </c:pt>
                <c:pt idx="42">
                  <c:v>12350.456819026907</c:v>
                </c:pt>
                <c:pt idx="43">
                  <c:v>12369.388312850411</c:v>
                </c:pt>
                <c:pt idx="44">
                  <c:v>12385.980538454573</c:v>
                </c:pt>
                <c:pt idx="45">
                  <c:v>12399.061789749079</c:v>
                </c:pt>
                <c:pt idx="46">
                  <c:v>12407.061493152994</c:v>
                </c:pt>
                <c:pt idx="47">
                  <c:v>12408.406822463252</c:v>
                </c:pt>
                <c:pt idx="48">
                  <c:v>12408.406822463252</c:v>
                </c:pt>
                <c:pt idx="49">
                  <c:v>12408.406822463252</c:v>
                </c:pt>
                <c:pt idx="50">
                  <c:v>12408.406822463252</c:v>
                </c:pt>
                <c:pt idx="51">
                  <c:v>12408.406822463252</c:v>
                </c:pt>
                <c:pt idx="52">
                  <c:v>12408.406822463252</c:v>
                </c:pt>
                <c:pt idx="53">
                  <c:v>12410.969914740293</c:v>
                </c:pt>
                <c:pt idx="54">
                  <c:v>12417.837100390319</c:v>
                </c:pt>
                <c:pt idx="55">
                  <c:v>12429.071314464394</c:v>
                </c:pt>
                <c:pt idx="56">
                  <c:v>12445.28842634946</c:v>
                </c:pt>
                <c:pt idx="57">
                  <c:v>12467.672990250534</c:v>
                </c:pt>
                <c:pt idx="58">
                  <c:v>12496.911311556403</c:v>
                </c:pt>
                <c:pt idx="59">
                  <c:v>12532.044375910482</c:v>
                </c:pt>
                <c:pt idx="60">
                  <c:v>12572.837649112495</c:v>
                </c:pt>
                <c:pt idx="61">
                  <c:v>12618.557971418555</c:v>
                </c:pt>
                <c:pt idx="62">
                  <c:v>12668.592028267083</c:v>
                </c:pt>
                <c:pt idx="63">
                  <c:v>12722.304937024788</c:v>
                </c:pt>
                <c:pt idx="64">
                  <c:v>12777.021380240492</c:v>
                </c:pt>
                <c:pt idx="65">
                  <c:v>12829.547900249685</c:v>
                </c:pt>
                <c:pt idx="66">
                  <c:v>12875.576056315826</c:v>
                </c:pt>
                <c:pt idx="67">
                  <c:v>12913.998069652886</c:v>
                </c:pt>
                <c:pt idx="68">
                  <c:v>12947.140002916774</c:v>
                </c:pt>
                <c:pt idx="69">
                  <c:v>12977.054649642296</c:v>
                </c:pt>
                <c:pt idx="70">
                  <c:v>13006.620477507242</c:v>
                </c:pt>
                <c:pt idx="71">
                  <c:v>13037.12319534724</c:v>
                </c:pt>
                <c:pt idx="72">
                  <c:v>13069.187977245512</c:v>
                </c:pt>
                <c:pt idx="73">
                  <c:v>13102.970237505437</c:v>
                </c:pt>
                <c:pt idx="74">
                  <c:v>13137.868816325266</c:v>
                </c:pt>
                <c:pt idx="75">
                  <c:v>13173.340565998407</c:v>
                </c:pt>
                <c:pt idx="76">
                  <c:v>13209.319594388788</c:v>
                </c:pt>
                <c:pt idx="77">
                  <c:v>13247.166168659342</c:v>
                </c:pt>
                <c:pt idx="78">
                  <c:v>13287.63281616038</c:v>
                </c:pt>
                <c:pt idx="79">
                  <c:v>13330.927257642703</c:v>
                </c:pt>
                <c:pt idx="80">
                  <c:v>13377.854106289651</c:v>
                </c:pt>
                <c:pt idx="81">
                  <c:v>13428.763117778222</c:v>
                </c:pt>
                <c:pt idx="82">
                  <c:v>13481.806963578038</c:v>
                </c:pt>
                <c:pt idx="83">
                  <c:v>13536.343991696187</c:v>
                </c:pt>
                <c:pt idx="84">
                  <c:v>13592.405071642028</c:v>
                </c:pt>
                <c:pt idx="85">
                  <c:v>13650.736433933356</c:v>
                </c:pt>
                <c:pt idx="86">
                  <c:v>13711.492928890042</c:v>
                </c:pt>
                <c:pt idx="87">
                  <c:v>13773.996169288077</c:v>
                </c:pt>
                <c:pt idx="88">
                  <c:v>13839.032245996403</c:v>
                </c:pt>
                <c:pt idx="89">
                  <c:v>13905.249084592589</c:v>
                </c:pt>
                <c:pt idx="90">
                  <c:v>13970.90192052049</c:v>
                </c:pt>
                <c:pt idx="91">
                  <c:v>14036.634066007115</c:v>
                </c:pt>
                <c:pt idx="92">
                  <c:v>14102.326095951967</c:v>
                </c:pt>
                <c:pt idx="93">
                  <c:v>14167.857179251092</c:v>
                </c:pt>
                <c:pt idx="94">
                  <c:v>14233.105363961999</c:v>
                </c:pt>
                <c:pt idx="95">
                  <c:v>14296.317306461666</c:v>
                </c:pt>
                <c:pt idx="96">
                  <c:v>14356.306220672313</c:v>
                </c:pt>
                <c:pt idx="97">
                  <c:v>14413.642546853047</c:v>
                </c:pt>
                <c:pt idx="98">
                  <c:v>14467.265042365048</c:v>
                </c:pt>
                <c:pt idx="99">
                  <c:v>14516.850228541905</c:v>
                </c:pt>
                <c:pt idx="100">
                  <c:v>14563.026682387241</c:v>
                </c:pt>
                <c:pt idx="101">
                  <c:v>14607.26323018991</c:v>
                </c:pt>
                <c:pt idx="102">
                  <c:v>14649.569195979795</c:v>
                </c:pt>
                <c:pt idx="103">
                  <c:v>14690.591511432511</c:v>
                </c:pt>
                <c:pt idx="104">
                  <c:v>14730.430833751787</c:v>
                </c:pt>
                <c:pt idx="105">
                  <c:v>14767.29004618374</c:v>
                </c:pt>
                <c:pt idx="106">
                  <c:v>14801.922246254384</c:v>
                </c:pt>
                <c:pt idx="107">
                  <c:v>14834.270170328458</c:v>
                </c:pt>
                <c:pt idx="108">
                  <c:v>14864.283873300505</c:v>
                </c:pt>
                <c:pt idx="109">
                  <c:v>14892.711619627336</c:v>
                </c:pt>
                <c:pt idx="110">
                  <c:v>14921.148200946454</c:v>
                </c:pt>
                <c:pt idx="111">
                  <c:v>14951.226334351311</c:v>
                </c:pt>
                <c:pt idx="112">
                  <c:v>14983.079231911724</c:v>
                </c:pt>
                <c:pt idx="113">
                  <c:v>15016.765839948279</c:v>
                </c:pt>
                <c:pt idx="114">
                  <c:v>15051.664210572337</c:v>
                </c:pt>
                <c:pt idx="115">
                  <c:v>15087.76576624255</c:v>
                </c:pt>
                <c:pt idx="116">
                  <c:v>15125.228104866379</c:v>
                </c:pt>
                <c:pt idx="117">
                  <c:v>15161.002119388491</c:v>
                </c:pt>
                <c:pt idx="118">
                  <c:v>15194.933923933855</c:v>
                </c:pt>
                <c:pt idx="119">
                  <c:v>15226.280622703012</c:v>
                </c:pt>
                <c:pt idx="120">
                  <c:v>15254.085884691991</c:v>
                </c:pt>
                <c:pt idx="121">
                  <c:v>15279.814973534099</c:v>
                </c:pt>
                <c:pt idx="122">
                  <c:v>15303.428799828396</c:v>
                </c:pt>
                <c:pt idx="123">
                  <c:v>15325.62864788329</c:v>
                </c:pt>
                <c:pt idx="124">
                  <c:v>15348.61944067948</c:v>
                </c:pt>
                <c:pt idx="125">
                  <c:v>15373.962990320375</c:v>
                </c:pt>
                <c:pt idx="126">
                  <c:v>15401.048262386976</c:v>
                </c:pt>
                <c:pt idx="127">
                  <c:v>15430.640309651651</c:v>
                </c:pt>
                <c:pt idx="128">
                  <c:v>15462.225528933761</c:v>
                </c:pt>
                <c:pt idx="129">
                  <c:v>15495.085515142535</c:v>
                </c:pt>
                <c:pt idx="130">
                  <c:v>15529.36723746242</c:v>
                </c:pt>
                <c:pt idx="131">
                  <c:v>15565.070695893417</c:v>
                </c:pt>
                <c:pt idx="132">
                  <c:v>15601.64136270639</c:v>
                </c:pt>
                <c:pt idx="133">
                  <c:v>15639.003261546359</c:v>
                </c:pt>
                <c:pt idx="134">
                  <c:v>15678.747633096948</c:v>
                </c:pt>
                <c:pt idx="135">
                  <c:v>15720.971556347824</c:v>
                </c:pt>
                <c:pt idx="136">
                  <c:v>15765.866307332615</c:v>
                </c:pt>
                <c:pt idx="137">
                  <c:v>15813.550059233745</c:v>
                </c:pt>
                <c:pt idx="138">
                  <c:v>15864.974689797667</c:v>
                </c:pt>
                <c:pt idx="139">
                  <c:v>15919.653851740113</c:v>
                </c:pt>
                <c:pt idx="140">
                  <c:v>15976.999954030727</c:v>
                </c:pt>
                <c:pt idx="141">
                  <c:v>16034.897413070688</c:v>
                </c:pt>
                <c:pt idx="142">
                  <c:v>16091.620166657569</c:v>
                </c:pt>
                <c:pt idx="143">
                  <c:v>16147.040489721232</c:v>
                </c:pt>
                <c:pt idx="144">
                  <c:v>16200.158317211915</c:v>
                </c:pt>
                <c:pt idx="145">
                  <c:v>16249.187383499973</c:v>
                </c:pt>
                <c:pt idx="146">
                  <c:v>16292.93814495784</c:v>
                </c:pt>
                <c:pt idx="147">
                  <c:v>16331.915752354365</c:v>
                </c:pt>
                <c:pt idx="148">
                  <c:v>16363.549495327125</c:v>
                </c:pt>
                <c:pt idx="149">
                  <c:v>16386.682768003819</c:v>
                </c:pt>
                <c:pt idx="150">
                  <c:v>16402.733229814741</c:v>
                </c:pt>
                <c:pt idx="151">
                  <c:v>16413.898294982147</c:v>
                </c:pt>
                <c:pt idx="152">
                  <c:v>16423.972655153422</c:v>
                </c:pt>
                <c:pt idx="153">
                  <c:v>16437.405951209195</c:v>
                </c:pt>
                <c:pt idx="154">
                  <c:v>16456.543040113524</c:v>
                </c:pt>
                <c:pt idx="155">
                  <c:v>16482.226401586377</c:v>
                </c:pt>
                <c:pt idx="156">
                  <c:v>16513.372195707125</c:v>
                </c:pt>
                <c:pt idx="157">
                  <c:v>16546.567747643749</c:v>
                </c:pt>
                <c:pt idx="158">
                  <c:v>16579.763299580372</c:v>
                </c:pt>
                <c:pt idx="159">
                  <c:v>16610.763605046352</c:v>
                </c:pt>
                <c:pt idx="160">
                  <c:v>16639.432067828428</c:v>
                </c:pt>
                <c:pt idx="161">
                  <c:v>16666.416197212497</c:v>
                </c:pt>
                <c:pt idx="162">
                  <c:v>16693.059765536778</c:v>
                </c:pt>
                <c:pt idx="163">
                  <c:v>16721.521498910606</c:v>
                </c:pt>
                <c:pt idx="164">
                  <c:v>16753.318828609397</c:v>
                </c:pt>
                <c:pt idx="165">
                  <c:v>16790.05696287355</c:v>
                </c:pt>
                <c:pt idx="166">
                  <c:v>16831.375739531162</c:v>
                </c:pt>
                <c:pt idx="167">
                  <c:v>16876.788077605612</c:v>
                </c:pt>
                <c:pt idx="168">
                  <c:v>16925.907995791429</c:v>
                </c:pt>
                <c:pt idx="169">
                  <c:v>16978.177783239837</c:v>
                </c:pt>
                <c:pt idx="170">
                  <c:v>17033.850433674917</c:v>
                </c:pt>
                <c:pt idx="171">
                  <c:v>17091.628939715883</c:v>
                </c:pt>
                <c:pt idx="172">
                  <c:v>17150.812109558916</c:v>
                </c:pt>
                <c:pt idx="173">
                  <c:v>17209.916580429966</c:v>
                </c:pt>
                <c:pt idx="174">
                  <c:v>17267.963971137127</c:v>
                </c:pt>
                <c:pt idx="175">
                  <c:v>17325.594129020035</c:v>
                </c:pt>
                <c:pt idx="176">
                  <c:v>17381.915835463493</c:v>
                </c:pt>
                <c:pt idx="177">
                  <c:v>17437.484308110612</c:v>
                </c:pt>
                <c:pt idx="178">
                  <c:v>17493.861179732681</c:v>
                </c:pt>
                <c:pt idx="179">
                  <c:v>17551.055210595867</c:v>
                </c:pt>
                <c:pt idx="180">
                  <c:v>17609.075220559986</c:v>
                </c:pt>
                <c:pt idx="181">
                  <c:v>17667.930089078505</c:v>
                </c:pt>
                <c:pt idx="182">
                  <c:v>17727.628755198533</c:v>
                </c:pt>
                <c:pt idx="183">
                  <c:v>17787.366266943543</c:v>
                </c:pt>
                <c:pt idx="184">
                  <c:v>17847.852718375569</c:v>
                </c:pt>
                <c:pt idx="185">
                  <c:v>17909.203644186517</c:v>
                </c:pt>
                <c:pt idx="186">
                  <c:v>17969.66115189013</c:v>
                </c:pt>
                <c:pt idx="187">
                  <c:v>18029.938354174683</c:v>
                </c:pt>
                <c:pt idx="188">
                  <c:v>18089.195722109675</c:v>
                </c:pt>
                <c:pt idx="189">
                  <c:v>18147.20759282594</c:v>
                </c:pt>
                <c:pt idx="190">
                  <c:v>18204.807655816199</c:v>
                </c:pt>
                <c:pt idx="191">
                  <c:v>18261.885867836339</c:v>
                </c:pt>
                <c:pt idx="192">
                  <c:v>18318.439533636374</c:v>
                </c:pt>
                <c:pt idx="193">
                  <c:v>18373.512114171848</c:v>
                </c:pt>
                <c:pt idx="194">
                  <c:v>18427.842364946897</c:v>
                </c:pt>
                <c:pt idx="195">
                  <c:v>18482.277852414005</c:v>
                </c:pt>
                <c:pt idx="196">
                  <c:v>18535.969297077227</c:v>
                </c:pt>
                <c:pt idx="197">
                  <c:v>18588.811314657116</c:v>
                </c:pt>
                <c:pt idx="198">
                  <c:v>18640.803905153673</c:v>
                </c:pt>
                <c:pt idx="199">
                  <c:v>18690.99560404053</c:v>
                </c:pt>
                <c:pt idx="200">
                  <c:v>18739.288832724153</c:v>
                </c:pt>
                <c:pt idx="201">
                  <c:v>18786.436323239985</c:v>
                </c:pt>
                <c:pt idx="202">
                  <c:v>18833.286817618318</c:v>
                </c:pt>
                <c:pt idx="203">
                  <c:v>18881.524425117179</c:v>
                </c:pt>
                <c:pt idx="204">
                  <c:v>18932.184603832935</c:v>
                </c:pt>
                <c:pt idx="205">
                  <c:v>18985.366958474617</c:v>
                </c:pt>
                <c:pt idx="206">
                  <c:v>19042.124957421667</c:v>
                </c:pt>
                <c:pt idx="207">
                  <c:v>19100.999683547609</c:v>
                </c:pt>
                <c:pt idx="208">
                  <c:v>19160.309358990489</c:v>
                </c:pt>
                <c:pt idx="209">
                  <c:v>19220.056341423984</c:v>
                </c:pt>
                <c:pt idx="210">
                  <c:v>19278.537448131468</c:v>
                </c:pt>
                <c:pt idx="211">
                  <c:v>19335.528377366882</c:v>
                </c:pt>
                <c:pt idx="212">
                  <c:v>19391.879819655012</c:v>
                </c:pt>
                <c:pt idx="213">
                  <c:v>19447.482677109288</c:v>
                </c:pt>
                <c:pt idx="214">
                  <c:v>19503.192549986325</c:v>
                </c:pt>
                <c:pt idx="215">
                  <c:v>19559.00958727024</c:v>
                </c:pt>
                <c:pt idx="216">
                  <c:v>19614.933938061546</c:v>
                </c:pt>
                <c:pt idx="217">
                  <c:v>19670.965751577147</c:v>
                </c:pt>
                <c:pt idx="218">
                  <c:v>19727.105177150344</c:v>
                </c:pt>
                <c:pt idx="219">
                  <c:v>19783.352364230832</c:v>
                </c:pt>
                <c:pt idx="220">
                  <c:v>19838.84665605754</c:v>
                </c:pt>
                <c:pt idx="221">
                  <c:v>19892.619335229927</c:v>
                </c:pt>
                <c:pt idx="222">
                  <c:v>19944.565837511032</c:v>
                </c:pt>
                <c:pt idx="223">
                  <c:v>19995.444861674783</c:v>
                </c:pt>
                <c:pt idx="224">
                  <c:v>20046.117142014253</c:v>
                </c:pt>
                <c:pt idx="225">
                  <c:v>20095.727154175322</c:v>
                </c:pt>
                <c:pt idx="226">
                  <c:v>20145.031069521847</c:v>
                </c:pt>
                <c:pt idx="227">
                  <c:v>20194.984437031802</c:v>
                </c:pt>
                <c:pt idx="228">
                  <c:v>20244.733737193888</c:v>
                </c:pt>
                <c:pt idx="229">
                  <c:v>20295.129658670594</c:v>
                </c:pt>
                <c:pt idx="230">
                  <c:v>20346.272822083818</c:v>
                </c:pt>
                <c:pt idx="231">
                  <c:v>20397.313278686728</c:v>
                </c:pt>
                <c:pt idx="232">
                  <c:v>20449.947352764248</c:v>
                </c:pt>
                <c:pt idx="233">
                  <c:v>20504.382840231356</c:v>
                </c:pt>
                <c:pt idx="234">
                  <c:v>20559.773139061246</c:v>
                </c:pt>
                <c:pt idx="235">
                  <c:v>20617.077520048158</c:v>
                </c:pt>
                <c:pt idx="236">
                  <c:v>20675.558626755643</c:v>
                </c:pt>
                <c:pt idx="237">
                  <c:v>20735.221809959206</c:v>
                </c:pt>
                <c:pt idx="238">
                  <c:v>20796.183604187565</c:v>
                </c:pt>
                <c:pt idx="239">
                  <c:v>20858.451749987191</c:v>
                </c:pt>
                <c:pt idx="240">
                  <c:v>20922.147860793695</c:v>
                </c:pt>
                <c:pt idx="241">
                  <c:v>20987.282383981343</c:v>
                </c:pt>
                <c:pt idx="242">
                  <c:v>21053.111796842</c:v>
                </c:pt>
                <c:pt idx="243">
                  <c:v>21117.776060298249</c:v>
                </c:pt>
                <c:pt idx="244">
                  <c:v>21180.273681231403</c:v>
                </c:pt>
                <c:pt idx="245">
                  <c:v>21240.36555617267</c:v>
                </c:pt>
                <c:pt idx="246">
                  <c:v>21297.933456104358</c:v>
                </c:pt>
                <c:pt idx="247">
                  <c:v>21350.121442156735</c:v>
                </c:pt>
                <c:pt idx="248">
                  <c:v>21394.77962010933</c:v>
                </c:pt>
                <c:pt idx="249">
                  <c:v>21430.72039130174</c:v>
                </c:pt>
                <c:pt idx="250">
                  <c:v>21456.778451134196</c:v>
                </c:pt>
                <c:pt idx="251">
                  <c:v>21472.794938182844</c:v>
                </c:pt>
                <c:pt idx="252">
                  <c:v>21482.075532064402</c:v>
                </c:pt>
                <c:pt idx="253">
                  <c:v>21488.092303068672</c:v>
                </c:pt>
                <c:pt idx="254">
                  <c:v>21492.53633458729</c:v>
                </c:pt>
                <c:pt idx="255">
                  <c:v>21497.116066384609</c:v>
                </c:pt>
                <c:pt idx="256">
                  <c:v>21501.90395114433</c:v>
                </c:pt>
                <c:pt idx="257">
                  <c:v>21506.216829360506</c:v>
                </c:pt>
                <c:pt idx="258">
                  <c:v>21508.626833665399</c:v>
                </c:pt>
                <c:pt idx="259">
                  <c:v>21509.903980732</c:v>
                </c:pt>
                <c:pt idx="260">
                  <c:v>21510.864368372935</c:v>
                </c:pt>
                <c:pt idx="261">
                  <c:v>21512.227834974376</c:v>
                </c:pt>
                <c:pt idx="262">
                  <c:v>21516.093713746897</c:v>
                </c:pt>
                <c:pt idx="263">
                  <c:v>21523.82511388676</c:v>
                </c:pt>
                <c:pt idx="264">
                  <c:v>21534.182987295921</c:v>
                </c:pt>
                <c:pt idx="265">
                  <c:v>21545.861092583826</c:v>
                </c:pt>
                <c:pt idx="266">
                  <c:v>21558.923155477245</c:v>
                </c:pt>
                <c:pt idx="267">
                  <c:v>21572.132118372236</c:v>
                </c:pt>
                <c:pt idx="268">
                  <c:v>21584.86433882605</c:v>
                </c:pt>
                <c:pt idx="269">
                  <c:v>21598.359576520616</c:v>
                </c:pt>
                <c:pt idx="270">
                  <c:v>21612.697298675685</c:v>
                </c:pt>
                <c:pt idx="271">
                  <c:v>21627.862864315564</c:v>
                </c:pt>
                <c:pt idx="272">
                  <c:v>21644.539298209078</c:v>
                </c:pt>
                <c:pt idx="273">
                  <c:v>21661.564641016539</c:v>
                </c:pt>
                <c:pt idx="274">
                  <c:v>21678.34173232437</c:v>
                </c:pt>
                <c:pt idx="275">
                  <c:v>21694.873150256182</c:v>
                </c:pt>
                <c:pt idx="276">
                  <c:v>21711.161458386363</c:v>
                </c:pt>
                <c:pt idx="277">
                  <c:v>21727.209205740062</c:v>
                </c:pt>
                <c:pt idx="278">
                  <c:v>21743.0189267932</c:v>
                </c:pt>
                <c:pt idx="279">
                  <c:v>21758.01681624099</c:v>
                </c:pt>
                <c:pt idx="280">
                  <c:v>21772.739420061764</c:v>
                </c:pt>
                <c:pt idx="281">
                  <c:v>21787.235356970523</c:v>
                </c:pt>
                <c:pt idx="282">
                  <c:v>21800.89761116416</c:v>
                </c:pt>
                <c:pt idx="283">
                  <c:v>21814.29868134455</c:v>
                </c:pt>
                <c:pt idx="284">
                  <c:v>21827.442078881133</c:v>
                </c:pt>
                <c:pt idx="285">
                  <c:v>21840.331290002287</c:v>
                </c:pt>
                <c:pt idx="286">
                  <c:v>21852.420894622472</c:v>
                </c:pt>
                <c:pt idx="287">
                  <c:v>21862.594426014231</c:v>
                </c:pt>
                <c:pt idx="288">
                  <c:v>21869.199327644259</c:v>
                </c:pt>
                <c:pt idx="289">
                  <c:v>21871.143507390992</c:v>
                </c:pt>
                <c:pt idx="290">
                  <c:v>21871.143507390992</c:v>
                </c:pt>
                <c:pt idx="291">
                  <c:v>21871.143507390992</c:v>
                </c:pt>
                <c:pt idx="292">
                  <c:v>21871.143507390992</c:v>
                </c:pt>
                <c:pt idx="293">
                  <c:v>21871.143507390992</c:v>
                </c:pt>
                <c:pt idx="294">
                  <c:v>21871.143507390992</c:v>
                </c:pt>
                <c:pt idx="295">
                  <c:v>21871.143507390992</c:v>
                </c:pt>
                <c:pt idx="296">
                  <c:v>21871.143507390992</c:v>
                </c:pt>
                <c:pt idx="297">
                  <c:v>21871.143507390992</c:v>
                </c:pt>
                <c:pt idx="298">
                  <c:v>21871.143507390992</c:v>
                </c:pt>
                <c:pt idx="299">
                  <c:v>21871.143507390992</c:v>
                </c:pt>
                <c:pt idx="300">
                  <c:v>21871.143507390992</c:v>
                </c:pt>
                <c:pt idx="301">
                  <c:v>21871.143507390992</c:v>
                </c:pt>
                <c:pt idx="302">
                  <c:v>21871.143507390992</c:v>
                </c:pt>
                <c:pt idx="303">
                  <c:v>21871.143507390992</c:v>
                </c:pt>
                <c:pt idx="304">
                  <c:v>21871.143507390992</c:v>
                </c:pt>
                <c:pt idx="305">
                  <c:v>21871.143507390992</c:v>
                </c:pt>
                <c:pt idx="306">
                  <c:v>21871.143507390992</c:v>
                </c:pt>
                <c:pt idx="307">
                  <c:v>21871.143507390992</c:v>
                </c:pt>
                <c:pt idx="308">
                  <c:v>21871.143507390992</c:v>
                </c:pt>
                <c:pt idx="309">
                  <c:v>21871.143507390992</c:v>
                </c:pt>
                <c:pt idx="310">
                  <c:v>21871.143507390992</c:v>
                </c:pt>
                <c:pt idx="311">
                  <c:v>21871.143507390992</c:v>
                </c:pt>
                <c:pt idx="312">
                  <c:v>21871.143507390992</c:v>
                </c:pt>
                <c:pt idx="313">
                  <c:v>21871.143507390992</c:v>
                </c:pt>
                <c:pt idx="314">
                  <c:v>21871.143507390992</c:v>
                </c:pt>
                <c:pt idx="315">
                  <c:v>21871.143507390992</c:v>
                </c:pt>
                <c:pt idx="316">
                  <c:v>21871.143507390992</c:v>
                </c:pt>
                <c:pt idx="317">
                  <c:v>21871.143507390992</c:v>
                </c:pt>
                <c:pt idx="318">
                  <c:v>21871.143507390992</c:v>
                </c:pt>
                <c:pt idx="319">
                  <c:v>21871.143507390992</c:v>
                </c:pt>
                <c:pt idx="320">
                  <c:v>21871.143507390992</c:v>
                </c:pt>
                <c:pt idx="321">
                  <c:v>21871.143507390992</c:v>
                </c:pt>
                <c:pt idx="322">
                  <c:v>21871.143507390992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8D-4BD9-B54D-2023AACC833F}"/>
            </c:ext>
          </c:extLst>
        </c:ser>
        <c:ser>
          <c:idx val="0"/>
          <c:order val="1"/>
          <c:tx>
            <c:v>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WLTC_class_3!$Q$1485:$Q$1807</c:f>
              <c:numCache>
                <c:formatCode>0.00</c:formatCode>
                <c:ptCount val="323"/>
                <c:pt idx="0">
                  <c:v>2109.8497134319391</c:v>
                </c:pt>
                <c:pt idx="1">
                  <c:v>2109.8497134319391</c:v>
                </c:pt>
                <c:pt idx="2">
                  <c:v>2109.8497134319391</c:v>
                </c:pt>
                <c:pt idx="3">
                  <c:v>2109.8497134319391</c:v>
                </c:pt>
                <c:pt idx="4">
                  <c:v>2109.8497134319391</c:v>
                </c:pt>
                <c:pt idx="5">
                  <c:v>2109.8497134319391</c:v>
                </c:pt>
                <c:pt idx="6">
                  <c:v>2109.8497134319391</c:v>
                </c:pt>
                <c:pt idx="7">
                  <c:v>2109.8497134319391</c:v>
                </c:pt>
                <c:pt idx="8">
                  <c:v>2109.8497134319391</c:v>
                </c:pt>
                <c:pt idx="9">
                  <c:v>2109.8497134319391</c:v>
                </c:pt>
                <c:pt idx="10">
                  <c:v>2109.8497134319391</c:v>
                </c:pt>
                <c:pt idx="11">
                  <c:v>2109.8497134319391</c:v>
                </c:pt>
                <c:pt idx="12">
                  <c:v>2109.8497134319391</c:v>
                </c:pt>
                <c:pt idx="13">
                  <c:v>2109.8497134319391</c:v>
                </c:pt>
                <c:pt idx="14">
                  <c:v>2109.8497134319391</c:v>
                </c:pt>
                <c:pt idx="15">
                  <c:v>2109.8497134319391</c:v>
                </c:pt>
                <c:pt idx="16">
                  <c:v>2109.8497134319391</c:v>
                </c:pt>
                <c:pt idx="17">
                  <c:v>2109.8497134319391</c:v>
                </c:pt>
                <c:pt idx="18">
                  <c:v>2109.8497134319391</c:v>
                </c:pt>
                <c:pt idx="19">
                  <c:v>2109.8497134319391</c:v>
                </c:pt>
                <c:pt idx="20">
                  <c:v>2109.8497134319391</c:v>
                </c:pt>
                <c:pt idx="21">
                  <c:v>2109.8497134319391</c:v>
                </c:pt>
                <c:pt idx="22">
                  <c:v>2109.8497134319391</c:v>
                </c:pt>
                <c:pt idx="23">
                  <c:v>2109.8497134319391</c:v>
                </c:pt>
                <c:pt idx="24">
                  <c:v>2109.8497134319391</c:v>
                </c:pt>
                <c:pt idx="25">
                  <c:v>2109.8497134319391</c:v>
                </c:pt>
                <c:pt idx="26">
                  <c:v>2109.8497134319391</c:v>
                </c:pt>
                <c:pt idx="27">
                  <c:v>2109.8497134319391</c:v>
                </c:pt>
                <c:pt idx="28">
                  <c:v>2109.8497134319391</c:v>
                </c:pt>
                <c:pt idx="29">
                  <c:v>2109.8497134319391</c:v>
                </c:pt>
                <c:pt idx="30">
                  <c:v>2109.8497134319391</c:v>
                </c:pt>
                <c:pt idx="31">
                  <c:v>2109.8497134319391</c:v>
                </c:pt>
                <c:pt idx="32">
                  <c:v>2109.8497134319391</c:v>
                </c:pt>
                <c:pt idx="33">
                  <c:v>2109.8497134319391</c:v>
                </c:pt>
                <c:pt idx="34">
                  <c:v>2109.8497134319391</c:v>
                </c:pt>
                <c:pt idx="35">
                  <c:v>2109.8497134319391</c:v>
                </c:pt>
                <c:pt idx="36">
                  <c:v>2109.8497134319391</c:v>
                </c:pt>
                <c:pt idx="37">
                  <c:v>2109.8497134319391</c:v>
                </c:pt>
                <c:pt idx="38">
                  <c:v>2109.8497134319391</c:v>
                </c:pt>
                <c:pt idx="39">
                  <c:v>2109.8497134319391</c:v>
                </c:pt>
                <c:pt idx="40">
                  <c:v>2109.8497134319391</c:v>
                </c:pt>
                <c:pt idx="41">
                  <c:v>2109.8497134319391</c:v>
                </c:pt>
                <c:pt idx="42">
                  <c:v>2109.8497134319391</c:v>
                </c:pt>
                <c:pt idx="43">
                  <c:v>2109.8497134319391</c:v>
                </c:pt>
                <c:pt idx="44">
                  <c:v>2109.8497134319391</c:v>
                </c:pt>
                <c:pt idx="45">
                  <c:v>2109.8497134319391</c:v>
                </c:pt>
                <c:pt idx="46">
                  <c:v>2109.8497134319391</c:v>
                </c:pt>
                <c:pt idx="47">
                  <c:v>2109.8497134319391</c:v>
                </c:pt>
                <c:pt idx="48">
                  <c:v>2114.0835476890102</c:v>
                </c:pt>
                <c:pt idx="49">
                  <c:v>2121.8082442430873</c:v>
                </c:pt>
                <c:pt idx="50">
                  <c:v>2129.6781573093876</c:v>
                </c:pt>
                <c:pt idx="51">
                  <c:v>2135.0717871997581</c:v>
                </c:pt>
                <c:pt idx="52">
                  <c:v>2136.8406981226767</c:v>
                </c:pt>
                <c:pt idx="53">
                  <c:v>2136.8406981226767</c:v>
                </c:pt>
                <c:pt idx="54">
                  <c:v>2136.8406981226767</c:v>
                </c:pt>
                <c:pt idx="55">
                  <c:v>2136.8406981226767</c:v>
                </c:pt>
                <c:pt idx="56">
                  <c:v>2136.8406981226767</c:v>
                </c:pt>
                <c:pt idx="57">
                  <c:v>2136.8406981226767</c:v>
                </c:pt>
                <c:pt idx="58">
                  <c:v>2136.8406981226767</c:v>
                </c:pt>
                <c:pt idx="59">
                  <c:v>2136.8406981226767</c:v>
                </c:pt>
                <c:pt idx="60">
                  <c:v>2136.8406981226767</c:v>
                </c:pt>
                <c:pt idx="61">
                  <c:v>2136.8406981226767</c:v>
                </c:pt>
                <c:pt idx="62">
                  <c:v>2136.8406981226767</c:v>
                </c:pt>
                <c:pt idx="63">
                  <c:v>2136.8406981226767</c:v>
                </c:pt>
                <c:pt idx="64">
                  <c:v>2136.8406981226767</c:v>
                </c:pt>
                <c:pt idx="65">
                  <c:v>2136.8406981226767</c:v>
                </c:pt>
                <c:pt idx="66">
                  <c:v>2136.8406981226767</c:v>
                </c:pt>
                <c:pt idx="67">
                  <c:v>2136.8406981226767</c:v>
                </c:pt>
                <c:pt idx="68">
                  <c:v>2136.8406981226767</c:v>
                </c:pt>
                <c:pt idx="69">
                  <c:v>2136.8406981226767</c:v>
                </c:pt>
                <c:pt idx="70">
                  <c:v>2136.8406981226767</c:v>
                </c:pt>
                <c:pt idx="71">
                  <c:v>2136.8406981226767</c:v>
                </c:pt>
                <c:pt idx="72">
                  <c:v>2136.8406981226767</c:v>
                </c:pt>
                <c:pt idx="73">
                  <c:v>2136.8406981226767</c:v>
                </c:pt>
                <c:pt idx="74">
                  <c:v>2136.8406981226767</c:v>
                </c:pt>
                <c:pt idx="75">
                  <c:v>2136.8406981226767</c:v>
                </c:pt>
                <c:pt idx="76">
                  <c:v>2136.8406981226767</c:v>
                </c:pt>
                <c:pt idx="77">
                  <c:v>2136.8406981226767</c:v>
                </c:pt>
                <c:pt idx="78">
                  <c:v>2136.8406981226767</c:v>
                </c:pt>
                <c:pt idx="79">
                  <c:v>2136.8406981226767</c:v>
                </c:pt>
                <c:pt idx="80">
                  <c:v>2136.8406981226767</c:v>
                </c:pt>
                <c:pt idx="81">
                  <c:v>2136.8406981226767</c:v>
                </c:pt>
                <c:pt idx="82">
                  <c:v>2136.8406981226767</c:v>
                </c:pt>
                <c:pt idx="83">
                  <c:v>2136.8406981226767</c:v>
                </c:pt>
                <c:pt idx="84">
                  <c:v>2136.8406981226767</c:v>
                </c:pt>
                <c:pt idx="85">
                  <c:v>2136.8406981226767</c:v>
                </c:pt>
                <c:pt idx="86">
                  <c:v>2136.8406981226767</c:v>
                </c:pt>
                <c:pt idx="87">
                  <c:v>2136.8406981226767</c:v>
                </c:pt>
                <c:pt idx="88">
                  <c:v>2136.8406981226767</c:v>
                </c:pt>
                <c:pt idx="89">
                  <c:v>2136.8406981226767</c:v>
                </c:pt>
                <c:pt idx="90">
                  <c:v>2136.8406981226767</c:v>
                </c:pt>
                <c:pt idx="91">
                  <c:v>2136.8406981226767</c:v>
                </c:pt>
                <c:pt idx="92">
                  <c:v>2136.8406981226767</c:v>
                </c:pt>
                <c:pt idx="93">
                  <c:v>2136.8406981226767</c:v>
                </c:pt>
                <c:pt idx="94">
                  <c:v>2136.8406981226767</c:v>
                </c:pt>
                <c:pt idx="95">
                  <c:v>2136.8406981226767</c:v>
                </c:pt>
                <c:pt idx="96">
                  <c:v>2136.8406981226767</c:v>
                </c:pt>
                <c:pt idx="97">
                  <c:v>2136.8406981226767</c:v>
                </c:pt>
                <c:pt idx="98">
                  <c:v>2136.8406981226767</c:v>
                </c:pt>
                <c:pt idx="99">
                  <c:v>2136.8406981226767</c:v>
                </c:pt>
                <c:pt idx="100">
                  <c:v>2136.8406981226767</c:v>
                </c:pt>
                <c:pt idx="101">
                  <c:v>2136.8406981226767</c:v>
                </c:pt>
                <c:pt idx="102">
                  <c:v>2136.8406981226767</c:v>
                </c:pt>
                <c:pt idx="103">
                  <c:v>2136.8406981226767</c:v>
                </c:pt>
                <c:pt idx="104">
                  <c:v>2136.8406981226767</c:v>
                </c:pt>
                <c:pt idx="105">
                  <c:v>2136.8406981226767</c:v>
                </c:pt>
                <c:pt idx="106">
                  <c:v>2136.8406981226767</c:v>
                </c:pt>
                <c:pt idx="107">
                  <c:v>2136.8406981226767</c:v>
                </c:pt>
                <c:pt idx="108">
                  <c:v>2136.8406981226767</c:v>
                </c:pt>
                <c:pt idx="109">
                  <c:v>2136.8406981226767</c:v>
                </c:pt>
                <c:pt idx="110">
                  <c:v>2136.8406981226767</c:v>
                </c:pt>
                <c:pt idx="111">
                  <c:v>2136.8406981226767</c:v>
                </c:pt>
                <c:pt idx="112">
                  <c:v>2136.8406981226767</c:v>
                </c:pt>
                <c:pt idx="113">
                  <c:v>2136.8406981226767</c:v>
                </c:pt>
                <c:pt idx="114">
                  <c:v>2136.8406981226767</c:v>
                </c:pt>
                <c:pt idx="115">
                  <c:v>2136.8406981226767</c:v>
                </c:pt>
                <c:pt idx="116">
                  <c:v>2136.8406981226767</c:v>
                </c:pt>
                <c:pt idx="117">
                  <c:v>2136.8406981226767</c:v>
                </c:pt>
                <c:pt idx="118">
                  <c:v>2136.8406981226767</c:v>
                </c:pt>
                <c:pt idx="119">
                  <c:v>2136.8406981226767</c:v>
                </c:pt>
                <c:pt idx="120">
                  <c:v>2136.8406981226767</c:v>
                </c:pt>
                <c:pt idx="121">
                  <c:v>2136.8406981226767</c:v>
                </c:pt>
                <c:pt idx="122">
                  <c:v>2136.8406981226767</c:v>
                </c:pt>
                <c:pt idx="123">
                  <c:v>2136.8406981226767</c:v>
                </c:pt>
                <c:pt idx="124">
                  <c:v>2136.8406981226767</c:v>
                </c:pt>
                <c:pt idx="125">
                  <c:v>2136.8406981226767</c:v>
                </c:pt>
                <c:pt idx="126">
                  <c:v>2136.8406981226767</c:v>
                </c:pt>
                <c:pt idx="127">
                  <c:v>2136.8406981226767</c:v>
                </c:pt>
                <c:pt idx="128">
                  <c:v>2136.8406981226767</c:v>
                </c:pt>
                <c:pt idx="129">
                  <c:v>2136.8406981226767</c:v>
                </c:pt>
                <c:pt idx="130">
                  <c:v>2136.8406981226767</c:v>
                </c:pt>
                <c:pt idx="131">
                  <c:v>2136.8406981226767</c:v>
                </c:pt>
                <c:pt idx="132">
                  <c:v>2136.8406981226767</c:v>
                </c:pt>
                <c:pt idx="133">
                  <c:v>2136.8406981226767</c:v>
                </c:pt>
                <c:pt idx="134">
                  <c:v>2136.8406981226767</c:v>
                </c:pt>
                <c:pt idx="135">
                  <c:v>2136.8406981226767</c:v>
                </c:pt>
                <c:pt idx="136">
                  <c:v>2136.8406981226767</c:v>
                </c:pt>
                <c:pt idx="137">
                  <c:v>2136.8406981226767</c:v>
                </c:pt>
                <c:pt idx="138">
                  <c:v>2136.8406981226767</c:v>
                </c:pt>
                <c:pt idx="139">
                  <c:v>2136.8406981226767</c:v>
                </c:pt>
                <c:pt idx="140">
                  <c:v>2136.8406981226767</c:v>
                </c:pt>
                <c:pt idx="141">
                  <c:v>2136.8406981226767</c:v>
                </c:pt>
                <c:pt idx="142">
                  <c:v>2136.8406981226767</c:v>
                </c:pt>
                <c:pt idx="143">
                  <c:v>2136.8406981226767</c:v>
                </c:pt>
                <c:pt idx="144">
                  <c:v>2136.8406981226767</c:v>
                </c:pt>
                <c:pt idx="145">
                  <c:v>2136.8406981226767</c:v>
                </c:pt>
                <c:pt idx="146">
                  <c:v>2136.8406981226767</c:v>
                </c:pt>
                <c:pt idx="147">
                  <c:v>2136.8406981226767</c:v>
                </c:pt>
                <c:pt idx="148">
                  <c:v>2136.8406981226767</c:v>
                </c:pt>
                <c:pt idx="149">
                  <c:v>2136.8406981226767</c:v>
                </c:pt>
                <c:pt idx="150">
                  <c:v>2136.8406981226767</c:v>
                </c:pt>
                <c:pt idx="151">
                  <c:v>2136.8406981226767</c:v>
                </c:pt>
                <c:pt idx="152">
                  <c:v>2136.8406981226767</c:v>
                </c:pt>
                <c:pt idx="153">
                  <c:v>2136.8406981226767</c:v>
                </c:pt>
                <c:pt idx="154">
                  <c:v>2136.8406981226767</c:v>
                </c:pt>
                <c:pt idx="155">
                  <c:v>2136.8406981226767</c:v>
                </c:pt>
                <c:pt idx="156">
                  <c:v>2136.8406981226767</c:v>
                </c:pt>
                <c:pt idx="157">
                  <c:v>2136.8406981226767</c:v>
                </c:pt>
                <c:pt idx="158">
                  <c:v>2136.8406981226767</c:v>
                </c:pt>
                <c:pt idx="159">
                  <c:v>2136.8406981226767</c:v>
                </c:pt>
                <c:pt idx="160">
                  <c:v>2136.8406981226767</c:v>
                </c:pt>
                <c:pt idx="161">
                  <c:v>2136.8406981226767</c:v>
                </c:pt>
                <c:pt idx="162">
                  <c:v>2136.8406981226767</c:v>
                </c:pt>
                <c:pt idx="163">
                  <c:v>2136.8406981226767</c:v>
                </c:pt>
                <c:pt idx="164">
                  <c:v>2136.8406981226767</c:v>
                </c:pt>
                <c:pt idx="165">
                  <c:v>2136.8406981226767</c:v>
                </c:pt>
                <c:pt idx="166">
                  <c:v>2136.8406981226767</c:v>
                </c:pt>
                <c:pt idx="167">
                  <c:v>2136.8406981226767</c:v>
                </c:pt>
                <c:pt idx="168">
                  <c:v>2136.8406981226767</c:v>
                </c:pt>
                <c:pt idx="169">
                  <c:v>2136.8406981226767</c:v>
                </c:pt>
                <c:pt idx="170">
                  <c:v>2136.8406981226767</c:v>
                </c:pt>
                <c:pt idx="171">
                  <c:v>2136.8406981226767</c:v>
                </c:pt>
                <c:pt idx="172">
                  <c:v>2136.8406981226767</c:v>
                </c:pt>
                <c:pt idx="173">
                  <c:v>2136.8406981226767</c:v>
                </c:pt>
                <c:pt idx="174">
                  <c:v>2136.8406981226767</c:v>
                </c:pt>
                <c:pt idx="175">
                  <c:v>2136.8406981226767</c:v>
                </c:pt>
                <c:pt idx="176">
                  <c:v>2136.8406981226767</c:v>
                </c:pt>
                <c:pt idx="177">
                  <c:v>2136.8406981226767</c:v>
                </c:pt>
                <c:pt idx="178">
                  <c:v>2136.8406981226767</c:v>
                </c:pt>
                <c:pt idx="179">
                  <c:v>2136.8406981226767</c:v>
                </c:pt>
                <c:pt idx="180">
                  <c:v>2136.8406981226767</c:v>
                </c:pt>
                <c:pt idx="181">
                  <c:v>2136.8406981226767</c:v>
                </c:pt>
                <c:pt idx="182">
                  <c:v>2136.8406981226767</c:v>
                </c:pt>
                <c:pt idx="183">
                  <c:v>2136.8406981226767</c:v>
                </c:pt>
                <c:pt idx="184">
                  <c:v>2136.8406981226767</c:v>
                </c:pt>
                <c:pt idx="185">
                  <c:v>2136.8406981226767</c:v>
                </c:pt>
                <c:pt idx="186">
                  <c:v>2136.8406981226767</c:v>
                </c:pt>
                <c:pt idx="187">
                  <c:v>2136.8406981226767</c:v>
                </c:pt>
                <c:pt idx="188">
                  <c:v>2136.8406981226767</c:v>
                </c:pt>
                <c:pt idx="189">
                  <c:v>2136.8406981226767</c:v>
                </c:pt>
                <c:pt idx="190">
                  <c:v>2136.8406981226767</c:v>
                </c:pt>
                <c:pt idx="191">
                  <c:v>2136.8406981226767</c:v>
                </c:pt>
                <c:pt idx="192">
                  <c:v>2136.8406981226767</c:v>
                </c:pt>
                <c:pt idx="193">
                  <c:v>2136.8406981226767</c:v>
                </c:pt>
                <c:pt idx="194">
                  <c:v>2136.8406981226767</c:v>
                </c:pt>
                <c:pt idx="195">
                  <c:v>2136.8406981226767</c:v>
                </c:pt>
                <c:pt idx="196">
                  <c:v>2136.8406981226767</c:v>
                </c:pt>
                <c:pt idx="197">
                  <c:v>2136.8406981226767</c:v>
                </c:pt>
                <c:pt idx="198">
                  <c:v>2136.8406981226767</c:v>
                </c:pt>
                <c:pt idx="199">
                  <c:v>2136.8406981226767</c:v>
                </c:pt>
                <c:pt idx="200">
                  <c:v>2136.8406981226767</c:v>
                </c:pt>
                <c:pt idx="201">
                  <c:v>2136.8406981226767</c:v>
                </c:pt>
                <c:pt idx="202">
                  <c:v>2136.8406981226767</c:v>
                </c:pt>
                <c:pt idx="203">
                  <c:v>2136.8406981226767</c:v>
                </c:pt>
                <c:pt idx="204">
                  <c:v>2136.8406981226767</c:v>
                </c:pt>
                <c:pt idx="205">
                  <c:v>2136.8406981226767</c:v>
                </c:pt>
                <c:pt idx="206">
                  <c:v>2136.8406981226767</c:v>
                </c:pt>
                <c:pt idx="207">
                  <c:v>2136.8406981226767</c:v>
                </c:pt>
                <c:pt idx="208">
                  <c:v>2136.8406981226767</c:v>
                </c:pt>
                <c:pt idx="209">
                  <c:v>2136.8406981226767</c:v>
                </c:pt>
                <c:pt idx="210">
                  <c:v>2136.8406981226767</c:v>
                </c:pt>
                <c:pt idx="211">
                  <c:v>2136.8406981226767</c:v>
                </c:pt>
                <c:pt idx="212">
                  <c:v>2136.8406981226767</c:v>
                </c:pt>
                <c:pt idx="213">
                  <c:v>2136.8406981226767</c:v>
                </c:pt>
                <c:pt idx="214">
                  <c:v>2136.8406981226767</c:v>
                </c:pt>
                <c:pt idx="215">
                  <c:v>2136.8406981226767</c:v>
                </c:pt>
                <c:pt idx="216">
                  <c:v>2136.8406981226767</c:v>
                </c:pt>
                <c:pt idx="217">
                  <c:v>2136.8406981226767</c:v>
                </c:pt>
                <c:pt idx="218">
                  <c:v>2136.8406981226767</c:v>
                </c:pt>
                <c:pt idx="219">
                  <c:v>2136.8406981226767</c:v>
                </c:pt>
                <c:pt idx="220">
                  <c:v>2136.8406981226767</c:v>
                </c:pt>
                <c:pt idx="221">
                  <c:v>2136.8406981226767</c:v>
                </c:pt>
                <c:pt idx="222">
                  <c:v>2136.8406981226767</c:v>
                </c:pt>
                <c:pt idx="223">
                  <c:v>2136.8406981226767</c:v>
                </c:pt>
                <c:pt idx="224">
                  <c:v>2136.8406981226767</c:v>
                </c:pt>
                <c:pt idx="225">
                  <c:v>2136.8406981226767</c:v>
                </c:pt>
                <c:pt idx="226">
                  <c:v>2136.8406981226767</c:v>
                </c:pt>
                <c:pt idx="227">
                  <c:v>2136.8406981226767</c:v>
                </c:pt>
                <c:pt idx="228">
                  <c:v>2136.8406981226767</c:v>
                </c:pt>
                <c:pt idx="229">
                  <c:v>2136.8406981226767</c:v>
                </c:pt>
                <c:pt idx="230">
                  <c:v>2136.8406981226767</c:v>
                </c:pt>
                <c:pt idx="231">
                  <c:v>2136.8406981226767</c:v>
                </c:pt>
                <c:pt idx="232">
                  <c:v>2136.8406981226767</c:v>
                </c:pt>
                <c:pt idx="233">
                  <c:v>2136.8406981226767</c:v>
                </c:pt>
                <c:pt idx="234">
                  <c:v>2136.8406981226767</c:v>
                </c:pt>
                <c:pt idx="235">
                  <c:v>2136.8406981226767</c:v>
                </c:pt>
                <c:pt idx="236">
                  <c:v>2136.8406981226767</c:v>
                </c:pt>
                <c:pt idx="237">
                  <c:v>2136.8406981226767</c:v>
                </c:pt>
                <c:pt idx="238">
                  <c:v>2136.8406981226767</c:v>
                </c:pt>
                <c:pt idx="239">
                  <c:v>2136.8406981226767</c:v>
                </c:pt>
                <c:pt idx="240">
                  <c:v>2136.8406981226767</c:v>
                </c:pt>
                <c:pt idx="241">
                  <c:v>2136.8406981226767</c:v>
                </c:pt>
                <c:pt idx="242">
                  <c:v>2136.8406981226767</c:v>
                </c:pt>
                <c:pt idx="243">
                  <c:v>2136.8406981226767</c:v>
                </c:pt>
                <c:pt idx="244">
                  <c:v>2136.8406981226767</c:v>
                </c:pt>
                <c:pt idx="245">
                  <c:v>2136.8406981226767</c:v>
                </c:pt>
                <c:pt idx="246">
                  <c:v>2136.8406981226767</c:v>
                </c:pt>
                <c:pt idx="247">
                  <c:v>2136.8406981226767</c:v>
                </c:pt>
                <c:pt idx="248">
                  <c:v>2136.8406981226767</c:v>
                </c:pt>
                <c:pt idx="249">
                  <c:v>2136.8406981226767</c:v>
                </c:pt>
                <c:pt idx="250">
                  <c:v>2136.8406981226767</c:v>
                </c:pt>
                <c:pt idx="251">
                  <c:v>2136.8406981226767</c:v>
                </c:pt>
                <c:pt idx="252">
                  <c:v>2136.8406981226767</c:v>
                </c:pt>
                <c:pt idx="253">
                  <c:v>2136.8406981226767</c:v>
                </c:pt>
                <c:pt idx="254">
                  <c:v>2136.8406981226767</c:v>
                </c:pt>
                <c:pt idx="255">
                  <c:v>2136.8406981226767</c:v>
                </c:pt>
                <c:pt idx="256">
                  <c:v>2136.8406981226767</c:v>
                </c:pt>
                <c:pt idx="257">
                  <c:v>2136.8406981226767</c:v>
                </c:pt>
                <c:pt idx="258">
                  <c:v>2136.8406981226767</c:v>
                </c:pt>
                <c:pt idx="259">
                  <c:v>2136.8406981226767</c:v>
                </c:pt>
                <c:pt idx="260">
                  <c:v>2136.8406981226767</c:v>
                </c:pt>
                <c:pt idx="261">
                  <c:v>2136.8406981226767</c:v>
                </c:pt>
                <c:pt idx="262">
                  <c:v>2136.8406981226767</c:v>
                </c:pt>
                <c:pt idx="263">
                  <c:v>2136.8406981226767</c:v>
                </c:pt>
                <c:pt idx="264">
                  <c:v>2136.8406981226767</c:v>
                </c:pt>
                <c:pt idx="265">
                  <c:v>2136.8406981226767</c:v>
                </c:pt>
                <c:pt idx="266">
                  <c:v>2136.8406981226767</c:v>
                </c:pt>
                <c:pt idx="267">
                  <c:v>2136.8406981226767</c:v>
                </c:pt>
                <c:pt idx="268">
                  <c:v>2136.8406981226767</c:v>
                </c:pt>
                <c:pt idx="269">
                  <c:v>2136.8406981226767</c:v>
                </c:pt>
                <c:pt idx="270">
                  <c:v>2136.8406981226767</c:v>
                </c:pt>
                <c:pt idx="271">
                  <c:v>2136.8406981226767</c:v>
                </c:pt>
                <c:pt idx="272">
                  <c:v>2136.8406981226767</c:v>
                </c:pt>
                <c:pt idx="273">
                  <c:v>2136.8406981226767</c:v>
                </c:pt>
                <c:pt idx="274">
                  <c:v>2136.8406981226767</c:v>
                </c:pt>
                <c:pt idx="275">
                  <c:v>2136.8406981226767</c:v>
                </c:pt>
                <c:pt idx="276">
                  <c:v>2136.8406981226767</c:v>
                </c:pt>
                <c:pt idx="277">
                  <c:v>2136.8406981226767</c:v>
                </c:pt>
                <c:pt idx="278">
                  <c:v>2136.8406981226767</c:v>
                </c:pt>
                <c:pt idx="279">
                  <c:v>2136.8406981226767</c:v>
                </c:pt>
                <c:pt idx="280">
                  <c:v>2136.8406981226767</c:v>
                </c:pt>
                <c:pt idx="281">
                  <c:v>2136.8406981226767</c:v>
                </c:pt>
                <c:pt idx="282">
                  <c:v>2136.8406981226767</c:v>
                </c:pt>
                <c:pt idx="283">
                  <c:v>2136.8406981226767</c:v>
                </c:pt>
                <c:pt idx="284">
                  <c:v>2136.8406981226767</c:v>
                </c:pt>
                <c:pt idx="285">
                  <c:v>2136.8406981226767</c:v>
                </c:pt>
                <c:pt idx="286">
                  <c:v>2136.8406981226767</c:v>
                </c:pt>
                <c:pt idx="287">
                  <c:v>2136.8406981226767</c:v>
                </c:pt>
                <c:pt idx="288">
                  <c:v>2136.8406981226767</c:v>
                </c:pt>
                <c:pt idx="289">
                  <c:v>2136.8406981226767</c:v>
                </c:pt>
                <c:pt idx="290">
                  <c:v>2140.518673947583</c:v>
                </c:pt>
                <c:pt idx="291">
                  <c:v>2150.127993722565</c:v>
                </c:pt>
                <c:pt idx="292">
                  <c:v>2164.3134748735206</c:v>
                </c:pt>
                <c:pt idx="293">
                  <c:v>2180.3277728617404</c:v>
                </c:pt>
                <c:pt idx="294">
                  <c:v>2196.1527190813226</c:v>
                </c:pt>
                <c:pt idx="295">
                  <c:v>2210.8703825309099</c:v>
                </c:pt>
                <c:pt idx="296">
                  <c:v>2223.3110514135292</c:v>
                </c:pt>
                <c:pt idx="297">
                  <c:v>2233.2482489594317</c:v>
                </c:pt>
                <c:pt idx="298">
                  <c:v>2241.9543064103814</c:v>
                </c:pt>
                <c:pt idx="299">
                  <c:v>2250.8866461462353</c:v>
                </c:pt>
                <c:pt idx="300">
                  <c:v>2261.3001813958217</c:v>
                </c:pt>
                <c:pt idx="301">
                  <c:v>2273.8662648984928</c:v>
                </c:pt>
                <c:pt idx="302">
                  <c:v>2287.8359622485882</c:v>
                </c:pt>
                <c:pt idx="303">
                  <c:v>2301.4160932876753</c:v>
                </c:pt>
                <c:pt idx="304">
                  <c:v>2313.018956048862</c:v>
                </c:pt>
                <c:pt idx="305">
                  <c:v>2321.967389322092</c:v>
                </c:pt>
                <c:pt idx="306">
                  <c:v>2328.2482794477023</c:v>
                </c:pt>
                <c:pt idx="307">
                  <c:v>2332.8211226417379</c:v>
                </c:pt>
                <c:pt idx="308">
                  <c:v>2336.598378995111</c:v>
                </c:pt>
                <c:pt idx="309">
                  <c:v>2339.985024450189</c:v>
                </c:pt>
                <c:pt idx="310">
                  <c:v>2343.297457806309</c:v>
                </c:pt>
                <c:pt idx="311">
                  <c:v>2346.898534205473</c:v>
                </c:pt>
                <c:pt idx="312">
                  <c:v>2350.9797873069483</c:v>
                </c:pt>
                <c:pt idx="313">
                  <c:v>2355.416706390246</c:v>
                </c:pt>
                <c:pt idx="314">
                  <c:v>2359.6998324680949</c:v>
                </c:pt>
                <c:pt idx="315">
                  <c:v>2362.9168246236363</c:v>
                </c:pt>
                <c:pt idx="316">
                  <c:v>2365.4014456653258</c:v>
                </c:pt>
                <c:pt idx="317">
                  <c:v>2365.4014456653258</c:v>
                </c:pt>
                <c:pt idx="318">
                  <c:v>2365.4014456653258</c:v>
                </c:pt>
                <c:pt idx="319">
                  <c:v>2365.4014456653258</c:v>
                </c:pt>
                <c:pt idx="320">
                  <c:v>2365.4014456653258</c:v>
                </c:pt>
                <c:pt idx="321">
                  <c:v>2365.4014456653258</c:v>
                </c:pt>
                <c:pt idx="322">
                  <c:v>2365.4014456653258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8D-4BD9-B54D-2023AACC833F}"/>
            </c:ext>
          </c:extLst>
        </c:ser>
        <c:ser>
          <c:idx val="2"/>
          <c:order val="2"/>
          <c:tx>
            <c:v>KERS energy returned to wheels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WLTC_class_3!$T$1485:$T$1807</c:f>
              <c:numCache>
                <c:formatCode>0.00</c:formatCode>
                <c:ptCount val="323"/>
                <c:pt idx="0">
                  <c:v>1301.1780278536228</c:v>
                </c:pt>
                <c:pt idx="1">
                  <c:v>1301.1780278536228</c:v>
                </c:pt>
                <c:pt idx="2">
                  <c:v>1301.1780278536228</c:v>
                </c:pt>
                <c:pt idx="3">
                  <c:v>1301.1780278536228</c:v>
                </c:pt>
                <c:pt idx="4">
                  <c:v>1301.1780278536228</c:v>
                </c:pt>
                <c:pt idx="5">
                  <c:v>1301.1780278536228</c:v>
                </c:pt>
                <c:pt idx="6">
                  <c:v>1301.1780278536228</c:v>
                </c:pt>
                <c:pt idx="7">
                  <c:v>1301.1780278536228</c:v>
                </c:pt>
                <c:pt idx="8">
                  <c:v>1301.1780278536228</c:v>
                </c:pt>
                <c:pt idx="9">
                  <c:v>1301.1780278536228</c:v>
                </c:pt>
                <c:pt idx="10">
                  <c:v>1301.1780278536228</c:v>
                </c:pt>
                <c:pt idx="11">
                  <c:v>1301.1780278536228</c:v>
                </c:pt>
                <c:pt idx="12">
                  <c:v>1301.1780278536228</c:v>
                </c:pt>
                <c:pt idx="13">
                  <c:v>1301.1780278536228</c:v>
                </c:pt>
                <c:pt idx="14">
                  <c:v>1301.1780278536228</c:v>
                </c:pt>
                <c:pt idx="15">
                  <c:v>1301.1780278536228</c:v>
                </c:pt>
                <c:pt idx="16">
                  <c:v>1301.1780278536228</c:v>
                </c:pt>
                <c:pt idx="17">
                  <c:v>1301.1780278536228</c:v>
                </c:pt>
                <c:pt idx="18">
                  <c:v>1301.1780278536228</c:v>
                </c:pt>
                <c:pt idx="19">
                  <c:v>1301.1780278536228</c:v>
                </c:pt>
                <c:pt idx="20">
                  <c:v>1301.1780278536228</c:v>
                </c:pt>
                <c:pt idx="21">
                  <c:v>1301.1780278536228</c:v>
                </c:pt>
                <c:pt idx="22">
                  <c:v>1301.1780278536228</c:v>
                </c:pt>
                <c:pt idx="23">
                  <c:v>1301.1780278536228</c:v>
                </c:pt>
                <c:pt idx="24">
                  <c:v>1301.1780278536228</c:v>
                </c:pt>
                <c:pt idx="25">
                  <c:v>1301.1780278536228</c:v>
                </c:pt>
                <c:pt idx="26">
                  <c:v>1301.1780278536228</c:v>
                </c:pt>
                <c:pt idx="27">
                  <c:v>1301.1780278536228</c:v>
                </c:pt>
                <c:pt idx="28">
                  <c:v>1301.1780278536228</c:v>
                </c:pt>
                <c:pt idx="29">
                  <c:v>1301.1780278536228</c:v>
                </c:pt>
                <c:pt idx="30">
                  <c:v>1301.1780278536228</c:v>
                </c:pt>
                <c:pt idx="31">
                  <c:v>1301.1780278536228</c:v>
                </c:pt>
                <c:pt idx="32">
                  <c:v>1301.1780278536228</c:v>
                </c:pt>
                <c:pt idx="33">
                  <c:v>1301.1780278536228</c:v>
                </c:pt>
                <c:pt idx="34">
                  <c:v>1301.1780278536228</c:v>
                </c:pt>
                <c:pt idx="35">
                  <c:v>1301.1780278536228</c:v>
                </c:pt>
                <c:pt idx="36">
                  <c:v>1301.1780278536228</c:v>
                </c:pt>
                <c:pt idx="37">
                  <c:v>1301.1780278536228</c:v>
                </c:pt>
                <c:pt idx="38">
                  <c:v>1301.1780278536228</c:v>
                </c:pt>
                <c:pt idx="39">
                  <c:v>1301.1780278536228</c:v>
                </c:pt>
                <c:pt idx="40">
                  <c:v>1301.1780278536228</c:v>
                </c:pt>
                <c:pt idx="41">
                  <c:v>1301.1780278536228</c:v>
                </c:pt>
                <c:pt idx="42">
                  <c:v>1301.1780278536228</c:v>
                </c:pt>
                <c:pt idx="43">
                  <c:v>1301.1780278536228</c:v>
                </c:pt>
                <c:pt idx="44">
                  <c:v>1301.1780278536228</c:v>
                </c:pt>
                <c:pt idx="45">
                  <c:v>1301.1780278536228</c:v>
                </c:pt>
                <c:pt idx="46">
                  <c:v>1301.1780278536228</c:v>
                </c:pt>
                <c:pt idx="47">
                  <c:v>1301.1780278536228</c:v>
                </c:pt>
                <c:pt idx="48">
                  <c:v>1304.0973792703901</c:v>
                </c:pt>
                <c:pt idx="49">
                  <c:v>1309.4237814061323</c:v>
                </c:pt>
                <c:pt idx="50">
                  <c:v>1314.8503145354268</c:v>
                </c:pt>
                <c:pt idx="51">
                  <c:v>1318.5693786522315</c:v>
                </c:pt>
                <c:pt idx="52">
                  <c:v>1319.7890939966226</c:v>
                </c:pt>
                <c:pt idx="53">
                  <c:v>1319.7890939966226</c:v>
                </c:pt>
                <c:pt idx="54">
                  <c:v>1319.7890939966226</c:v>
                </c:pt>
                <c:pt idx="55">
                  <c:v>1319.7890939966226</c:v>
                </c:pt>
                <c:pt idx="56">
                  <c:v>1319.7890939966226</c:v>
                </c:pt>
                <c:pt idx="57">
                  <c:v>1319.7890939966226</c:v>
                </c:pt>
                <c:pt idx="58">
                  <c:v>1319.7890939966226</c:v>
                </c:pt>
                <c:pt idx="59">
                  <c:v>1319.7890939966226</c:v>
                </c:pt>
                <c:pt idx="60">
                  <c:v>1319.7890939966226</c:v>
                </c:pt>
                <c:pt idx="61">
                  <c:v>1319.7890939966226</c:v>
                </c:pt>
                <c:pt idx="62">
                  <c:v>1319.7890939966226</c:v>
                </c:pt>
                <c:pt idx="63">
                  <c:v>1319.7890939966226</c:v>
                </c:pt>
                <c:pt idx="64">
                  <c:v>1319.7890939966226</c:v>
                </c:pt>
                <c:pt idx="65">
                  <c:v>1319.7890939966226</c:v>
                </c:pt>
                <c:pt idx="66">
                  <c:v>1319.7890939966226</c:v>
                </c:pt>
                <c:pt idx="67">
                  <c:v>1319.7890939966226</c:v>
                </c:pt>
                <c:pt idx="68">
                  <c:v>1319.7890939966226</c:v>
                </c:pt>
                <c:pt idx="69">
                  <c:v>1319.7890939966226</c:v>
                </c:pt>
                <c:pt idx="70">
                  <c:v>1319.7890939966226</c:v>
                </c:pt>
                <c:pt idx="71">
                  <c:v>1319.7890939966226</c:v>
                </c:pt>
                <c:pt idx="72">
                  <c:v>1319.7890939966226</c:v>
                </c:pt>
                <c:pt idx="73">
                  <c:v>1319.7890939966226</c:v>
                </c:pt>
                <c:pt idx="74">
                  <c:v>1319.7890939966226</c:v>
                </c:pt>
                <c:pt idx="75">
                  <c:v>1319.7890939966226</c:v>
                </c:pt>
                <c:pt idx="76">
                  <c:v>1319.7890939966226</c:v>
                </c:pt>
                <c:pt idx="77">
                  <c:v>1319.7890939966226</c:v>
                </c:pt>
                <c:pt idx="78">
                  <c:v>1319.7890939966226</c:v>
                </c:pt>
                <c:pt idx="79">
                  <c:v>1319.7890939966226</c:v>
                </c:pt>
                <c:pt idx="80">
                  <c:v>1319.7890939966226</c:v>
                </c:pt>
                <c:pt idx="81">
                  <c:v>1319.7890939966226</c:v>
                </c:pt>
                <c:pt idx="82">
                  <c:v>1319.7890939966226</c:v>
                </c:pt>
                <c:pt idx="83">
                  <c:v>1319.7890939966226</c:v>
                </c:pt>
                <c:pt idx="84">
                  <c:v>1319.7890939966226</c:v>
                </c:pt>
                <c:pt idx="85">
                  <c:v>1319.7890939966226</c:v>
                </c:pt>
                <c:pt idx="86">
                  <c:v>1319.7890939966226</c:v>
                </c:pt>
                <c:pt idx="87">
                  <c:v>1319.7890939966226</c:v>
                </c:pt>
                <c:pt idx="88">
                  <c:v>1319.7890939966226</c:v>
                </c:pt>
                <c:pt idx="89">
                  <c:v>1319.7890939966226</c:v>
                </c:pt>
                <c:pt idx="90">
                  <c:v>1319.7890939966226</c:v>
                </c:pt>
                <c:pt idx="91">
                  <c:v>1319.7890939966226</c:v>
                </c:pt>
                <c:pt idx="92">
                  <c:v>1319.7890939966226</c:v>
                </c:pt>
                <c:pt idx="93">
                  <c:v>1319.7890939966226</c:v>
                </c:pt>
                <c:pt idx="94">
                  <c:v>1319.7890939966226</c:v>
                </c:pt>
                <c:pt idx="95">
                  <c:v>1319.7890939966226</c:v>
                </c:pt>
                <c:pt idx="96">
                  <c:v>1319.7890939966226</c:v>
                </c:pt>
                <c:pt idx="97">
                  <c:v>1319.7890939966226</c:v>
                </c:pt>
                <c:pt idx="98">
                  <c:v>1319.7890939966226</c:v>
                </c:pt>
                <c:pt idx="99">
                  <c:v>1319.7890939966226</c:v>
                </c:pt>
                <c:pt idx="100">
                  <c:v>1319.7890939966226</c:v>
                </c:pt>
                <c:pt idx="101">
                  <c:v>1319.7890939966226</c:v>
                </c:pt>
                <c:pt idx="102">
                  <c:v>1319.7890939966226</c:v>
                </c:pt>
                <c:pt idx="103">
                  <c:v>1319.7890939966226</c:v>
                </c:pt>
                <c:pt idx="104">
                  <c:v>1319.7890939966226</c:v>
                </c:pt>
                <c:pt idx="105">
                  <c:v>1319.7890939966226</c:v>
                </c:pt>
                <c:pt idx="106">
                  <c:v>1319.7890939966226</c:v>
                </c:pt>
                <c:pt idx="107">
                  <c:v>1319.7890939966226</c:v>
                </c:pt>
                <c:pt idx="108">
                  <c:v>1319.7890939966226</c:v>
                </c:pt>
                <c:pt idx="109">
                  <c:v>1319.7890939966226</c:v>
                </c:pt>
                <c:pt idx="110">
                  <c:v>1319.7890939966226</c:v>
                </c:pt>
                <c:pt idx="111">
                  <c:v>1319.7890939966226</c:v>
                </c:pt>
                <c:pt idx="112">
                  <c:v>1319.7890939966226</c:v>
                </c:pt>
                <c:pt idx="113">
                  <c:v>1319.7890939966226</c:v>
                </c:pt>
                <c:pt idx="114">
                  <c:v>1319.7890939966226</c:v>
                </c:pt>
                <c:pt idx="115">
                  <c:v>1319.7890939966226</c:v>
                </c:pt>
                <c:pt idx="116">
                  <c:v>1319.7890939966226</c:v>
                </c:pt>
                <c:pt idx="117">
                  <c:v>1319.7890939966226</c:v>
                </c:pt>
                <c:pt idx="118">
                  <c:v>1319.7890939966226</c:v>
                </c:pt>
                <c:pt idx="119">
                  <c:v>1319.7890939966226</c:v>
                </c:pt>
                <c:pt idx="120">
                  <c:v>1319.7890939966226</c:v>
                </c:pt>
                <c:pt idx="121">
                  <c:v>1319.7890939966226</c:v>
                </c:pt>
                <c:pt idx="122">
                  <c:v>1319.7890939966226</c:v>
                </c:pt>
                <c:pt idx="123">
                  <c:v>1319.7890939966226</c:v>
                </c:pt>
                <c:pt idx="124">
                  <c:v>1319.7890939966226</c:v>
                </c:pt>
                <c:pt idx="125">
                  <c:v>1319.7890939966226</c:v>
                </c:pt>
                <c:pt idx="126">
                  <c:v>1319.7890939966226</c:v>
                </c:pt>
                <c:pt idx="127">
                  <c:v>1319.7890939966226</c:v>
                </c:pt>
                <c:pt idx="128">
                  <c:v>1319.7890939966226</c:v>
                </c:pt>
                <c:pt idx="129">
                  <c:v>1319.7890939966226</c:v>
                </c:pt>
                <c:pt idx="130">
                  <c:v>1319.7890939966226</c:v>
                </c:pt>
                <c:pt idx="131">
                  <c:v>1319.7890939966226</c:v>
                </c:pt>
                <c:pt idx="132">
                  <c:v>1319.7890939966226</c:v>
                </c:pt>
                <c:pt idx="133">
                  <c:v>1319.7890939966226</c:v>
                </c:pt>
                <c:pt idx="134">
                  <c:v>1319.7890939966226</c:v>
                </c:pt>
                <c:pt idx="135">
                  <c:v>1319.7890939966226</c:v>
                </c:pt>
                <c:pt idx="136">
                  <c:v>1319.7890939966226</c:v>
                </c:pt>
                <c:pt idx="137">
                  <c:v>1319.7890939966226</c:v>
                </c:pt>
                <c:pt idx="138">
                  <c:v>1319.7890939966226</c:v>
                </c:pt>
                <c:pt idx="139">
                  <c:v>1319.7890939966226</c:v>
                </c:pt>
                <c:pt idx="140">
                  <c:v>1319.7890939966226</c:v>
                </c:pt>
                <c:pt idx="141">
                  <c:v>1319.7890939966226</c:v>
                </c:pt>
                <c:pt idx="142">
                  <c:v>1319.7890939966226</c:v>
                </c:pt>
                <c:pt idx="143">
                  <c:v>1319.7890939966226</c:v>
                </c:pt>
                <c:pt idx="144">
                  <c:v>1319.7890939966226</c:v>
                </c:pt>
                <c:pt idx="145">
                  <c:v>1319.7890939966226</c:v>
                </c:pt>
                <c:pt idx="146">
                  <c:v>1319.7890939966226</c:v>
                </c:pt>
                <c:pt idx="147">
                  <c:v>1319.7890939966226</c:v>
                </c:pt>
                <c:pt idx="148">
                  <c:v>1319.7890939966226</c:v>
                </c:pt>
                <c:pt idx="149">
                  <c:v>1319.7890939966226</c:v>
                </c:pt>
                <c:pt idx="150">
                  <c:v>1319.7890939966226</c:v>
                </c:pt>
                <c:pt idx="151">
                  <c:v>1319.7890939966226</c:v>
                </c:pt>
                <c:pt idx="152">
                  <c:v>1319.7890939966226</c:v>
                </c:pt>
                <c:pt idx="153">
                  <c:v>1319.7890939966226</c:v>
                </c:pt>
                <c:pt idx="154">
                  <c:v>1319.7890939966226</c:v>
                </c:pt>
                <c:pt idx="155">
                  <c:v>1319.7890939966226</c:v>
                </c:pt>
                <c:pt idx="156">
                  <c:v>1319.7890939966226</c:v>
                </c:pt>
                <c:pt idx="157">
                  <c:v>1319.7890939966226</c:v>
                </c:pt>
                <c:pt idx="158">
                  <c:v>1319.7890939966226</c:v>
                </c:pt>
                <c:pt idx="159">
                  <c:v>1319.7890939966226</c:v>
                </c:pt>
                <c:pt idx="160">
                  <c:v>1319.7890939966226</c:v>
                </c:pt>
                <c:pt idx="161">
                  <c:v>1319.7890939966226</c:v>
                </c:pt>
                <c:pt idx="162">
                  <c:v>1319.7890939966226</c:v>
                </c:pt>
                <c:pt idx="163">
                  <c:v>1319.7890939966226</c:v>
                </c:pt>
                <c:pt idx="164">
                  <c:v>1319.7890939966226</c:v>
                </c:pt>
                <c:pt idx="165">
                  <c:v>1319.7890939966226</c:v>
                </c:pt>
                <c:pt idx="166">
                  <c:v>1319.7890939966226</c:v>
                </c:pt>
                <c:pt idx="167">
                  <c:v>1319.7890939966226</c:v>
                </c:pt>
                <c:pt idx="168">
                  <c:v>1319.7890939966226</c:v>
                </c:pt>
                <c:pt idx="169">
                  <c:v>1319.7890939966226</c:v>
                </c:pt>
                <c:pt idx="170">
                  <c:v>1319.7890939966226</c:v>
                </c:pt>
                <c:pt idx="171">
                  <c:v>1319.7890939966226</c:v>
                </c:pt>
                <c:pt idx="172">
                  <c:v>1319.7890939966226</c:v>
                </c:pt>
                <c:pt idx="173">
                  <c:v>1319.7890939966226</c:v>
                </c:pt>
                <c:pt idx="174">
                  <c:v>1319.7890939966226</c:v>
                </c:pt>
                <c:pt idx="175">
                  <c:v>1319.7890939966226</c:v>
                </c:pt>
                <c:pt idx="176">
                  <c:v>1319.7890939966226</c:v>
                </c:pt>
                <c:pt idx="177">
                  <c:v>1319.7890939966226</c:v>
                </c:pt>
                <c:pt idx="178">
                  <c:v>1319.7890939966226</c:v>
                </c:pt>
                <c:pt idx="179">
                  <c:v>1319.7890939966226</c:v>
                </c:pt>
                <c:pt idx="180">
                  <c:v>1319.7890939966226</c:v>
                </c:pt>
                <c:pt idx="181">
                  <c:v>1319.7890939966226</c:v>
                </c:pt>
                <c:pt idx="182">
                  <c:v>1319.7890939966226</c:v>
                </c:pt>
                <c:pt idx="183">
                  <c:v>1319.7890939966226</c:v>
                </c:pt>
                <c:pt idx="184">
                  <c:v>1319.7890939966226</c:v>
                </c:pt>
                <c:pt idx="185">
                  <c:v>1319.7890939966226</c:v>
                </c:pt>
                <c:pt idx="186">
                  <c:v>1319.7890939966226</c:v>
                </c:pt>
                <c:pt idx="187">
                  <c:v>1319.7890939966226</c:v>
                </c:pt>
                <c:pt idx="188">
                  <c:v>1319.7890939966226</c:v>
                </c:pt>
                <c:pt idx="189">
                  <c:v>1319.7890939966226</c:v>
                </c:pt>
                <c:pt idx="190">
                  <c:v>1319.7890939966226</c:v>
                </c:pt>
                <c:pt idx="191">
                  <c:v>1319.7890939966226</c:v>
                </c:pt>
                <c:pt idx="192">
                  <c:v>1319.7890939966226</c:v>
                </c:pt>
                <c:pt idx="193">
                  <c:v>1319.7890939966226</c:v>
                </c:pt>
                <c:pt idx="194">
                  <c:v>1319.7890939966226</c:v>
                </c:pt>
                <c:pt idx="195">
                  <c:v>1319.7890939966226</c:v>
                </c:pt>
                <c:pt idx="196">
                  <c:v>1319.7890939966226</c:v>
                </c:pt>
                <c:pt idx="197">
                  <c:v>1319.7890939966226</c:v>
                </c:pt>
                <c:pt idx="198">
                  <c:v>1319.7890939966226</c:v>
                </c:pt>
                <c:pt idx="199">
                  <c:v>1319.7890939966226</c:v>
                </c:pt>
                <c:pt idx="200">
                  <c:v>1319.7890939966226</c:v>
                </c:pt>
                <c:pt idx="201">
                  <c:v>1319.7890939966226</c:v>
                </c:pt>
                <c:pt idx="202">
                  <c:v>1319.7890939966226</c:v>
                </c:pt>
                <c:pt idx="203">
                  <c:v>1319.7890939966226</c:v>
                </c:pt>
                <c:pt idx="204">
                  <c:v>1319.7890939966226</c:v>
                </c:pt>
                <c:pt idx="205">
                  <c:v>1319.7890939966226</c:v>
                </c:pt>
                <c:pt idx="206">
                  <c:v>1319.7890939966226</c:v>
                </c:pt>
                <c:pt idx="207">
                  <c:v>1319.7890939966226</c:v>
                </c:pt>
                <c:pt idx="208">
                  <c:v>1319.7890939966226</c:v>
                </c:pt>
                <c:pt idx="209">
                  <c:v>1319.7890939966226</c:v>
                </c:pt>
                <c:pt idx="210">
                  <c:v>1319.7890939966226</c:v>
                </c:pt>
                <c:pt idx="211">
                  <c:v>1319.7890939966226</c:v>
                </c:pt>
                <c:pt idx="212">
                  <c:v>1319.7890939966226</c:v>
                </c:pt>
                <c:pt idx="213">
                  <c:v>1319.7890939966226</c:v>
                </c:pt>
                <c:pt idx="214">
                  <c:v>1319.7890939966226</c:v>
                </c:pt>
                <c:pt idx="215">
                  <c:v>1319.7890939966226</c:v>
                </c:pt>
                <c:pt idx="216">
                  <c:v>1319.7890939966226</c:v>
                </c:pt>
                <c:pt idx="217">
                  <c:v>1319.7890939966226</c:v>
                </c:pt>
                <c:pt idx="218">
                  <c:v>1319.7890939966226</c:v>
                </c:pt>
                <c:pt idx="219">
                  <c:v>1319.7890939966226</c:v>
                </c:pt>
                <c:pt idx="220">
                  <c:v>1319.7890939966226</c:v>
                </c:pt>
                <c:pt idx="221">
                  <c:v>1319.7890939966226</c:v>
                </c:pt>
                <c:pt idx="222">
                  <c:v>1319.7890939966226</c:v>
                </c:pt>
                <c:pt idx="223">
                  <c:v>1319.7890939966226</c:v>
                </c:pt>
                <c:pt idx="224">
                  <c:v>1319.7890939966226</c:v>
                </c:pt>
                <c:pt idx="225">
                  <c:v>1319.7890939966226</c:v>
                </c:pt>
                <c:pt idx="226">
                  <c:v>1319.7890939966226</c:v>
                </c:pt>
                <c:pt idx="227">
                  <c:v>1319.7890939966226</c:v>
                </c:pt>
                <c:pt idx="228">
                  <c:v>1319.7890939966226</c:v>
                </c:pt>
                <c:pt idx="229">
                  <c:v>1319.7890939966226</c:v>
                </c:pt>
                <c:pt idx="230">
                  <c:v>1319.7890939966226</c:v>
                </c:pt>
                <c:pt idx="231">
                  <c:v>1319.7890939966226</c:v>
                </c:pt>
                <c:pt idx="232">
                  <c:v>1319.7890939966226</c:v>
                </c:pt>
                <c:pt idx="233">
                  <c:v>1319.7890939966226</c:v>
                </c:pt>
                <c:pt idx="234">
                  <c:v>1319.7890939966226</c:v>
                </c:pt>
                <c:pt idx="235">
                  <c:v>1319.7890939966226</c:v>
                </c:pt>
                <c:pt idx="236">
                  <c:v>1319.7890939966226</c:v>
                </c:pt>
                <c:pt idx="237">
                  <c:v>1319.7890939966226</c:v>
                </c:pt>
                <c:pt idx="238">
                  <c:v>1319.7890939966226</c:v>
                </c:pt>
                <c:pt idx="239">
                  <c:v>1319.7890939966226</c:v>
                </c:pt>
                <c:pt idx="240">
                  <c:v>1319.7890939966226</c:v>
                </c:pt>
                <c:pt idx="241">
                  <c:v>1319.7890939966226</c:v>
                </c:pt>
                <c:pt idx="242">
                  <c:v>1319.7890939966226</c:v>
                </c:pt>
                <c:pt idx="243">
                  <c:v>1319.7890939966226</c:v>
                </c:pt>
                <c:pt idx="244">
                  <c:v>1319.7890939966226</c:v>
                </c:pt>
                <c:pt idx="245">
                  <c:v>1319.7890939966226</c:v>
                </c:pt>
                <c:pt idx="246">
                  <c:v>1319.7890939966226</c:v>
                </c:pt>
                <c:pt idx="247">
                  <c:v>1319.7890939966226</c:v>
                </c:pt>
                <c:pt idx="248">
                  <c:v>1319.7890939966226</c:v>
                </c:pt>
                <c:pt idx="249">
                  <c:v>1319.7890939966226</c:v>
                </c:pt>
                <c:pt idx="250">
                  <c:v>1319.7890939966226</c:v>
                </c:pt>
                <c:pt idx="251">
                  <c:v>1319.7890939966226</c:v>
                </c:pt>
                <c:pt idx="252">
                  <c:v>1319.7890939966226</c:v>
                </c:pt>
                <c:pt idx="253">
                  <c:v>1319.7890939966226</c:v>
                </c:pt>
                <c:pt idx="254">
                  <c:v>1319.7890939966226</c:v>
                </c:pt>
                <c:pt idx="255">
                  <c:v>1319.7890939966226</c:v>
                </c:pt>
                <c:pt idx="256">
                  <c:v>1319.7890939966226</c:v>
                </c:pt>
                <c:pt idx="257">
                  <c:v>1319.7890939966226</c:v>
                </c:pt>
                <c:pt idx="258">
                  <c:v>1319.7890939966226</c:v>
                </c:pt>
                <c:pt idx="259">
                  <c:v>1319.7890939966226</c:v>
                </c:pt>
                <c:pt idx="260">
                  <c:v>1319.7890939966226</c:v>
                </c:pt>
                <c:pt idx="261">
                  <c:v>1319.7890939966226</c:v>
                </c:pt>
                <c:pt idx="262">
                  <c:v>1319.7890939966226</c:v>
                </c:pt>
                <c:pt idx="263">
                  <c:v>1319.7890939966226</c:v>
                </c:pt>
                <c:pt idx="264">
                  <c:v>1319.7890939966226</c:v>
                </c:pt>
                <c:pt idx="265">
                  <c:v>1319.7890939966226</c:v>
                </c:pt>
                <c:pt idx="266">
                  <c:v>1319.7890939966226</c:v>
                </c:pt>
                <c:pt idx="267">
                  <c:v>1319.7890939966226</c:v>
                </c:pt>
                <c:pt idx="268">
                  <c:v>1319.7890939966226</c:v>
                </c:pt>
                <c:pt idx="269">
                  <c:v>1319.7890939966226</c:v>
                </c:pt>
                <c:pt idx="270">
                  <c:v>1319.7890939966226</c:v>
                </c:pt>
                <c:pt idx="271">
                  <c:v>1319.7890939966226</c:v>
                </c:pt>
                <c:pt idx="272">
                  <c:v>1319.7890939966226</c:v>
                </c:pt>
                <c:pt idx="273">
                  <c:v>1319.7890939966226</c:v>
                </c:pt>
                <c:pt idx="274">
                  <c:v>1319.7890939966226</c:v>
                </c:pt>
                <c:pt idx="275">
                  <c:v>1319.7890939966226</c:v>
                </c:pt>
                <c:pt idx="276">
                  <c:v>1319.7890939966226</c:v>
                </c:pt>
                <c:pt idx="277">
                  <c:v>1319.7890939966226</c:v>
                </c:pt>
                <c:pt idx="278">
                  <c:v>1319.7890939966226</c:v>
                </c:pt>
                <c:pt idx="279">
                  <c:v>1319.7890939966226</c:v>
                </c:pt>
                <c:pt idx="280">
                  <c:v>1319.7890939966226</c:v>
                </c:pt>
                <c:pt idx="281">
                  <c:v>1319.7890939966226</c:v>
                </c:pt>
                <c:pt idx="282">
                  <c:v>1319.7890939966226</c:v>
                </c:pt>
                <c:pt idx="283">
                  <c:v>1319.7890939966226</c:v>
                </c:pt>
                <c:pt idx="284">
                  <c:v>1319.7890939966226</c:v>
                </c:pt>
                <c:pt idx="285">
                  <c:v>1319.7890939966226</c:v>
                </c:pt>
                <c:pt idx="286">
                  <c:v>1319.7890939966226</c:v>
                </c:pt>
                <c:pt idx="287">
                  <c:v>1319.7890939966226</c:v>
                </c:pt>
                <c:pt idx="288">
                  <c:v>1319.7890939966226</c:v>
                </c:pt>
                <c:pt idx="289">
                  <c:v>1319.7890939966226</c:v>
                </c:pt>
                <c:pt idx="290">
                  <c:v>1322.3251649156346</c:v>
                </c:pt>
                <c:pt idx="291">
                  <c:v>1328.9510693785719</c:v>
                </c:pt>
                <c:pt idx="292">
                  <c:v>1338.7323697273994</c:v>
                </c:pt>
                <c:pt idx="293">
                  <c:v>1349.0753044273993</c:v>
                </c:pt>
                <c:pt idx="294">
                  <c:v>1359.4182391273994</c:v>
                </c:pt>
                <c:pt idx="295">
                  <c:v>1369.5664945937767</c:v>
                </c:pt>
                <c:pt idx="296">
                  <c:v>1378.1446963189271</c:v>
                </c:pt>
                <c:pt idx="297">
                  <c:v>1384.9966820068119</c:v>
                </c:pt>
                <c:pt idx="298">
                  <c:v>1390.9997609207865</c:v>
                </c:pt>
                <c:pt idx="299">
                  <c:v>1397.1588680278633</c:v>
                </c:pt>
                <c:pt idx="300">
                  <c:v>1404.3393023667047</c:v>
                </c:pt>
                <c:pt idx="301">
                  <c:v>1413.0039811068964</c:v>
                </c:pt>
                <c:pt idx="302">
                  <c:v>1422.6364922716164</c:v>
                </c:pt>
                <c:pt idx="303">
                  <c:v>1432.0003861752643</c:v>
                </c:pt>
                <c:pt idx="304">
                  <c:v>1440.0008963000655</c:v>
                </c:pt>
                <c:pt idx="305">
                  <c:v>1446.1711003675539</c:v>
                </c:pt>
                <c:pt idx="306">
                  <c:v>1450.5019561293579</c:v>
                </c:pt>
                <c:pt idx="307">
                  <c:v>1453.6550640326413</c:v>
                </c:pt>
                <c:pt idx="308">
                  <c:v>1456.2595917531812</c:v>
                </c:pt>
                <c:pt idx="309">
                  <c:v>1458.5947819394428</c:v>
                </c:pt>
                <c:pt idx="310">
                  <c:v>1460.8788007328062</c:v>
                </c:pt>
                <c:pt idx="311">
                  <c:v>1463.3618472692237</c:v>
                </c:pt>
                <c:pt idx="312">
                  <c:v>1466.175989557406</c:v>
                </c:pt>
                <c:pt idx="313">
                  <c:v>1469.2353738472546</c:v>
                </c:pt>
                <c:pt idx="314">
                  <c:v>1472.1887134029253</c:v>
                </c:pt>
                <c:pt idx="315">
                  <c:v>1474.4069227226037</c:v>
                </c:pt>
                <c:pt idx="316">
                  <c:v>1476.1201409351663</c:v>
                </c:pt>
                <c:pt idx="317">
                  <c:v>1476.1201409351663</c:v>
                </c:pt>
                <c:pt idx="318">
                  <c:v>1476.1201409351663</c:v>
                </c:pt>
                <c:pt idx="319">
                  <c:v>1476.1201409351663</c:v>
                </c:pt>
                <c:pt idx="320">
                  <c:v>1476.1201409351663</c:v>
                </c:pt>
                <c:pt idx="321">
                  <c:v>1476.1201409351663</c:v>
                </c:pt>
                <c:pt idx="322">
                  <c:v>1476.1201409351663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CE-48B0-BA0F-62C6FB848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energy / KJ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low speed 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426531960903662"/>
          <c:y val="0.10129678197938868"/>
          <c:w val="0.79136959106472171"/>
          <c:h val="0.74732852914878811"/>
        </c:manualLayout>
      </c:layout>
      <c:lineChart>
        <c:grouping val="standard"/>
        <c:varyColors val="0"/>
        <c:ser>
          <c:idx val="0"/>
          <c:order val="0"/>
          <c:tx>
            <c:v>tractive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WLTC_class_3!$K$7:$K$596</c:f>
              <c:numCache>
                <c:formatCode>0.00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48.19444444444445</c:v>
                </c:pt>
                <c:pt idx="12">
                  <c:v>1627.7050824786108</c:v>
                </c:pt>
                <c:pt idx="13">
                  <c:v>2352.4563488922222</c:v>
                </c:pt>
                <c:pt idx="14">
                  <c:v>2236.7784674186109</c:v>
                </c:pt>
                <c:pt idx="15">
                  <c:v>2073.2378639519443</c:v>
                </c:pt>
                <c:pt idx="16">
                  <c:v>2466.7547583408332</c:v>
                </c:pt>
                <c:pt idx="17">
                  <c:v>2600.1801401452781</c:v>
                </c:pt>
                <c:pt idx="18">
                  <c:v>1819.2959314444445</c:v>
                </c:pt>
                <c:pt idx="19">
                  <c:v>933.30307274305585</c:v>
                </c:pt>
                <c:pt idx="20">
                  <c:v>622.36892300750014</c:v>
                </c:pt>
                <c:pt idx="21">
                  <c:v>599.05945431194425</c:v>
                </c:pt>
                <c:pt idx="22">
                  <c:v>625.15050305777788</c:v>
                </c:pt>
                <c:pt idx="23">
                  <c:v>915.53022635194441</c:v>
                </c:pt>
                <c:pt idx="24">
                  <c:v>1115.4194351244437</c:v>
                </c:pt>
                <c:pt idx="25">
                  <c:v>1240.7221562297223</c:v>
                </c:pt>
                <c:pt idx="26">
                  <c:v>1588.2234989075005</c:v>
                </c:pt>
                <c:pt idx="27">
                  <c:v>1672.8587325811111</c:v>
                </c:pt>
                <c:pt idx="28">
                  <c:v>1613.7835867408321</c:v>
                </c:pt>
                <c:pt idx="29">
                  <c:v>1312.8723435786108</c:v>
                </c:pt>
                <c:pt idx="30">
                  <c:v>982.53397135416662</c:v>
                </c:pt>
                <c:pt idx="31">
                  <c:v>842.74420203416639</c:v>
                </c:pt>
                <c:pt idx="32">
                  <c:v>774.10637087416694</c:v>
                </c:pt>
                <c:pt idx="33">
                  <c:v>656.7035326533337</c:v>
                </c:pt>
                <c:pt idx="34">
                  <c:v>464.54659963194547</c:v>
                </c:pt>
                <c:pt idx="35">
                  <c:v>77.132699985556201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66.149665808889139</c:v>
                </c:pt>
                <c:pt idx="46">
                  <c:v>0</c:v>
                </c:pt>
                <c:pt idx="47">
                  <c:v>0</c:v>
                </c:pt>
                <c:pt idx="48">
                  <c:v>251.99130171888933</c:v>
                </c:pt>
                <c:pt idx="49">
                  <c:v>300.18574616333279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119.60298905194449</c:v>
                </c:pt>
                <c:pt idx="54">
                  <c:v>360.40690577777781</c:v>
                </c:pt>
                <c:pt idx="55">
                  <c:v>384.50412799999992</c:v>
                </c:pt>
                <c:pt idx="56">
                  <c:v>456.79579466666678</c:v>
                </c:pt>
                <c:pt idx="57">
                  <c:v>529.59656800083314</c:v>
                </c:pt>
                <c:pt idx="58">
                  <c:v>963.868245203333</c:v>
                </c:pt>
                <c:pt idx="59">
                  <c:v>1040.1636272675003</c:v>
                </c:pt>
                <c:pt idx="60">
                  <c:v>679.96234743416687</c:v>
                </c:pt>
                <c:pt idx="61">
                  <c:v>608.97801640749958</c:v>
                </c:pt>
                <c:pt idx="62">
                  <c:v>681.94220669666686</c:v>
                </c:pt>
                <c:pt idx="63">
                  <c:v>780.42408966305584</c:v>
                </c:pt>
                <c:pt idx="64">
                  <c:v>637.54685727444439</c:v>
                </c:pt>
                <c:pt idx="65">
                  <c:v>541.9101053963883</c:v>
                </c:pt>
                <c:pt idx="66">
                  <c:v>928.23036849777748</c:v>
                </c:pt>
                <c:pt idx="67">
                  <c:v>1559.8932098230555</c:v>
                </c:pt>
                <c:pt idx="68">
                  <c:v>1906.0641708799994</c:v>
                </c:pt>
                <c:pt idx="69">
                  <c:v>2013.9069122430558</c:v>
                </c:pt>
                <c:pt idx="70">
                  <c:v>1906.3956883411115</c:v>
                </c:pt>
                <c:pt idx="71">
                  <c:v>1557.1391543144439</c:v>
                </c:pt>
                <c:pt idx="72">
                  <c:v>1155.9086349866664</c:v>
                </c:pt>
                <c:pt idx="73">
                  <c:v>944.40334852083333</c:v>
                </c:pt>
                <c:pt idx="74">
                  <c:v>924.82523363111068</c:v>
                </c:pt>
                <c:pt idx="75">
                  <c:v>978.17359742555584</c:v>
                </c:pt>
                <c:pt idx="76">
                  <c:v>935.80978613194395</c:v>
                </c:pt>
                <c:pt idx="77">
                  <c:v>723.28139778972206</c:v>
                </c:pt>
                <c:pt idx="78">
                  <c:v>411.11812907638955</c:v>
                </c:pt>
                <c:pt idx="79">
                  <c:v>239.69649852777775</c:v>
                </c:pt>
                <c:pt idx="80">
                  <c:v>68.30978613194371</c:v>
                </c:pt>
                <c:pt idx="81">
                  <c:v>110.15192022305551</c:v>
                </c:pt>
                <c:pt idx="82">
                  <c:v>325.47026897222355</c:v>
                </c:pt>
                <c:pt idx="83">
                  <c:v>203.4400771452774</c:v>
                </c:pt>
                <c:pt idx="84">
                  <c:v>127.09231785194302</c:v>
                </c:pt>
                <c:pt idx="85">
                  <c:v>148.20613310083394</c:v>
                </c:pt>
                <c:pt idx="86">
                  <c:v>192.98348711444578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48.19444444444445</c:v>
                </c:pt>
                <c:pt idx="137">
                  <c:v>832.29771567444436</c:v>
                </c:pt>
                <c:pt idx="138">
                  <c:v>1796.4359201741663</c:v>
                </c:pt>
                <c:pt idx="139">
                  <c:v>2738.5740867074992</c:v>
                </c:pt>
                <c:pt idx="140">
                  <c:v>2866.0214807563884</c:v>
                </c:pt>
                <c:pt idx="141">
                  <c:v>2128.2308727422219</c:v>
                </c:pt>
                <c:pt idx="142">
                  <c:v>1242.7967044852776</c:v>
                </c:pt>
                <c:pt idx="143">
                  <c:v>859.95079758527822</c:v>
                </c:pt>
                <c:pt idx="144">
                  <c:v>1103.4811236800006</c:v>
                </c:pt>
                <c:pt idx="145">
                  <c:v>1519.2236273022218</c:v>
                </c:pt>
                <c:pt idx="146">
                  <c:v>1600.2671797811106</c:v>
                </c:pt>
                <c:pt idx="147">
                  <c:v>1343.7268433341667</c:v>
                </c:pt>
                <c:pt idx="148">
                  <c:v>940.0345942355558</c:v>
                </c:pt>
                <c:pt idx="149">
                  <c:v>484.6595772299998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215.82357244444415</c:v>
                </c:pt>
                <c:pt idx="156">
                  <c:v>891.5765785366666</c:v>
                </c:pt>
                <c:pt idx="157">
                  <c:v>1496.804078129722</c:v>
                </c:pt>
                <c:pt idx="158">
                  <c:v>1840.9414059688893</c:v>
                </c:pt>
                <c:pt idx="159">
                  <c:v>1896.6900435852774</c:v>
                </c:pt>
                <c:pt idx="160">
                  <c:v>1713.9372674699994</c:v>
                </c:pt>
                <c:pt idx="161">
                  <c:v>1431.9420910208339</c:v>
                </c:pt>
                <c:pt idx="162">
                  <c:v>1391.5350930088889</c:v>
                </c:pt>
                <c:pt idx="163">
                  <c:v>1278.6255226874998</c:v>
                </c:pt>
                <c:pt idx="164">
                  <c:v>1068.5218508741671</c:v>
                </c:pt>
                <c:pt idx="165">
                  <c:v>952.44939427416693</c:v>
                </c:pt>
                <c:pt idx="166">
                  <c:v>1198.4379583244449</c:v>
                </c:pt>
                <c:pt idx="167">
                  <c:v>1424.8665649244444</c:v>
                </c:pt>
                <c:pt idx="168">
                  <c:v>1145.8121953022214</c:v>
                </c:pt>
                <c:pt idx="169">
                  <c:v>523.48576966666565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563.0286041963883</c:v>
                </c:pt>
                <c:pt idx="176">
                  <c:v>1071.9195921297219</c:v>
                </c:pt>
                <c:pt idx="177">
                  <c:v>1223.6283237188891</c:v>
                </c:pt>
                <c:pt idx="178">
                  <c:v>867.74292756888906</c:v>
                </c:pt>
                <c:pt idx="179">
                  <c:v>507.92714414222235</c:v>
                </c:pt>
                <c:pt idx="180">
                  <c:v>338.8338560208328</c:v>
                </c:pt>
                <c:pt idx="181">
                  <c:v>144.82626090222232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1.9997206341667315</c:v>
                </c:pt>
                <c:pt idx="191">
                  <c:v>96.902492940833426</c:v>
                </c:pt>
                <c:pt idx="192">
                  <c:v>216.6790671874997</c:v>
                </c:pt>
                <c:pt idx="193">
                  <c:v>264.35602460777773</c:v>
                </c:pt>
                <c:pt idx="194">
                  <c:v>336.30968355555564</c:v>
                </c:pt>
                <c:pt idx="195">
                  <c:v>384.50412799999992</c:v>
                </c:pt>
                <c:pt idx="196">
                  <c:v>384.50412799999992</c:v>
                </c:pt>
                <c:pt idx="197">
                  <c:v>504.99023911111101</c:v>
                </c:pt>
                <c:pt idx="198">
                  <c:v>626.3318449652777</c:v>
                </c:pt>
                <c:pt idx="199">
                  <c:v>747.70836897222205</c:v>
                </c:pt>
                <c:pt idx="200">
                  <c:v>870.08006033333334</c:v>
                </c:pt>
                <c:pt idx="201">
                  <c:v>992.59142430555551</c:v>
                </c:pt>
                <c:pt idx="202">
                  <c:v>1357.3495230763888</c:v>
                </c:pt>
                <c:pt idx="203">
                  <c:v>1532.2280507499997</c:v>
                </c:pt>
                <c:pt idx="204">
                  <c:v>1562.5015958355557</c:v>
                </c:pt>
                <c:pt idx="205">
                  <c:v>1787.5474435855554</c:v>
                </c:pt>
                <c:pt idx="206">
                  <c:v>1822.6208379519444</c:v>
                </c:pt>
                <c:pt idx="207">
                  <c:v>1664.593810808889</c:v>
                </c:pt>
                <c:pt idx="208">
                  <c:v>1795.4045213333334</c:v>
                </c:pt>
                <c:pt idx="209">
                  <c:v>1786.3248982577777</c:v>
                </c:pt>
                <c:pt idx="210">
                  <c:v>1436.5438935763889</c:v>
                </c:pt>
                <c:pt idx="211">
                  <c:v>1204.6776272355555</c:v>
                </c:pt>
                <c:pt idx="212">
                  <c:v>1067.330033520833</c:v>
                </c:pt>
                <c:pt idx="213">
                  <c:v>1121.8313947200004</c:v>
                </c:pt>
                <c:pt idx="214">
                  <c:v>1323.4818751186108</c:v>
                </c:pt>
                <c:pt idx="215">
                  <c:v>1479.7551076388888</c:v>
                </c:pt>
                <c:pt idx="216">
                  <c:v>1493.2621474963889</c:v>
                </c:pt>
                <c:pt idx="217">
                  <c:v>1385.5274474166665</c:v>
                </c:pt>
                <c:pt idx="218">
                  <c:v>1227.9760055144436</c:v>
                </c:pt>
                <c:pt idx="219">
                  <c:v>1067.8769351855558</c:v>
                </c:pt>
                <c:pt idx="220">
                  <c:v>881.66726194527871</c:v>
                </c:pt>
                <c:pt idx="221">
                  <c:v>764.1366232852771</c:v>
                </c:pt>
                <c:pt idx="222">
                  <c:v>743.01722113194342</c:v>
                </c:pt>
                <c:pt idx="223">
                  <c:v>745.26525180777844</c:v>
                </c:pt>
                <c:pt idx="224">
                  <c:v>820.57384687444437</c:v>
                </c:pt>
                <c:pt idx="225">
                  <c:v>849.2383634799985</c:v>
                </c:pt>
                <c:pt idx="226">
                  <c:v>828.98562987861101</c:v>
                </c:pt>
                <c:pt idx="227">
                  <c:v>808.76781443000129</c:v>
                </c:pt>
                <c:pt idx="228">
                  <c:v>763.70203647444509</c:v>
                </c:pt>
                <c:pt idx="229">
                  <c:v>669.6743130763881</c:v>
                </c:pt>
                <c:pt idx="230">
                  <c:v>525.09097974305621</c:v>
                </c:pt>
                <c:pt idx="231">
                  <c:v>209.46592536333299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113.89453123000064</c:v>
                </c:pt>
                <c:pt idx="236">
                  <c:v>206.13514356888916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66.149665808889139</c:v>
                </c:pt>
                <c:pt idx="250">
                  <c:v>0</c:v>
                </c:pt>
                <c:pt idx="251">
                  <c:v>0</c:v>
                </c:pt>
                <c:pt idx="252">
                  <c:v>251.99130171888933</c:v>
                </c:pt>
                <c:pt idx="253">
                  <c:v>300.18574616333279</c:v>
                </c:pt>
                <c:pt idx="254">
                  <c:v>0</c:v>
                </c:pt>
                <c:pt idx="255">
                  <c:v>0</c:v>
                </c:pt>
                <c:pt idx="256">
                  <c:v>316.83911657638907</c:v>
                </c:pt>
                <c:pt idx="257">
                  <c:v>1210.3156337811106</c:v>
                </c:pt>
                <c:pt idx="258">
                  <c:v>1649.8795062186111</c:v>
                </c:pt>
                <c:pt idx="259">
                  <c:v>1681.2362124033334</c:v>
                </c:pt>
                <c:pt idx="260">
                  <c:v>1640.9947264355549</c:v>
                </c:pt>
                <c:pt idx="261">
                  <c:v>1745.921103678611</c:v>
                </c:pt>
                <c:pt idx="262">
                  <c:v>2070.582277634167</c:v>
                </c:pt>
                <c:pt idx="263">
                  <c:v>2231.4067421875006</c:v>
                </c:pt>
                <c:pt idx="264">
                  <c:v>2031.7785162075002</c:v>
                </c:pt>
                <c:pt idx="265">
                  <c:v>1613.2381651944431</c:v>
                </c:pt>
                <c:pt idx="266">
                  <c:v>1430.4916743466663</c:v>
                </c:pt>
                <c:pt idx="267">
                  <c:v>1370.4751351075001</c:v>
                </c:pt>
                <c:pt idx="268">
                  <c:v>1235.0368659866667</c:v>
                </c:pt>
                <c:pt idx="269">
                  <c:v>907.13508246305582</c:v>
                </c:pt>
                <c:pt idx="270">
                  <c:v>449.92965588888956</c:v>
                </c:pt>
                <c:pt idx="271">
                  <c:v>350.98196476444377</c:v>
                </c:pt>
                <c:pt idx="272">
                  <c:v>59.910862045278122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764.40203945222208</c:v>
                </c:pt>
                <c:pt idx="281">
                  <c:v>1953.2927792186115</c:v>
                </c:pt>
                <c:pt idx="282">
                  <c:v>2182.9582985811112</c:v>
                </c:pt>
                <c:pt idx="283">
                  <c:v>2245.4328707855557</c:v>
                </c:pt>
                <c:pt idx="284">
                  <c:v>2190.6540544630552</c:v>
                </c:pt>
                <c:pt idx="285">
                  <c:v>2062.5485974255557</c:v>
                </c:pt>
                <c:pt idx="286">
                  <c:v>2080.5475084563891</c:v>
                </c:pt>
                <c:pt idx="287">
                  <c:v>2100.0674542222205</c:v>
                </c:pt>
                <c:pt idx="288">
                  <c:v>1783.7473236119451</c:v>
                </c:pt>
                <c:pt idx="289">
                  <c:v>1145.9268102355554</c:v>
                </c:pt>
                <c:pt idx="290">
                  <c:v>547.64453122999998</c:v>
                </c:pt>
                <c:pt idx="291">
                  <c:v>133.84347690222322</c:v>
                </c:pt>
                <c:pt idx="292">
                  <c:v>78.174452674165281</c:v>
                </c:pt>
                <c:pt idx="293">
                  <c:v>217.42787916749896</c:v>
                </c:pt>
                <c:pt idx="294">
                  <c:v>382.82263654666798</c:v>
                </c:pt>
                <c:pt idx="295">
                  <c:v>526.75300042305548</c:v>
                </c:pt>
                <c:pt idx="296">
                  <c:v>623.7948587688885</c:v>
                </c:pt>
                <c:pt idx="297">
                  <c:v>649.85936971861099</c:v>
                </c:pt>
                <c:pt idx="298">
                  <c:v>578.88621250083224</c:v>
                </c:pt>
                <c:pt idx="299">
                  <c:v>482.49732361194538</c:v>
                </c:pt>
                <c:pt idx="300">
                  <c:v>360.69270305194539</c:v>
                </c:pt>
                <c:pt idx="301">
                  <c:v>212.83753880333231</c:v>
                </c:pt>
                <c:pt idx="302">
                  <c:v>87.189127985554393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129.24167434666663</c:v>
                </c:pt>
                <c:pt idx="307">
                  <c:v>319.18758993416765</c:v>
                </c:pt>
                <c:pt idx="308">
                  <c:v>342.1618443630569</c:v>
                </c:pt>
                <c:pt idx="309">
                  <c:v>267.64100282305583</c:v>
                </c:pt>
                <c:pt idx="310">
                  <c:v>192.59429390222152</c:v>
                </c:pt>
                <c:pt idx="311">
                  <c:v>44.212563909721084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131.04895454222151</c:v>
                </c:pt>
                <c:pt idx="321">
                  <c:v>249.06635225194373</c:v>
                </c:pt>
                <c:pt idx="322">
                  <c:v>273.16357447416709</c:v>
                </c:pt>
                <c:pt idx="323">
                  <c:v>174.71311784527774</c:v>
                </c:pt>
                <c:pt idx="324">
                  <c:v>317.95000720749943</c:v>
                </c:pt>
                <c:pt idx="325">
                  <c:v>342.04722942972285</c:v>
                </c:pt>
                <c:pt idx="326">
                  <c:v>268.76039540888934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201.61586945194421</c:v>
                </c:pt>
                <c:pt idx="331">
                  <c:v>152.95212503416704</c:v>
                </c:pt>
                <c:pt idx="332">
                  <c:v>127.03357196305561</c:v>
                </c:pt>
                <c:pt idx="333">
                  <c:v>174.56806331999985</c:v>
                </c:pt>
                <c:pt idx="334">
                  <c:v>125.09142430555561</c:v>
                </c:pt>
                <c:pt idx="335">
                  <c:v>220.4502276875001</c:v>
                </c:pt>
                <c:pt idx="336">
                  <c:v>388.72852612305547</c:v>
                </c:pt>
                <c:pt idx="337">
                  <c:v>654.20022768749982</c:v>
                </c:pt>
                <c:pt idx="338">
                  <c:v>1186.2184115588889</c:v>
                </c:pt>
                <c:pt idx="339">
                  <c:v>1770.116301718889</c:v>
                </c:pt>
                <c:pt idx="340">
                  <c:v>1923.664521596389</c:v>
                </c:pt>
                <c:pt idx="341">
                  <c:v>1354.8009912963885</c:v>
                </c:pt>
                <c:pt idx="342">
                  <c:v>707.26205763888868</c:v>
                </c:pt>
                <c:pt idx="343">
                  <c:v>539.63533193416663</c:v>
                </c:pt>
                <c:pt idx="344">
                  <c:v>684.92820213194386</c:v>
                </c:pt>
                <c:pt idx="345">
                  <c:v>688.19025596444476</c:v>
                </c:pt>
                <c:pt idx="346">
                  <c:v>592.54163191444502</c:v>
                </c:pt>
                <c:pt idx="347">
                  <c:v>690.80562560749945</c:v>
                </c:pt>
                <c:pt idx="348">
                  <c:v>669.00462111194429</c:v>
                </c:pt>
                <c:pt idx="349">
                  <c:v>550.07725634083329</c:v>
                </c:pt>
                <c:pt idx="350">
                  <c:v>429.98432362999995</c:v>
                </c:pt>
                <c:pt idx="351">
                  <c:v>381.39670078527786</c:v>
                </c:pt>
                <c:pt idx="352">
                  <c:v>381.00491911111038</c:v>
                </c:pt>
                <c:pt idx="353">
                  <c:v>404.71175638527734</c:v>
                </c:pt>
                <c:pt idx="354">
                  <c:v>477.00342305194511</c:v>
                </c:pt>
                <c:pt idx="355">
                  <c:v>501.88281189638906</c:v>
                </c:pt>
                <c:pt idx="356">
                  <c:v>405.88710140777738</c:v>
                </c:pt>
                <c:pt idx="357">
                  <c:v>115.93547466666642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116.37285492972232</c:v>
                </c:pt>
                <c:pt idx="363">
                  <c:v>307.98296967861057</c:v>
                </c:pt>
                <c:pt idx="364">
                  <c:v>428.46908078972251</c:v>
                </c:pt>
                <c:pt idx="365">
                  <c:v>525.14779034666662</c:v>
                </c:pt>
                <c:pt idx="366">
                  <c:v>719.09881805777798</c:v>
                </c:pt>
                <c:pt idx="367">
                  <c:v>962.79256110750021</c:v>
                </c:pt>
                <c:pt idx="368">
                  <c:v>943.15368863194419</c:v>
                </c:pt>
                <c:pt idx="369">
                  <c:v>656.65756228972214</c:v>
                </c:pt>
                <c:pt idx="370">
                  <c:v>295.88083129861104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120.48611111111111</c:v>
                </c:pt>
                <c:pt idx="391">
                  <c:v>880.50682574305563</c:v>
                </c:pt>
                <c:pt idx="392">
                  <c:v>1410.9362336630554</c:v>
                </c:pt>
                <c:pt idx="393">
                  <c:v>1870.084506257778</c:v>
                </c:pt>
                <c:pt idx="394">
                  <c:v>2186.550389756389</c:v>
                </c:pt>
                <c:pt idx="395">
                  <c:v>2385.0826791119443</c:v>
                </c:pt>
                <c:pt idx="396">
                  <c:v>2466.0529034699998</c:v>
                </c:pt>
                <c:pt idx="397">
                  <c:v>2236.3417855186108</c:v>
                </c:pt>
                <c:pt idx="398">
                  <c:v>1547.9160784300004</c:v>
                </c:pt>
                <c:pt idx="399">
                  <c:v>757.57673232000036</c:v>
                </c:pt>
                <c:pt idx="400">
                  <c:v>251.53506565333259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51.168381541111025</c:v>
                </c:pt>
                <c:pt idx="409">
                  <c:v>339.74632815194457</c:v>
                </c:pt>
                <c:pt idx="410">
                  <c:v>460.42728255555522</c:v>
                </c:pt>
                <c:pt idx="411">
                  <c:v>509.01560376333327</c:v>
                </c:pt>
                <c:pt idx="412">
                  <c:v>557.81133879861125</c:v>
                </c:pt>
                <c:pt idx="413">
                  <c:v>727.31316930749995</c:v>
                </c:pt>
                <c:pt idx="414">
                  <c:v>994.53357196305512</c:v>
                </c:pt>
                <c:pt idx="415">
                  <c:v>1070.3135620922219</c:v>
                </c:pt>
                <c:pt idx="416">
                  <c:v>808.52153546750071</c:v>
                </c:pt>
                <c:pt idx="417">
                  <c:v>424.02190485194473</c:v>
                </c:pt>
                <c:pt idx="418">
                  <c:v>37.672310502222182</c:v>
                </c:pt>
                <c:pt idx="419">
                  <c:v>0</c:v>
                </c:pt>
                <c:pt idx="420">
                  <c:v>56.330681247777235</c:v>
                </c:pt>
                <c:pt idx="421">
                  <c:v>344.58109558555481</c:v>
                </c:pt>
                <c:pt idx="422">
                  <c:v>634.20309496444429</c:v>
                </c:pt>
                <c:pt idx="423">
                  <c:v>1045.7330726355563</c:v>
                </c:pt>
                <c:pt idx="424">
                  <c:v>1701.1746826297226</c:v>
                </c:pt>
                <c:pt idx="425">
                  <c:v>2410.1867358699997</c:v>
                </c:pt>
                <c:pt idx="426">
                  <c:v>2595.6280047588884</c:v>
                </c:pt>
                <c:pt idx="427">
                  <c:v>1890.0167746088887</c:v>
                </c:pt>
                <c:pt idx="428">
                  <c:v>910.20151124777738</c:v>
                </c:pt>
                <c:pt idx="429">
                  <c:v>308.23816057638851</c:v>
                </c:pt>
                <c:pt idx="430">
                  <c:v>64.024835413332937</c:v>
                </c:pt>
                <c:pt idx="431">
                  <c:v>84.055489563056369</c:v>
                </c:pt>
                <c:pt idx="432">
                  <c:v>250.08785241194508</c:v>
                </c:pt>
                <c:pt idx="433">
                  <c:v>273.31351754083346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61.186604563333304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120.48611111111111</c:v>
                </c:pt>
                <c:pt idx="511">
                  <c:v>976.89571463194443</c:v>
                </c:pt>
                <c:pt idx="512">
                  <c:v>1844.8147324652775</c:v>
                </c:pt>
                <c:pt idx="513">
                  <c:v>2618.5314361366668</c:v>
                </c:pt>
                <c:pt idx="514">
                  <c:v>2842.088373852222</c:v>
                </c:pt>
                <c:pt idx="515">
                  <c:v>2490.6166322133327</c:v>
                </c:pt>
                <c:pt idx="516">
                  <c:v>1632.754740743055</c:v>
                </c:pt>
                <c:pt idx="517">
                  <c:v>745.30300161861078</c:v>
                </c:pt>
                <c:pt idx="518">
                  <c:v>263.35855717416712</c:v>
                </c:pt>
                <c:pt idx="519">
                  <c:v>20.576177911944914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48.19444444444445</c:v>
                </c:pt>
                <c:pt idx="532">
                  <c:v>663.61716011888882</c:v>
                </c:pt>
                <c:pt idx="533">
                  <c:v>1097.4649309466668</c:v>
                </c:pt>
                <c:pt idx="534">
                  <c:v>1339.0517126577777</c:v>
                </c:pt>
                <c:pt idx="535">
                  <c:v>1581.197184813333</c:v>
                </c:pt>
                <c:pt idx="536">
                  <c:v>2258.7268265188886</c:v>
                </c:pt>
                <c:pt idx="537">
                  <c:v>2940.5555911944443</c:v>
                </c:pt>
                <c:pt idx="538">
                  <c:v>2832.9500882800007</c:v>
                </c:pt>
                <c:pt idx="539">
                  <c:v>1785.2547176741664</c:v>
                </c:pt>
                <c:pt idx="540">
                  <c:v>753.72805352083299</c:v>
                </c:pt>
                <c:pt idx="541">
                  <c:v>368.1724979652779</c:v>
                </c:pt>
                <c:pt idx="542">
                  <c:v>198.81034006750031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5.4545226699996121</c:v>
                </c:pt>
                <c:pt idx="550">
                  <c:v>124.46918282305559</c:v>
                </c:pt>
                <c:pt idx="551">
                  <c:v>147.75630390083327</c:v>
                </c:pt>
                <c:pt idx="552">
                  <c:v>146.58305396749992</c:v>
                </c:pt>
                <c:pt idx="553">
                  <c:v>242.2177107563889</c:v>
                </c:pt>
                <c:pt idx="554">
                  <c:v>338.23786395194412</c:v>
                </c:pt>
                <c:pt idx="555">
                  <c:v>434.62675284083349</c:v>
                </c:pt>
                <c:pt idx="556">
                  <c:v>555.48159964527792</c:v>
                </c:pt>
                <c:pt idx="557">
                  <c:v>676.91399269666647</c:v>
                </c:pt>
                <c:pt idx="558">
                  <c:v>1039.7557832430552</c:v>
                </c:pt>
                <c:pt idx="559">
                  <c:v>995.89118974305552</c:v>
                </c:pt>
                <c:pt idx="560">
                  <c:v>515.11650341666655</c:v>
                </c:pt>
                <c:pt idx="561">
                  <c:v>394.63039230555552</c:v>
                </c:pt>
                <c:pt idx="562">
                  <c:v>9.0748367500000668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19-45DA-9248-6BEAD219DA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 speed tractive</a:t>
            </a:r>
            <a:r>
              <a:rPr lang="en-US" baseline="0"/>
              <a:t> force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847603756837319"/>
          <c:y val="8.0720752541406454E-2"/>
          <c:w val="0.7771877507240833"/>
          <c:h val="0.70956839525250626"/>
        </c:manualLayout>
      </c:layout>
      <c:lineChart>
        <c:grouping val="standard"/>
        <c:varyColors val="0"/>
        <c:ser>
          <c:idx val="0"/>
          <c:order val="0"/>
          <c:tx>
            <c:v>tractive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WLTC_class_3!$K$597:$K$1029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240.97222222222223</c:v>
                </c:pt>
                <c:pt idx="11">
                  <c:v>880.55920297222224</c:v>
                </c:pt>
                <c:pt idx="12">
                  <c:v>1290.4501225519446</c:v>
                </c:pt>
                <c:pt idx="13">
                  <c:v>2062.8622840355551</c:v>
                </c:pt>
                <c:pt idx="14">
                  <c:v>2645.369733351944</c:v>
                </c:pt>
                <c:pt idx="15">
                  <c:v>2966.9322704300002</c:v>
                </c:pt>
                <c:pt idx="16">
                  <c:v>3124.8124363411112</c:v>
                </c:pt>
                <c:pt idx="17">
                  <c:v>2998.2615354652771</c:v>
                </c:pt>
                <c:pt idx="18">
                  <c:v>2680.4545899097216</c:v>
                </c:pt>
                <c:pt idx="19">
                  <c:v>2459.0917039244441</c:v>
                </c:pt>
                <c:pt idx="20">
                  <c:v>2431.4570678355562</c:v>
                </c:pt>
                <c:pt idx="21">
                  <c:v>2334.3640239963893</c:v>
                </c:pt>
                <c:pt idx="22">
                  <c:v>1826.0524724088884</c:v>
                </c:pt>
                <c:pt idx="23">
                  <c:v>1091.604229978612</c:v>
                </c:pt>
                <c:pt idx="24">
                  <c:v>588.27221196750065</c:v>
                </c:pt>
                <c:pt idx="25">
                  <c:v>466.42848307638781</c:v>
                </c:pt>
                <c:pt idx="26">
                  <c:v>465.75176927555623</c:v>
                </c:pt>
                <c:pt idx="27">
                  <c:v>392.11086518555521</c:v>
                </c:pt>
                <c:pt idx="28">
                  <c:v>244.84581771888816</c:v>
                </c:pt>
                <c:pt idx="29">
                  <c:v>70.868876750000311</c:v>
                </c:pt>
                <c:pt idx="30">
                  <c:v>15.53786024083297</c:v>
                </c:pt>
                <c:pt idx="31">
                  <c:v>153.7800570297222</c:v>
                </c:pt>
                <c:pt idx="32">
                  <c:v>367.53686598666627</c:v>
                </c:pt>
                <c:pt idx="33">
                  <c:v>535.5979735119447</c:v>
                </c:pt>
                <c:pt idx="34">
                  <c:v>705.51882185416764</c:v>
                </c:pt>
                <c:pt idx="35">
                  <c:v>805.6621105297229</c:v>
                </c:pt>
                <c:pt idx="36">
                  <c:v>737.17512578972185</c:v>
                </c:pt>
                <c:pt idx="37">
                  <c:v>594.51298922222145</c:v>
                </c:pt>
                <c:pt idx="38">
                  <c:v>522.2213225555555</c:v>
                </c:pt>
                <c:pt idx="39">
                  <c:v>546.31854477777802</c:v>
                </c:pt>
                <c:pt idx="40">
                  <c:v>691.54507048527842</c:v>
                </c:pt>
                <c:pt idx="41">
                  <c:v>912.30855597861137</c:v>
                </c:pt>
                <c:pt idx="42">
                  <c:v>1063.4844365563879</c:v>
                </c:pt>
                <c:pt idx="43">
                  <c:v>1167.9687499852764</c:v>
                </c:pt>
                <c:pt idx="44">
                  <c:v>1201.7648383230562</c:v>
                </c:pt>
                <c:pt idx="45">
                  <c:v>1114.6271648311122</c:v>
                </c:pt>
                <c:pt idx="46">
                  <c:v>905.02910786999973</c:v>
                </c:pt>
                <c:pt idx="47">
                  <c:v>667.00677119444413</c:v>
                </c:pt>
                <c:pt idx="48">
                  <c:v>546.52066008333293</c:v>
                </c:pt>
                <c:pt idx="49">
                  <c:v>497.58664916305622</c:v>
                </c:pt>
                <c:pt idx="50">
                  <c:v>496.11170638972294</c:v>
                </c:pt>
                <c:pt idx="51">
                  <c:v>664.05688564777745</c:v>
                </c:pt>
                <c:pt idx="52">
                  <c:v>981.01162328527664</c:v>
                </c:pt>
                <c:pt idx="53">
                  <c:v>1086.4010152341668</c:v>
                </c:pt>
                <c:pt idx="54">
                  <c:v>876.40838314666735</c:v>
                </c:pt>
                <c:pt idx="55">
                  <c:v>758.24153574305456</c:v>
                </c:pt>
                <c:pt idx="56">
                  <c:v>785.45066374083262</c:v>
                </c:pt>
                <c:pt idx="57">
                  <c:v>788.58491713416754</c:v>
                </c:pt>
                <c:pt idx="58">
                  <c:v>743.54707370083372</c:v>
                </c:pt>
                <c:pt idx="59">
                  <c:v>624.64764345194305</c:v>
                </c:pt>
                <c:pt idx="60">
                  <c:v>382.88138243555591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239.92079466666669</c:v>
                </c:pt>
                <c:pt idx="76">
                  <c:v>867.30406718749998</c:v>
                </c:pt>
                <c:pt idx="77">
                  <c:v>1954.4550603333334</c:v>
                </c:pt>
                <c:pt idx="78">
                  <c:v>2616.6030507499995</c:v>
                </c:pt>
                <c:pt idx="79">
                  <c:v>2580.7863931022221</c:v>
                </c:pt>
                <c:pt idx="80">
                  <c:v>2549.7549191111111</c:v>
                </c:pt>
                <c:pt idx="81">
                  <c:v>1891.7934102222221</c:v>
                </c:pt>
                <c:pt idx="82">
                  <c:v>1419.0673581111112</c:v>
                </c:pt>
                <c:pt idx="83">
                  <c:v>1428.8444408888888</c:v>
                </c:pt>
                <c:pt idx="84">
                  <c:v>1439.1802141111111</c:v>
                </c:pt>
                <c:pt idx="85">
                  <c:v>1040.4218999999991</c:v>
                </c:pt>
                <c:pt idx="86">
                  <c:v>608.3542566008332</c:v>
                </c:pt>
                <c:pt idx="87">
                  <c:v>175.73281129861169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977.72726004083381</c:v>
                </c:pt>
                <c:pt idx="96">
                  <c:v>1610.9928445786111</c:v>
                </c:pt>
                <c:pt idx="97">
                  <c:v>1522.8111183186106</c:v>
                </c:pt>
                <c:pt idx="98">
                  <c:v>1505.6695921297221</c:v>
                </c:pt>
                <c:pt idx="99">
                  <c:v>1491.0526483866672</c:v>
                </c:pt>
                <c:pt idx="100">
                  <c:v>1040.9942693230555</c:v>
                </c:pt>
                <c:pt idx="101">
                  <c:v>633.90588068527791</c:v>
                </c:pt>
                <c:pt idx="102">
                  <c:v>658.86907309638946</c:v>
                </c:pt>
                <c:pt idx="103">
                  <c:v>830.62452118555586</c:v>
                </c:pt>
                <c:pt idx="104">
                  <c:v>786.4840742786115</c:v>
                </c:pt>
                <c:pt idx="105">
                  <c:v>379.1324027688878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213.05715139111089</c:v>
                </c:pt>
                <c:pt idx="112">
                  <c:v>357.05106630555565</c:v>
                </c:pt>
                <c:pt idx="113">
                  <c:v>381.14828852777737</c:v>
                </c:pt>
                <c:pt idx="114">
                  <c:v>139.88345218527735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480.8930168888885</c:v>
                </c:pt>
                <c:pt idx="120">
                  <c:v>1615.5743112133334</c:v>
                </c:pt>
                <c:pt idx="121">
                  <c:v>2298.5490896630563</c:v>
                </c:pt>
                <c:pt idx="122">
                  <c:v>1538.1089660408331</c:v>
                </c:pt>
                <c:pt idx="123">
                  <c:v>431.7339280744439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625.47635022222209</c:v>
                </c:pt>
                <c:pt idx="129">
                  <c:v>1350.1389245277778</c:v>
                </c:pt>
                <c:pt idx="130">
                  <c:v>1717.6730164444443</c:v>
                </c:pt>
                <c:pt idx="131">
                  <c:v>1506.8213977986115</c:v>
                </c:pt>
                <c:pt idx="132">
                  <c:v>1367.9723235144445</c:v>
                </c:pt>
                <c:pt idx="133">
                  <c:v>1229.1078852430551</c:v>
                </c:pt>
                <c:pt idx="134">
                  <c:v>1402.6595231111114</c:v>
                </c:pt>
                <c:pt idx="135">
                  <c:v>1845.5971874699994</c:v>
                </c:pt>
                <c:pt idx="136">
                  <c:v>2412.8542777519433</c:v>
                </c:pt>
                <c:pt idx="137">
                  <c:v>2362.7028150355554</c:v>
                </c:pt>
                <c:pt idx="138">
                  <c:v>1775.4826068300013</c:v>
                </c:pt>
                <c:pt idx="139">
                  <c:v>1403.0004076744453</c:v>
                </c:pt>
                <c:pt idx="140">
                  <c:v>904.95639471999891</c:v>
                </c:pt>
                <c:pt idx="141">
                  <c:v>593.44190528527747</c:v>
                </c:pt>
                <c:pt idx="142">
                  <c:v>569.93060966666769</c:v>
                </c:pt>
                <c:pt idx="143">
                  <c:v>595.20387527444404</c:v>
                </c:pt>
                <c:pt idx="144">
                  <c:v>620.4827277866666</c:v>
                </c:pt>
                <c:pt idx="145">
                  <c:v>670.46009311194507</c:v>
                </c:pt>
                <c:pt idx="146">
                  <c:v>745.14854178527764</c:v>
                </c:pt>
                <c:pt idx="147">
                  <c:v>724.68839435638859</c:v>
                </c:pt>
                <c:pt idx="148">
                  <c:v>606.03967644444413</c:v>
                </c:pt>
                <c:pt idx="149">
                  <c:v>823.52993429638821</c:v>
                </c:pt>
                <c:pt idx="150">
                  <c:v>1071.9941953786104</c:v>
                </c:pt>
                <c:pt idx="151">
                  <c:v>982.64969463111242</c:v>
                </c:pt>
                <c:pt idx="152">
                  <c:v>746.90681496888851</c:v>
                </c:pt>
                <c:pt idx="153">
                  <c:v>578.88621250083224</c:v>
                </c:pt>
                <c:pt idx="154">
                  <c:v>555.45034009222252</c:v>
                </c:pt>
                <c:pt idx="155">
                  <c:v>555.45034009222252</c:v>
                </c:pt>
                <c:pt idx="156">
                  <c:v>652.50197552083318</c:v>
                </c:pt>
                <c:pt idx="157">
                  <c:v>799.75026227416697</c:v>
                </c:pt>
                <c:pt idx="158">
                  <c:v>900.85659360333329</c:v>
                </c:pt>
                <c:pt idx="159">
                  <c:v>834.04009329222117</c:v>
                </c:pt>
                <c:pt idx="160">
                  <c:v>644.03342011888856</c:v>
                </c:pt>
                <c:pt idx="161">
                  <c:v>523.54730900777906</c:v>
                </c:pt>
                <c:pt idx="162">
                  <c:v>426.46354887861111</c:v>
                </c:pt>
                <c:pt idx="163">
                  <c:v>255.01747562305485</c:v>
                </c:pt>
                <c:pt idx="164">
                  <c:v>129.06737196527877</c:v>
                </c:pt>
                <c:pt idx="165">
                  <c:v>2.5411187866659191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23.045794666666627</c:v>
                </c:pt>
                <c:pt idx="175">
                  <c:v>1349.778569191111</c:v>
                </c:pt>
                <c:pt idx="176">
                  <c:v>1910.4507942222224</c:v>
                </c:pt>
                <c:pt idx="177">
                  <c:v>1942.1469048519439</c:v>
                </c:pt>
                <c:pt idx="178">
                  <c:v>1975.8082091200001</c:v>
                </c:pt>
                <c:pt idx="179">
                  <c:v>2275.7017323200007</c:v>
                </c:pt>
                <c:pt idx="180">
                  <c:v>2775.1506467519434</c:v>
                </c:pt>
                <c:pt idx="181">
                  <c:v>2822.9977997674991</c:v>
                </c:pt>
                <c:pt idx="182">
                  <c:v>2702.5722412519449</c:v>
                </c:pt>
                <c:pt idx="183">
                  <c:v>2344.1299329652784</c:v>
                </c:pt>
                <c:pt idx="184">
                  <c:v>2074.238086631944</c:v>
                </c:pt>
                <c:pt idx="185">
                  <c:v>2145.796965463056</c:v>
                </c:pt>
                <c:pt idx="186">
                  <c:v>1880.095297463055</c:v>
                </c:pt>
                <c:pt idx="187">
                  <c:v>1559.6960282452778</c:v>
                </c:pt>
                <c:pt idx="188">
                  <c:v>1453.5906091741665</c:v>
                </c:pt>
                <c:pt idx="189">
                  <c:v>1347.1017887855555</c:v>
                </c:pt>
                <c:pt idx="190">
                  <c:v>1189.3974053741676</c:v>
                </c:pt>
                <c:pt idx="191">
                  <c:v>1053.4179048852766</c:v>
                </c:pt>
                <c:pt idx="192">
                  <c:v>939.03758196888771</c:v>
                </c:pt>
                <c:pt idx="193">
                  <c:v>847.05187214527859</c:v>
                </c:pt>
                <c:pt idx="194">
                  <c:v>825.61331807555621</c:v>
                </c:pt>
                <c:pt idx="195">
                  <c:v>925.56665200000032</c:v>
                </c:pt>
                <c:pt idx="196">
                  <c:v>955.95542698972292</c:v>
                </c:pt>
                <c:pt idx="197">
                  <c:v>815.90796170222086</c:v>
                </c:pt>
                <c:pt idx="198">
                  <c:v>696.33321437860968</c:v>
                </c:pt>
                <c:pt idx="199">
                  <c:v>696.33321437861309</c:v>
                </c:pt>
                <c:pt idx="200">
                  <c:v>769.5376415588903</c:v>
                </c:pt>
                <c:pt idx="201">
                  <c:v>820.47874790083188</c:v>
                </c:pt>
                <c:pt idx="202">
                  <c:v>654.55742477777574</c:v>
                </c:pt>
                <c:pt idx="203">
                  <c:v>72.54790831999992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253.17211204777772</c:v>
                </c:pt>
                <c:pt idx="211">
                  <c:v>662.24734357861166</c:v>
                </c:pt>
                <c:pt idx="212">
                  <c:v>1317.531821885279</c:v>
                </c:pt>
                <c:pt idx="213">
                  <c:v>2032.1119237674993</c:v>
                </c:pt>
                <c:pt idx="214">
                  <c:v>2152.5573248311098</c:v>
                </c:pt>
                <c:pt idx="215">
                  <c:v>1595.1329813811121</c:v>
                </c:pt>
                <c:pt idx="216">
                  <c:v>953.95892861194477</c:v>
                </c:pt>
                <c:pt idx="217">
                  <c:v>522.42343786111041</c:v>
                </c:pt>
                <c:pt idx="218">
                  <c:v>157.28123940972148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394.63039230555552</c:v>
                </c:pt>
                <c:pt idx="230">
                  <c:v>1457.3524407777772</c:v>
                </c:pt>
                <c:pt idx="231">
                  <c:v>2045.0410456033335</c:v>
                </c:pt>
                <c:pt idx="232">
                  <c:v>1983.7192658133333</c:v>
                </c:pt>
                <c:pt idx="233">
                  <c:v>1874.6423119408332</c:v>
                </c:pt>
                <c:pt idx="234">
                  <c:v>1669.6555462355557</c:v>
                </c:pt>
                <c:pt idx="235">
                  <c:v>1486.6799923055555</c:v>
                </c:pt>
                <c:pt idx="236">
                  <c:v>1448.4728379186115</c:v>
                </c:pt>
                <c:pt idx="237">
                  <c:v>1386.2655337741658</c:v>
                </c:pt>
                <c:pt idx="238">
                  <c:v>1516.3052514852768</c:v>
                </c:pt>
                <c:pt idx="239">
                  <c:v>1723.1026676033334</c:v>
                </c:pt>
                <c:pt idx="240">
                  <c:v>1690.414676444444</c:v>
                </c:pt>
                <c:pt idx="241">
                  <c:v>1415.7523120786118</c:v>
                </c:pt>
                <c:pt idx="242">
                  <c:v>991.19276988972354</c:v>
                </c:pt>
                <c:pt idx="243">
                  <c:v>777.6664207411111</c:v>
                </c:pt>
                <c:pt idx="244">
                  <c:v>805.14721196749861</c:v>
                </c:pt>
                <c:pt idx="245">
                  <c:v>809.25358673416531</c:v>
                </c:pt>
                <c:pt idx="246">
                  <c:v>764.51953123000135</c:v>
                </c:pt>
                <c:pt idx="247">
                  <c:v>815.50742789666697</c:v>
                </c:pt>
                <c:pt idx="248">
                  <c:v>940.93585435194302</c:v>
                </c:pt>
                <c:pt idx="249">
                  <c:v>947.39082407444471</c:v>
                </c:pt>
                <c:pt idx="250">
                  <c:v>928.39235052083313</c:v>
                </c:pt>
                <c:pt idx="251">
                  <c:v>1054.7894065341666</c:v>
                </c:pt>
                <c:pt idx="252">
                  <c:v>1160.2123199097234</c:v>
                </c:pt>
                <c:pt idx="253">
                  <c:v>1073.0585840675001</c:v>
                </c:pt>
                <c:pt idx="254">
                  <c:v>862.45209085416525</c:v>
                </c:pt>
                <c:pt idx="255">
                  <c:v>720.24249354666665</c:v>
                </c:pt>
                <c:pt idx="256">
                  <c:v>697.73474563889022</c:v>
                </c:pt>
                <c:pt idx="257">
                  <c:v>771.62147352444515</c:v>
                </c:pt>
                <c:pt idx="258">
                  <c:v>968.41134705638876</c:v>
                </c:pt>
                <c:pt idx="259">
                  <c:v>1193.4152930230553</c:v>
                </c:pt>
                <c:pt idx="260">
                  <c:v>1205.0304673630553</c:v>
                </c:pt>
                <c:pt idx="261">
                  <c:v>1020.7168498186115</c:v>
                </c:pt>
                <c:pt idx="262">
                  <c:v>929.47349992305453</c:v>
                </c:pt>
                <c:pt idx="263">
                  <c:v>934.66932105638784</c:v>
                </c:pt>
                <c:pt idx="264">
                  <c:v>891.72097988527764</c:v>
                </c:pt>
                <c:pt idx="265">
                  <c:v>774.76020547861094</c:v>
                </c:pt>
                <c:pt idx="266">
                  <c:v>703.35336480333399</c:v>
                </c:pt>
                <c:pt idx="267">
                  <c:v>921.11458752083365</c:v>
                </c:pt>
                <c:pt idx="268">
                  <c:v>1219.2203012986104</c:v>
                </c:pt>
                <c:pt idx="269">
                  <c:v>1231.049873096666</c:v>
                </c:pt>
                <c:pt idx="270">
                  <c:v>1071.6296116577798</c:v>
                </c:pt>
                <c:pt idx="271">
                  <c:v>1173.6417198700001</c:v>
                </c:pt>
                <c:pt idx="272">
                  <c:v>1596.6108843911084</c:v>
                </c:pt>
                <c:pt idx="273">
                  <c:v>1570.8876679852774</c:v>
                </c:pt>
                <c:pt idx="274">
                  <c:v>1149.1550994452784</c:v>
                </c:pt>
                <c:pt idx="275">
                  <c:v>1009.638390080002</c:v>
                </c:pt>
                <c:pt idx="276">
                  <c:v>1184.4449863588884</c:v>
                </c:pt>
                <c:pt idx="277">
                  <c:v>1389.625692003332</c:v>
                </c:pt>
                <c:pt idx="278">
                  <c:v>1259.7666453333331</c:v>
                </c:pt>
                <c:pt idx="279">
                  <c:v>904.70252413666663</c:v>
                </c:pt>
                <c:pt idx="280">
                  <c:v>686.75833029861315</c:v>
                </c:pt>
                <c:pt idx="281">
                  <c:v>611.26746247444373</c:v>
                </c:pt>
                <c:pt idx="282">
                  <c:v>582.92419287444511</c:v>
                </c:pt>
                <c:pt idx="283">
                  <c:v>530.50604867000004</c:v>
                </c:pt>
                <c:pt idx="284">
                  <c:v>403.72628970222223</c:v>
                </c:pt>
                <c:pt idx="285">
                  <c:v>249.79676359639024</c:v>
                </c:pt>
                <c:pt idx="286">
                  <c:v>117.02504961194251</c:v>
                </c:pt>
                <c:pt idx="287">
                  <c:v>175.23771707861181</c:v>
                </c:pt>
                <c:pt idx="288">
                  <c:v>407.30371525333396</c:v>
                </c:pt>
                <c:pt idx="289">
                  <c:v>620.25670833333197</c:v>
                </c:pt>
                <c:pt idx="290">
                  <c:v>475.67337500000002</c:v>
                </c:pt>
                <c:pt idx="291">
                  <c:v>224.99390630555553</c:v>
                </c:pt>
                <c:pt idx="292">
                  <c:v>456.3985546666666</c:v>
                </c:pt>
                <c:pt idx="293">
                  <c:v>697.37077688888883</c:v>
                </c:pt>
                <c:pt idx="294">
                  <c:v>721.46799911110975</c:v>
                </c:pt>
                <c:pt idx="295">
                  <c:v>794.71013789639017</c:v>
                </c:pt>
                <c:pt idx="296">
                  <c:v>821.66715683111113</c:v>
                </c:pt>
                <c:pt idx="297">
                  <c:v>775.386227158888</c:v>
                </c:pt>
                <c:pt idx="298">
                  <c:v>679.95619074527917</c:v>
                </c:pt>
                <c:pt idx="299">
                  <c:v>557.55377140972018</c:v>
                </c:pt>
                <c:pt idx="300">
                  <c:v>409.15458234083258</c:v>
                </c:pt>
                <c:pt idx="301">
                  <c:v>232.90935816750198</c:v>
                </c:pt>
                <c:pt idx="302">
                  <c:v>78.070563363333292</c:v>
                </c:pt>
                <c:pt idx="303">
                  <c:v>41.165362702221785</c:v>
                </c:pt>
                <c:pt idx="304">
                  <c:v>126.79387363111209</c:v>
                </c:pt>
                <c:pt idx="305">
                  <c:v>286.66108742555554</c:v>
                </c:pt>
                <c:pt idx="306">
                  <c:v>475.08457155194372</c:v>
                </c:pt>
                <c:pt idx="307">
                  <c:v>593.83874228527702</c:v>
                </c:pt>
                <c:pt idx="308">
                  <c:v>617.93596450749965</c:v>
                </c:pt>
                <c:pt idx="309">
                  <c:v>544.78042274111135</c:v>
                </c:pt>
                <c:pt idx="310">
                  <c:v>421.71106668750036</c:v>
                </c:pt>
                <c:pt idx="311">
                  <c:v>199.70728840750064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253.17211204777772</c:v>
                </c:pt>
                <c:pt idx="318">
                  <c:v>662.24734357861166</c:v>
                </c:pt>
                <c:pt idx="319">
                  <c:v>1317.531821885279</c:v>
                </c:pt>
                <c:pt idx="320">
                  <c:v>2032.1119237674993</c:v>
                </c:pt>
                <c:pt idx="321">
                  <c:v>2152.5573248311098</c:v>
                </c:pt>
                <c:pt idx="322">
                  <c:v>1595.1329813811121</c:v>
                </c:pt>
                <c:pt idx="323">
                  <c:v>1194.9311508341671</c:v>
                </c:pt>
                <c:pt idx="324">
                  <c:v>1614.2709225555548</c:v>
                </c:pt>
                <c:pt idx="325">
                  <c:v>1589.3319678611115</c:v>
                </c:pt>
                <c:pt idx="326">
                  <c:v>1140.3267202852785</c:v>
                </c:pt>
                <c:pt idx="327">
                  <c:v>836.07380990222191</c:v>
                </c:pt>
                <c:pt idx="328">
                  <c:v>593.45065741666622</c:v>
                </c:pt>
                <c:pt idx="329">
                  <c:v>738.85875751861101</c:v>
                </c:pt>
                <c:pt idx="330">
                  <c:v>959.04679185416637</c:v>
                </c:pt>
                <c:pt idx="331">
                  <c:v>1304.7882596319437</c:v>
                </c:pt>
                <c:pt idx="332">
                  <c:v>1464.8082099452774</c:v>
                </c:pt>
                <c:pt idx="333">
                  <c:v>1334.3262234297215</c:v>
                </c:pt>
                <c:pt idx="334">
                  <c:v>718.60910575194339</c:v>
                </c:pt>
                <c:pt idx="335">
                  <c:v>83.058477296390777</c:v>
                </c:pt>
                <c:pt idx="336">
                  <c:v>142.95280300083471</c:v>
                </c:pt>
                <c:pt idx="337">
                  <c:v>305.53734744444301</c:v>
                </c:pt>
                <c:pt idx="338">
                  <c:v>371.8014425786107</c:v>
                </c:pt>
                <c:pt idx="339">
                  <c:v>440.67951062972287</c:v>
                </c:pt>
                <c:pt idx="340">
                  <c:v>461.38548185416767</c:v>
                </c:pt>
                <c:pt idx="341">
                  <c:v>458.85670922999935</c:v>
                </c:pt>
                <c:pt idx="342">
                  <c:v>431.40734434111005</c:v>
                </c:pt>
                <c:pt idx="343">
                  <c:v>331.68866040333427</c:v>
                </c:pt>
                <c:pt idx="344">
                  <c:v>156.41555760333367</c:v>
                </c:pt>
                <c:pt idx="345">
                  <c:v>123.39954079861107</c:v>
                </c:pt>
                <c:pt idx="346">
                  <c:v>236.71416169222221</c:v>
                </c:pt>
                <c:pt idx="347">
                  <c:v>328.38490977777741</c:v>
                </c:pt>
                <c:pt idx="348">
                  <c:v>348.58875796527775</c:v>
                </c:pt>
                <c:pt idx="349">
                  <c:v>320.63307986111067</c:v>
                </c:pt>
                <c:pt idx="350">
                  <c:v>364.24346920888917</c:v>
                </c:pt>
                <c:pt idx="351">
                  <c:v>482.45640857416697</c:v>
                </c:pt>
                <c:pt idx="352">
                  <c:v>529.89592255555476</c:v>
                </c:pt>
                <c:pt idx="353">
                  <c:v>553.23961104083298</c:v>
                </c:pt>
                <c:pt idx="354">
                  <c:v>601.43405548527812</c:v>
                </c:pt>
                <c:pt idx="355">
                  <c:v>650.38203366666767</c:v>
                </c:pt>
                <c:pt idx="356">
                  <c:v>820.57384687444437</c:v>
                </c:pt>
                <c:pt idx="357">
                  <c:v>971.25807986110965</c:v>
                </c:pt>
                <c:pt idx="358">
                  <c:v>881.05948109666724</c:v>
                </c:pt>
                <c:pt idx="359">
                  <c:v>667.31314758555664</c:v>
                </c:pt>
                <c:pt idx="360">
                  <c:v>329.16777476305515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129.27860419638898</c:v>
                </c:pt>
                <c:pt idx="369">
                  <c:v>1433.7403758888888</c:v>
                </c:pt>
                <c:pt idx="370">
                  <c:v>2506.7625810674999</c:v>
                </c:pt>
                <c:pt idx="371">
                  <c:v>3132.8445982255548</c:v>
                </c:pt>
                <c:pt idx="372">
                  <c:v>3066.8345022533326</c:v>
                </c:pt>
                <c:pt idx="373">
                  <c:v>2590.119195378611</c:v>
                </c:pt>
                <c:pt idx="374">
                  <c:v>1939.7635585277787</c:v>
                </c:pt>
                <c:pt idx="375">
                  <c:v>1303.8188483186116</c:v>
                </c:pt>
                <c:pt idx="376">
                  <c:v>829.08151060750038</c:v>
                </c:pt>
                <c:pt idx="377">
                  <c:v>564.74045882999997</c:v>
                </c:pt>
                <c:pt idx="378">
                  <c:v>443.52595505194438</c:v>
                </c:pt>
                <c:pt idx="379">
                  <c:v>271.94579608972151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35-46DD-BE30-734E9424E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/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high speed 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28213111996164"/>
          <c:y val="0.16109703529956365"/>
          <c:w val="0.79945809758831621"/>
          <c:h val="0.67503853853356066"/>
        </c:manualLayout>
      </c:layout>
      <c:lineChart>
        <c:grouping val="standard"/>
        <c:varyColors val="0"/>
        <c:ser>
          <c:idx val="0"/>
          <c:order val="0"/>
          <c:tx>
            <c:v>tractive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WLTC_class_3!$K$1030:$K$1484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192.7777777777778</c:v>
                </c:pt>
                <c:pt idx="4">
                  <c:v>1241.9923952355555</c:v>
                </c:pt>
                <c:pt idx="5">
                  <c:v>2254.9361118533334</c:v>
                </c:pt>
                <c:pt idx="6">
                  <c:v>3030.3072376033329</c:v>
                </c:pt>
                <c:pt idx="7">
                  <c:v>3136.4173402255551</c:v>
                </c:pt>
                <c:pt idx="8">
                  <c:v>2763.9099999999994</c:v>
                </c:pt>
                <c:pt idx="9">
                  <c:v>2391.9976650977778</c:v>
                </c:pt>
                <c:pt idx="10">
                  <c:v>2189.0815458522225</c:v>
                </c:pt>
                <c:pt idx="11">
                  <c:v>2083.2366162008334</c:v>
                </c:pt>
                <c:pt idx="12">
                  <c:v>1881.7332854166671</c:v>
                </c:pt>
                <c:pt idx="13">
                  <c:v>1605.7489197866671</c:v>
                </c:pt>
                <c:pt idx="14">
                  <c:v>1424.3076694897218</c:v>
                </c:pt>
                <c:pt idx="15">
                  <c:v>1434.5149439097218</c:v>
                </c:pt>
                <c:pt idx="16">
                  <c:v>1591.5787234088889</c:v>
                </c:pt>
                <c:pt idx="17">
                  <c:v>1678.8879892222217</c:v>
                </c:pt>
                <c:pt idx="18">
                  <c:v>1622.4184359422222</c:v>
                </c:pt>
                <c:pt idx="19">
                  <c:v>1395.9505160208332</c:v>
                </c:pt>
                <c:pt idx="20">
                  <c:v>1068.6011376741669</c:v>
                </c:pt>
                <c:pt idx="21">
                  <c:v>784.54299675888853</c:v>
                </c:pt>
                <c:pt idx="22">
                  <c:v>641.43181274666586</c:v>
                </c:pt>
                <c:pt idx="23">
                  <c:v>642.16998249638982</c:v>
                </c:pt>
                <c:pt idx="24">
                  <c:v>667.74773439638852</c:v>
                </c:pt>
                <c:pt idx="25">
                  <c:v>572.84496208972223</c:v>
                </c:pt>
                <c:pt idx="26">
                  <c:v>330.38662328527778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71.240239111110853</c:v>
                </c:pt>
                <c:pt idx="40">
                  <c:v>577.4502112741668</c:v>
                </c:pt>
                <c:pt idx="41">
                  <c:v>1229.2924580799997</c:v>
                </c:pt>
                <c:pt idx="42">
                  <c:v>2102.3458410977769</c:v>
                </c:pt>
                <c:pt idx="43">
                  <c:v>2281.6869086963889</c:v>
                </c:pt>
                <c:pt idx="44">
                  <c:v>1545.2567119144451</c:v>
                </c:pt>
                <c:pt idx="45">
                  <c:v>850.45983867000018</c:v>
                </c:pt>
                <c:pt idx="46">
                  <c:v>852.54654747999928</c:v>
                </c:pt>
                <c:pt idx="47">
                  <c:v>1290.6208115200002</c:v>
                </c:pt>
                <c:pt idx="48">
                  <c:v>1733.6227252800004</c:v>
                </c:pt>
                <c:pt idx="49">
                  <c:v>2011.3884100744433</c:v>
                </c:pt>
                <c:pt idx="50">
                  <c:v>2316.9561331008331</c:v>
                </c:pt>
                <c:pt idx="51">
                  <c:v>2700.3542401875006</c:v>
                </c:pt>
                <c:pt idx="52">
                  <c:v>2874.2688218541662</c:v>
                </c:pt>
                <c:pt idx="53">
                  <c:v>2664.7396978452766</c:v>
                </c:pt>
                <c:pt idx="54">
                  <c:v>2283.7477398675001</c:v>
                </c:pt>
                <c:pt idx="55">
                  <c:v>1946.0386389644445</c:v>
                </c:pt>
                <c:pt idx="56">
                  <c:v>1773.3911762630564</c:v>
                </c:pt>
                <c:pt idx="57">
                  <c:v>1527.6126145022229</c:v>
                </c:pt>
                <c:pt idx="58">
                  <c:v>1081.8694207588883</c:v>
                </c:pt>
                <c:pt idx="59">
                  <c:v>627.53077452777734</c:v>
                </c:pt>
                <c:pt idx="60">
                  <c:v>141.20410190972183</c:v>
                </c:pt>
                <c:pt idx="61">
                  <c:v>0</c:v>
                </c:pt>
                <c:pt idx="62">
                  <c:v>65.790259011945068</c:v>
                </c:pt>
                <c:pt idx="63">
                  <c:v>445.58222427000101</c:v>
                </c:pt>
                <c:pt idx="64">
                  <c:v>638.36000204777804</c:v>
                </c:pt>
                <c:pt idx="65">
                  <c:v>663.27640413416566</c:v>
                </c:pt>
                <c:pt idx="66">
                  <c:v>639.99975850222074</c:v>
                </c:pt>
                <c:pt idx="67">
                  <c:v>615.90253627999982</c:v>
                </c:pt>
                <c:pt idx="68">
                  <c:v>688.19420294666759</c:v>
                </c:pt>
                <c:pt idx="69">
                  <c:v>931.63653529638975</c:v>
                </c:pt>
                <c:pt idx="70">
                  <c:v>1253.2249118075003</c:v>
                </c:pt>
                <c:pt idx="71">
                  <c:v>1339.126277700833</c:v>
                </c:pt>
                <c:pt idx="72">
                  <c:v>1133.5724411944443</c:v>
                </c:pt>
                <c:pt idx="73">
                  <c:v>874.6967786897219</c:v>
                </c:pt>
                <c:pt idx="74">
                  <c:v>611.40955676305475</c:v>
                </c:pt>
                <c:pt idx="75">
                  <c:v>270.48958752083297</c:v>
                </c:pt>
                <c:pt idx="76">
                  <c:v>0</c:v>
                </c:pt>
                <c:pt idx="77">
                  <c:v>0</c:v>
                </c:pt>
                <c:pt idx="78">
                  <c:v>158.877287374167</c:v>
                </c:pt>
                <c:pt idx="79">
                  <c:v>588.53138805333288</c:v>
                </c:pt>
                <c:pt idx="80">
                  <c:v>1049.652536280001</c:v>
                </c:pt>
                <c:pt idx="81">
                  <c:v>1470.9400425633332</c:v>
                </c:pt>
                <c:pt idx="82">
                  <c:v>1537.0998766119433</c:v>
                </c:pt>
                <c:pt idx="83">
                  <c:v>1189.7428900963896</c:v>
                </c:pt>
                <c:pt idx="84">
                  <c:v>785.47030129861287</c:v>
                </c:pt>
                <c:pt idx="85">
                  <c:v>423.11177798666671</c:v>
                </c:pt>
                <c:pt idx="86">
                  <c:v>77.711809743054232</c:v>
                </c:pt>
                <c:pt idx="87">
                  <c:v>88.662347444445061</c:v>
                </c:pt>
                <c:pt idx="88">
                  <c:v>467.33483672444373</c:v>
                </c:pt>
                <c:pt idx="89">
                  <c:v>974.23199813416636</c:v>
                </c:pt>
                <c:pt idx="90">
                  <c:v>1612.0083096477779</c:v>
                </c:pt>
                <c:pt idx="91">
                  <c:v>1973.4859921563884</c:v>
                </c:pt>
                <c:pt idx="92">
                  <c:v>1685.3568880000021</c:v>
                </c:pt>
                <c:pt idx="93">
                  <c:v>1120.457266403334</c:v>
                </c:pt>
                <c:pt idx="94">
                  <c:v>689.62153543416468</c:v>
                </c:pt>
                <c:pt idx="95">
                  <c:v>324.28030351194235</c:v>
                </c:pt>
                <c:pt idx="96">
                  <c:v>119.98791567416856</c:v>
                </c:pt>
                <c:pt idx="97">
                  <c:v>229.16054528527991</c:v>
                </c:pt>
                <c:pt idx="98">
                  <c:v>391.33445225222152</c:v>
                </c:pt>
                <c:pt idx="99">
                  <c:v>362.63152567861169</c:v>
                </c:pt>
                <c:pt idx="100">
                  <c:v>66.168361807499934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316.23782598555579</c:v>
                </c:pt>
                <c:pt idx="116">
                  <c:v>485.11741501194444</c:v>
                </c:pt>
                <c:pt idx="117">
                  <c:v>582.11178466999968</c:v>
                </c:pt>
                <c:pt idx="118">
                  <c:v>824.12107602972196</c:v>
                </c:pt>
                <c:pt idx="119">
                  <c:v>1357.1197616311115</c:v>
                </c:pt>
                <c:pt idx="120">
                  <c:v>1869.855238185278</c:v>
                </c:pt>
                <c:pt idx="121">
                  <c:v>1686.955107465277</c:v>
                </c:pt>
                <c:pt idx="122">
                  <c:v>970.26155398666685</c:v>
                </c:pt>
                <c:pt idx="123">
                  <c:v>7.7470435911112361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384.50412799999992</c:v>
                </c:pt>
                <c:pt idx="129">
                  <c:v>842.35135022222232</c:v>
                </c:pt>
                <c:pt idx="130">
                  <c:v>2026.5518837075001</c:v>
                </c:pt>
                <c:pt idx="131">
                  <c:v>3098.0195327244451</c:v>
                </c:pt>
                <c:pt idx="132">
                  <c:v>3069.1397153074995</c:v>
                </c:pt>
                <c:pt idx="133">
                  <c:v>2532.9234661188884</c:v>
                </c:pt>
                <c:pt idx="134">
                  <c:v>2478.3981555855562</c:v>
                </c:pt>
                <c:pt idx="135">
                  <c:v>2789.6889638522225</c:v>
                </c:pt>
                <c:pt idx="136">
                  <c:v>3084.3913494699991</c:v>
                </c:pt>
                <c:pt idx="137">
                  <c:v>3047.552083318611</c:v>
                </c:pt>
                <c:pt idx="138">
                  <c:v>2721.2374740299992</c:v>
                </c:pt>
                <c:pt idx="139">
                  <c:v>2463.2457341633344</c:v>
                </c:pt>
                <c:pt idx="140">
                  <c:v>2373.5860666875005</c:v>
                </c:pt>
                <c:pt idx="141">
                  <c:v>2332.2144243055573</c:v>
                </c:pt>
                <c:pt idx="142">
                  <c:v>2291.5977123866651</c:v>
                </c:pt>
                <c:pt idx="143">
                  <c:v>1840.9399328311097</c:v>
                </c:pt>
                <c:pt idx="144">
                  <c:v>1397.2303723055561</c:v>
                </c:pt>
                <c:pt idx="145">
                  <c:v>1531.0894375675007</c:v>
                </c:pt>
                <c:pt idx="146">
                  <c:v>1647.448018030002</c:v>
                </c:pt>
                <c:pt idx="147">
                  <c:v>1593.4513683297216</c:v>
                </c:pt>
                <c:pt idx="148">
                  <c:v>1562.8444990763876</c:v>
                </c:pt>
                <c:pt idx="149">
                  <c:v>1507.3659229722214</c:v>
                </c:pt>
                <c:pt idx="150">
                  <c:v>1449.8998056119444</c:v>
                </c:pt>
                <c:pt idx="151">
                  <c:v>1415.5999925208325</c:v>
                </c:pt>
                <c:pt idx="152">
                  <c:v>1356.2217571144445</c:v>
                </c:pt>
                <c:pt idx="153">
                  <c:v>1294.6213304652783</c:v>
                </c:pt>
                <c:pt idx="154">
                  <c:v>1280.1224100786096</c:v>
                </c:pt>
                <c:pt idx="155">
                  <c:v>1338.0045468297214</c:v>
                </c:pt>
                <c:pt idx="156">
                  <c:v>1398.4343120075</c:v>
                </c:pt>
                <c:pt idx="157">
                  <c:v>1410.8093053519444</c:v>
                </c:pt>
                <c:pt idx="158">
                  <c:v>1399.2267490852792</c:v>
                </c:pt>
                <c:pt idx="159">
                  <c:v>1338.3177018611132</c:v>
                </c:pt>
                <c:pt idx="160">
                  <c:v>1274.9574003119437</c:v>
                </c:pt>
                <c:pt idx="161">
                  <c:v>1234.472884000832</c:v>
                </c:pt>
                <c:pt idx="162">
                  <c:v>1168.6445674133327</c:v>
                </c:pt>
                <c:pt idx="163">
                  <c:v>1052.0532270630547</c:v>
                </c:pt>
                <c:pt idx="164">
                  <c:v>979.76156039638875</c:v>
                </c:pt>
                <c:pt idx="165">
                  <c:v>979.76156039638875</c:v>
                </c:pt>
                <c:pt idx="166">
                  <c:v>979.76156039638875</c:v>
                </c:pt>
                <c:pt idx="167">
                  <c:v>979.76156039638875</c:v>
                </c:pt>
                <c:pt idx="168">
                  <c:v>979.76156039638875</c:v>
                </c:pt>
                <c:pt idx="169">
                  <c:v>979.76156039638875</c:v>
                </c:pt>
                <c:pt idx="170">
                  <c:v>979.76156039638875</c:v>
                </c:pt>
                <c:pt idx="171">
                  <c:v>979.76156039638875</c:v>
                </c:pt>
                <c:pt idx="172">
                  <c:v>1003.8587826186131</c:v>
                </c:pt>
                <c:pt idx="173">
                  <c:v>1005.1598329911133</c:v>
                </c:pt>
                <c:pt idx="174">
                  <c:v>1005.1598329911099</c:v>
                </c:pt>
                <c:pt idx="175">
                  <c:v>1102.851168978611</c:v>
                </c:pt>
                <c:pt idx="176">
                  <c:v>1204.4638135230571</c:v>
                </c:pt>
                <c:pt idx="177">
                  <c:v>1307.4138233188883</c:v>
                </c:pt>
                <c:pt idx="178">
                  <c:v>1390.2759131944431</c:v>
                </c:pt>
                <c:pt idx="179">
                  <c:v>1352.7412824300013</c:v>
                </c:pt>
                <c:pt idx="180">
                  <c:v>1264.4059162977778</c:v>
                </c:pt>
                <c:pt idx="181">
                  <c:v>1173.4139771022208</c:v>
                </c:pt>
                <c:pt idx="182">
                  <c:v>1103.8291656388883</c:v>
                </c:pt>
                <c:pt idx="183">
                  <c:v>1081.0874661075006</c:v>
                </c:pt>
                <c:pt idx="184">
                  <c:v>1082.4443855244454</c:v>
                </c:pt>
                <c:pt idx="185">
                  <c:v>1083.8027016675007</c:v>
                </c:pt>
                <c:pt idx="186">
                  <c:v>1061.0651923144464</c:v>
                </c:pt>
                <c:pt idx="187">
                  <c:v>1036.9679700922222</c:v>
                </c:pt>
                <c:pt idx="188">
                  <c:v>1036.9679700922222</c:v>
                </c:pt>
                <c:pt idx="189">
                  <c:v>1012.870747869998</c:v>
                </c:pt>
                <c:pt idx="190">
                  <c:v>1011.5110350008313</c:v>
                </c:pt>
                <c:pt idx="191">
                  <c:v>1035.6082572230557</c:v>
                </c:pt>
                <c:pt idx="192">
                  <c:v>1035.6082572230557</c:v>
                </c:pt>
                <c:pt idx="193">
                  <c:v>1011.5110350008347</c:v>
                </c:pt>
                <c:pt idx="194">
                  <c:v>986.05549663555496</c:v>
                </c:pt>
                <c:pt idx="195">
                  <c:v>984.69857721861035</c:v>
                </c:pt>
                <c:pt idx="196">
                  <c:v>983.34305452778051</c:v>
                </c:pt>
                <c:pt idx="197">
                  <c:v>957.89170634083405</c:v>
                </c:pt>
                <c:pt idx="198">
                  <c:v>906.99320014527791</c:v>
                </c:pt>
                <c:pt idx="199">
                  <c:v>878.85036074222035</c:v>
                </c:pt>
                <c:pt idx="200">
                  <c:v>850.72009187416586</c:v>
                </c:pt>
                <c:pt idx="201">
                  <c:v>869.459472734168</c:v>
                </c:pt>
                <c:pt idx="202">
                  <c:v>914.98337685416527</c:v>
                </c:pt>
                <c:pt idx="203">
                  <c:v>936.41564565638953</c:v>
                </c:pt>
                <c:pt idx="204">
                  <c:v>935.08526403555629</c:v>
                </c:pt>
                <c:pt idx="205">
                  <c:v>932.42869097222285</c:v>
                </c:pt>
                <c:pt idx="206">
                  <c:v>931.10249952972299</c:v>
                </c:pt>
                <c:pt idx="207">
                  <c:v>904.35708460083197</c:v>
                </c:pt>
                <c:pt idx="208">
                  <c:v>925.81170102083399</c:v>
                </c:pt>
                <c:pt idx="209">
                  <c:v>972.68693765333478</c:v>
                </c:pt>
                <c:pt idx="210">
                  <c:v>972.68693765333137</c:v>
                </c:pt>
                <c:pt idx="211">
                  <c:v>971.36912656749791</c:v>
                </c:pt>
                <c:pt idx="212">
                  <c:v>947.27190434527711</c:v>
                </c:pt>
                <c:pt idx="213">
                  <c:v>896.44602790750196</c:v>
                </c:pt>
                <c:pt idx="214">
                  <c:v>821.52851615194731</c:v>
                </c:pt>
                <c:pt idx="215">
                  <c:v>718.59945724777572</c:v>
                </c:pt>
                <c:pt idx="216">
                  <c:v>638.50567852444306</c:v>
                </c:pt>
                <c:pt idx="217">
                  <c:v>604.08385688888893</c:v>
                </c:pt>
                <c:pt idx="218">
                  <c:v>619.22038274527631</c:v>
                </c:pt>
                <c:pt idx="219">
                  <c:v>634.42534818111176</c:v>
                </c:pt>
                <c:pt idx="220">
                  <c:v>626.85788611111172</c:v>
                </c:pt>
                <c:pt idx="221">
                  <c:v>618.09273140083394</c:v>
                </c:pt>
                <c:pt idx="222">
                  <c:v>634.73143618972153</c:v>
                </c:pt>
                <c:pt idx="223">
                  <c:v>603.22597867416721</c:v>
                </c:pt>
                <c:pt idx="224">
                  <c:v>570.54936631444673</c:v>
                </c:pt>
                <c:pt idx="225">
                  <c:v>562.03841575638762</c:v>
                </c:pt>
                <c:pt idx="226">
                  <c:v>553.59590477777635</c:v>
                </c:pt>
                <c:pt idx="227">
                  <c:v>569.31905560083396</c:v>
                </c:pt>
                <c:pt idx="228">
                  <c:v>586.2929746563882</c:v>
                </c:pt>
                <c:pt idx="229">
                  <c:v>579.21995362972143</c:v>
                </c:pt>
                <c:pt idx="230">
                  <c:v>572.19721474305834</c:v>
                </c:pt>
                <c:pt idx="231">
                  <c:v>565.22475799638846</c:v>
                </c:pt>
                <c:pt idx="232">
                  <c:v>558.30258338972158</c:v>
                </c:pt>
                <c:pt idx="233">
                  <c:v>551.43069092305495</c:v>
                </c:pt>
                <c:pt idx="234">
                  <c:v>544.60908059638814</c:v>
                </c:pt>
                <c:pt idx="235">
                  <c:v>537.83775240972489</c:v>
                </c:pt>
                <c:pt idx="236">
                  <c:v>555.21392858527906</c:v>
                </c:pt>
                <c:pt idx="237">
                  <c:v>597.84591129222088</c:v>
                </c:pt>
                <c:pt idx="238">
                  <c:v>641.61552741666605</c:v>
                </c:pt>
                <c:pt idx="239">
                  <c:v>734.70046068972306</c:v>
                </c:pt>
                <c:pt idx="240">
                  <c:v>831.08934957860981</c:v>
                </c:pt>
                <c:pt idx="241">
                  <c:v>904.4809380577758</c:v>
                </c:pt>
                <c:pt idx="242">
                  <c:v>955.98352829639089</c:v>
                </c:pt>
                <c:pt idx="243">
                  <c:v>935.20702240333321</c:v>
                </c:pt>
                <c:pt idx="244">
                  <c:v>913.33059469777572</c:v>
                </c:pt>
                <c:pt idx="245">
                  <c:v>867.36253167444511</c:v>
                </c:pt>
                <c:pt idx="246">
                  <c:v>770.97364278555483</c:v>
                </c:pt>
                <c:pt idx="247">
                  <c:v>696.45559469777766</c:v>
                </c:pt>
                <c:pt idx="248">
                  <c:v>644.93205356750263</c:v>
                </c:pt>
                <c:pt idx="249">
                  <c:v>616.41558992972296</c:v>
                </c:pt>
                <c:pt idx="250">
                  <c:v>636.11591835416596</c:v>
                </c:pt>
                <c:pt idx="251">
                  <c:v>656.93013585222366</c:v>
                </c:pt>
                <c:pt idx="252">
                  <c:v>677.75692388527784</c:v>
                </c:pt>
                <c:pt idx="253">
                  <c:v>747.87528472305485</c:v>
                </c:pt>
                <c:pt idx="254">
                  <c:v>820.16695138972091</c:v>
                </c:pt>
                <c:pt idx="255">
                  <c:v>845.35012816333392</c:v>
                </c:pt>
                <c:pt idx="256">
                  <c:v>870.53470166305488</c:v>
                </c:pt>
                <c:pt idx="257">
                  <c:v>896.81081661860901</c:v>
                </c:pt>
                <c:pt idx="258">
                  <c:v>850.80085181194499</c:v>
                </c:pt>
                <c:pt idx="259">
                  <c:v>826.70362958972419</c:v>
                </c:pt>
                <c:pt idx="260">
                  <c:v>827.79796449777973</c:v>
                </c:pt>
                <c:pt idx="261">
                  <c:v>803.70074227555551</c:v>
                </c:pt>
                <c:pt idx="262">
                  <c:v>755.50629783111037</c:v>
                </c:pt>
                <c:pt idx="263">
                  <c:v>705.12458029666527</c:v>
                </c:pt>
                <c:pt idx="264">
                  <c:v>678.84567188888889</c:v>
                </c:pt>
                <c:pt idx="265">
                  <c:v>627.38917361194376</c:v>
                </c:pt>
                <c:pt idx="266">
                  <c:v>598.96210044527834</c:v>
                </c:pt>
                <c:pt idx="267">
                  <c:v>618.75181934083275</c:v>
                </c:pt>
                <c:pt idx="268">
                  <c:v>615.53585746999931</c:v>
                </c:pt>
                <c:pt idx="269">
                  <c:v>563.073018030002</c:v>
                </c:pt>
                <c:pt idx="270">
                  <c:v>533.67172840083322</c:v>
                </c:pt>
                <c:pt idx="271">
                  <c:v>528.40257914666654</c:v>
                </c:pt>
                <c:pt idx="272">
                  <c:v>571.36279248972278</c:v>
                </c:pt>
                <c:pt idx="273">
                  <c:v>664.62790343110964</c:v>
                </c:pt>
                <c:pt idx="274">
                  <c:v>759.97832645638891</c:v>
                </c:pt>
                <c:pt idx="275">
                  <c:v>833.30845898666598</c:v>
                </c:pt>
                <c:pt idx="276">
                  <c:v>883.58402533666663</c:v>
                </c:pt>
                <c:pt idx="277">
                  <c:v>886.71618364083338</c:v>
                </c:pt>
                <c:pt idx="278">
                  <c:v>864.71405058527569</c:v>
                </c:pt>
                <c:pt idx="279">
                  <c:v>866.81472665639035</c:v>
                </c:pt>
                <c:pt idx="280">
                  <c:v>893.01821185416657</c:v>
                </c:pt>
                <c:pt idx="281">
                  <c:v>872.09085954111242</c:v>
                </c:pt>
                <c:pt idx="282">
                  <c:v>824.95583185194528</c:v>
                </c:pt>
                <c:pt idx="283">
                  <c:v>801.91942311110961</c:v>
                </c:pt>
                <c:pt idx="284">
                  <c:v>777.8222008888888</c:v>
                </c:pt>
                <c:pt idx="285">
                  <c:v>753.72497866666799</c:v>
                </c:pt>
                <c:pt idx="286">
                  <c:v>752.66416518527922</c:v>
                </c:pt>
                <c:pt idx="287">
                  <c:v>752.66416518527581</c:v>
                </c:pt>
                <c:pt idx="288">
                  <c:v>727.50752620777712</c:v>
                </c:pt>
                <c:pt idx="289">
                  <c:v>702.35228395638956</c:v>
                </c:pt>
                <c:pt idx="290">
                  <c:v>652.04598963194439</c:v>
                </c:pt>
                <c:pt idx="291">
                  <c:v>648.88869025777774</c:v>
                </c:pt>
                <c:pt idx="292">
                  <c:v>646.79080763888896</c:v>
                </c:pt>
                <c:pt idx="293">
                  <c:v>547.26557026749856</c:v>
                </c:pt>
                <c:pt idx="294">
                  <c:v>516.93336268527764</c:v>
                </c:pt>
                <c:pt idx="295">
                  <c:v>560.99908474527842</c:v>
                </c:pt>
                <c:pt idx="296">
                  <c:v>701.47604331194373</c:v>
                </c:pt>
                <c:pt idx="297">
                  <c:v>920.40143724305619</c:v>
                </c:pt>
                <c:pt idx="298">
                  <c:v>1094.2324203333346</c:v>
                </c:pt>
                <c:pt idx="299">
                  <c:v>1272.2717391963874</c:v>
                </c:pt>
                <c:pt idx="300">
                  <c:v>1453.6066333186104</c:v>
                </c:pt>
                <c:pt idx="301">
                  <c:v>1543.0836180563911</c:v>
                </c:pt>
                <c:pt idx="302">
                  <c:v>1439.0334814577764</c:v>
                </c:pt>
                <c:pt idx="303">
                  <c:v>1210.3140390452763</c:v>
                </c:pt>
                <c:pt idx="304">
                  <c:v>999.06435345777845</c:v>
                </c:pt>
                <c:pt idx="305">
                  <c:v>880.83814519444513</c:v>
                </c:pt>
                <c:pt idx="306">
                  <c:v>832.64370074999988</c:v>
                </c:pt>
                <c:pt idx="307">
                  <c:v>832.64370074999988</c:v>
                </c:pt>
                <c:pt idx="308">
                  <c:v>832.64370074999988</c:v>
                </c:pt>
                <c:pt idx="309">
                  <c:v>808.54647852777907</c:v>
                </c:pt>
                <c:pt idx="310">
                  <c:v>735.12416207416527</c:v>
                </c:pt>
                <c:pt idx="311">
                  <c:v>683.54614862555343</c:v>
                </c:pt>
                <c:pt idx="312">
                  <c:v>680.17515015639037</c:v>
                </c:pt>
                <c:pt idx="313">
                  <c:v>725.0111666666686</c:v>
                </c:pt>
                <c:pt idx="314">
                  <c:v>772.08892858527702</c:v>
                </c:pt>
                <c:pt idx="315">
                  <c:v>795.07086500777564</c:v>
                </c:pt>
                <c:pt idx="316">
                  <c:v>819.16808722999997</c:v>
                </c:pt>
                <c:pt idx="317">
                  <c:v>843.2653094522243</c:v>
                </c:pt>
                <c:pt idx="318">
                  <c:v>868.4778174741673</c:v>
                </c:pt>
                <c:pt idx="319">
                  <c:v>941.88616666666655</c:v>
                </c:pt>
                <c:pt idx="320">
                  <c:v>1018.6585306977772</c:v>
                </c:pt>
                <c:pt idx="321">
                  <c:v>1023.1615756799994</c:v>
                </c:pt>
                <c:pt idx="322">
                  <c:v>1003.5897460577785</c:v>
                </c:pt>
                <c:pt idx="323">
                  <c:v>934.70678946527573</c:v>
                </c:pt>
                <c:pt idx="324">
                  <c:v>863.55415294222087</c:v>
                </c:pt>
                <c:pt idx="325">
                  <c:v>791.26248627555833</c:v>
                </c:pt>
                <c:pt idx="326">
                  <c:v>620.30526715889107</c:v>
                </c:pt>
                <c:pt idx="327">
                  <c:v>395.5059415674973</c:v>
                </c:pt>
                <c:pt idx="328">
                  <c:v>214.51115025333326</c:v>
                </c:pt>
                <c:pt idx="329">
                  <c:v>126.791246963334</c:v>
                </c:pt>
                <c:pt idx="330">
                  <c:v>87.539546435554087</c:v>
                </c:pt>
                <c:pt idx="331">
                  <c:v>47.509171100833385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193.7872647855545</c:v>
                </c:pt>
                <c:pt idx="340">
                  <c:v>672.37956656333222</c:v>
                </c:pt>
                <c:pt idx="341">
                  <c:v>1111.16616092</c:v>
                </c:pt>
                <c:pt idx="342">
                  <c:v>1171.3082005188894</c:v>
                </c:pt>
                <c:pt idx="343">
                  <c:v>864.99442075889021</c:v>
                </c:pt>
                <c:pt idx="344">
                  <c:v>480.31391411194375</c:v>
                </c:pt>
                <c:pt idx="345">
                  <c:v>0</c:v>
                </c:pt>
                <c:pt idx="346">
                  <c:v>0</c:v>
                </c:pt>
                <c:pt idx="347">
                  <c:v>82.489721386665849</c:v>
                </c:pt>
                <c:pt idx="348">
                  <c:v>463.17628971888854</c:v>
                </c:pt>
                <c:pt idx="349">
                  <c:v>607.7596230522222</c:v>
                </c:pt>
                <c:pt idx="350">
                  <c:v>487.27351194111111</c:v>
                </c:pt>
                <c:pt idx="351">
                  <c:v>218.18498811194576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354.20433350083306</c:v>
                </c:pt>
                <c:pt idx="360">
                  <c:v>1783.8459144008327</c:v>
                </c:pt>
                <c:pt idx="361">
                  <c:v>1968.164215496389</c:v>
                </c:pt>
                <c:pt idx="362">
                  <c:v>1378.6498846533343</c:v>
                </c:pt>
                <c:pt idx="363">
                  <c:v>950.45396603416668</c:v>
                </c:pt>
                <c:pt idx="364">
                  <c:v>1123.8044753422209</c:v>
                </c:pt>
                <c:pt idx="365">
                  <c:v>1663.6226761811106</c:v>
                </c:pt>
                <c:pt idx="366">
                  <c:v>2211.4923046875001</c:v>
                </c:pt>
                <c:pt idx="367">
                  <c:v>2380.937362798612</c:v>
                </c:pt>
                <c:pt idx="368">
                  <c:v>2068.5629834522215</c:v>
                </c:pt>
                <c:pt idx="369">
                  <c:v>1557.1262571911097</c:v>
                </c:pt>
                <c:pt idx="370">
                  <c:v>1086.4010152341668</c:v>
                </c:pt>
                <c:pt idx="371">
                  <c:v>729.51835664083364</c:v>
                </c:pt>
                <c:pt idx="372">
                  <c:v>536.7405788630565</c:v>
                </c:pt>
                <c:pt idx="373">
                  <c:v>390.62643371194508</c:v>
                </c:pt>
                <c:pt idx="374">
                  <c:v>217.3869641297222</c:v>
                </c:pt>
                <c:pt idx="375">
                  <c:v>90.156760991111071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352.69028239638862</c:v>
                </c:pt>
                <c:pt idx="386">
                  <c:v>571.07933350083363</c:v>
                </c:pt>
                <c:pt idx="387">
                  <c:v>451.35862829861054</c:v>
                </c:pt>
                <c:pt idx="388">
                  <c:v>330.48911587000026</c:v>
                </c:pt>
                <c:pt idx="389">
                  <c:v>257.05562560750013</c:v>
                </c:pt>
                <c:pt idx="390">
                  <c:v>351.9416372008331</c:v>
                </c:pt>
                <c:pt idx="391">
                  <c:v>786.06526143555539</c:v>
                </c:pt>
                <c:pt idx="392">
                  <c:v>1466.1648791855555</c:v>
                </c:pt>
                <c:pt idx="393">
                  <c:v>2032.4107397630548</c:v>
                </c:pt>
                <c:pt idx="394">
                  <c:v>2218.1194817022215</c:v>
                </c:pt>
                <c:pt idx="395">
                  <c:v>1947.3560782755558</c:v>
                </c:pt>
                <c:pt idx="396">
                  <c:v>1286.4789036297232</c:v>
                </c:pt>
                <c:pt idx="397">
                  <c:v>495.88535336749993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287.92885956750098</c:v>
                </c:pt>
                <c:pt idx="402">
                  <c:v>939.99737600333333</c:v>
                </c:pt>
                <c:pt idx="403">
                  <c:v>1647.2341903563884</c:v>
                </c:pt>
                <c:pt idx="404">
                  <c:v>1808.7570179652778</c:v>
                </c:pt>
                <c:pt idx="405">
                  <c:v>1219.3851531855555</c:v>
                </c:pt>
                <c:pt idx="406">
                  <c:v>524.68674913194468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183.04968262972164</c:v>
                </c:pt>
                <c:pt idx="414">
                  <c:v>883.4949162675</c:v>
                </c:pt>
                <c:pt idx="415">
                  <c:v>959.77563270750011</c:v>
                </c:pt>
                <c:pt idx="416">
                  <c:v>649.22069411111102</c:v>
                </c:pt>
                <c:pt idx="417">
                  <c:v>263.97311666305518</c:v>
                </c:pt>
                <c:pt idx="418">
                  <c:v>0</c:v>
                </c:pt>
                <c:pt idx="419">
                  <c:v>0</c:v>
                </c:pt>
                <c:pt idx="420">
                  <c:v>12.279624811944061</c:v>
                </c:pt>
                <c:pt idx="421">
                  <c:v>397.07466299999993</c:v>
                </c:pt>
                <c:pt idx="422">
                  <c:v>518.32129147861099</c:v>
                </c:pt>
                <c:pt idx="423">
                  <c:v>301.96028668749949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18-4634-967E-5972A4F0C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 high speed 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28213111996164"/>
          <c:y val="0.16109703529956365"/>
          <c:w val="0.79945809758831621"/>
          <c:h val="0.67503853853356066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WLTC_class_3!$Y$1486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WLTC_class_3!$K$1485:$K$1807</c:f>
              <c:numCache>
                <c:formatCode>0.00</c:formatCode>
                <c:ptCount val="323"/>
                <c:pt idx="0">
                  <c:v>530.13888888888891</c:v>
                </c:pt>
                <c:pt idx="1">
                  <c:v>1435.0634854966665</c:v>
                </c:pt>
                <c:pt idx="2">
                  <c:v>1363.7858419866666</c:v>
                </c:pt>
                <c:pt idx="3">
                  <c:v>1220.6222807452775</c:v>
                </c:pt>
                <c:pt idx="4">
                  <c:v>1077.6256282741663</c:v>
                </c:pt>
                <c:pt idx="5">
                  <c:v>982.78920045777772</c:v>
                </c:pt>
                <c:pt idx="6">
                  <c:v>936.23730592000015</c:v>
                </c:pt>
                <c:pt idx="7">
                  <c:v>986.11410696527776</c:v>
                </c:pt>
                <c:pt idx="8">
                  <c:v>1157.1802707186107</c:v>
                </c:pt>
                <c:pt idx="9">
                  <c:v>1377.5247383786111</c:v>
                </c:pt>
                <c:pt idx="10">
                  <c:v>1623.5887256388889</c:v>
                </c:pt>
                <c:pt idx="11">
                  <c:v>1871.7568807855557</c:v>
                </c:pt>
                <c:pt idx="12">
                  <c:v>2074.4213843408329</c:v>
                </c:pt>
                <c:pt idx="13">
                  <c:v>2207.427748311944</c:v>
                </c:pt>
                <c:pt idx="14">
                  <c:v>2222.6073676875008</c:v>
                </c:pt>
                <c:pt idx="15">
                  <c:v>2142.4596100186109</c:v>
                </c:pt>
                <c:pt idx="16">
                  <c:v>2038.9744491319445</c:v>
                </c:pt>
                <c:pt idx="17">
                  <c:v>1887.2019615144438</c:v>
                </c:pt>
                <c:pt idx="18">
                  <c:v>1734.341424256389</c:v>
                </c:pt>
                <c:pt idx="19">
                  <c:v>1580.5779035675014</c:v>
                </c:pt>
                <c:pt idx="20">
                  <c:v>1400.8455476674985</c:v>
                </c:pt>
                <c:pt idx="21">
                  <c:v>1218.9063645119436</c:v>
                </c:pt>
                <c:pt idx="22">
                  <c:v>1034.4921826875</c:v>
                </c:pt>
                <c:pt idx="23">
                  <c:v>943.79076252305583</c:v>
                </c:pt>
                <c:pt idx="24">
                  <c:v>901.37317727416803</c:v>
                </c:pt>
                <c:pt idx="25">
                  <c:v>881.66726194527712</c:v>
                </c:pt>
                <c:pt idx="26">
                  <c:v>886.85400435888823</c:v>
                </c:pt>
                <c:pt idx="27">
                  <c:v>843.1598114444447</c:v>
                </c:pt>
                <c:pt idx="28">
                  <c:v>822.85120879861097</c:v>
                </c:pt>
                <c:pt idx="29">
                  <c:v>850.77196875000027</c:v>
                </c:pt>
                <c:pt idx="30">
                  <c:v>903.60075043111033</c:v>
                </c:pt>
                <c:pt idx="31">
                  <c:v>981.36269491194469</c:v>
                </c:pt>
                <c:pt idx="32">
                  <c:v>1133.0798068577785</c:v>
                </c:pt>
                <c:pt idx="33">
                  <c:v>1336.3616633541667</c:v>
                </c:pt>
                <c:pt idx="34">
                  <c:v>1543.2317092299993</c:v>
                </c:pt>
                <c:pt idx="35">
                  <c:v>1729.8776543897222</c:v>
                </c:pt>
                <c:pt idx="36">
                  <c:v>1823.4554269897217</c:v>
                </c:pt>
                <c:pt idx="37">
                  <c:v>1773.2543804963889</c:v>
                </c:pt>
                <c:pt idx="38">
                  <c:v>1576.3686262355577</c:v>
                </c:pt>
                <c:pt idx="39">
                  <c:v>1374.1487749563896</c:v>
                </c:pt>
                <c:pt idx="40">
                  <c:v>1217.4186080075001</c:v>
                </c:pt>
                <c:pt idx="41">
                  <c:v>1105.0111607230556</c:v>
                </c:pt>
                <c:pt idx="42">
                  <c:v>1015.7644308033321</c:v>
                </c:pt>
                <c:pt idx="43">
                  <c:v>923.48750358555276</c:v>
                </c:pt>
                <c:pt idx="44">
                  <c:v>806.10002935194507</c:v>
                </c:pt>
                <c:pt idx="45">
                  <c:v>636.38519811111109</c:v>
                </c:pt>
                <c:pt idx="46">
                  <c:v>391.28984040888878</c:v>
                </c:pt>
                <c:pt idx="47">
                  <c:v>66.802558854167216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151.5128439630555</c:v>
                </c:pt>
                <c:pt idx="54">
                  <c:v>410.66226478555592</c:v>
                </c:pt>
                <c:pt idx="55">
                  <c:v>674.05284444444339</c:v>
                </c:pt>
                <c:pt idx="56">
                  <c:v>966.58282758666644</c:v>
                </c:pt>
                <c:pt idx="57">
                  <c:v>1312.4500007144457</c:v>
                </c:pt>
                <c:pt idx="58">
                  <c:v>1665.4739984355547</c:v>
                </c:pt>
                <c:pt idx="59">
                  <c:v>1928.0340194311118</c:v>
                </c:pt>
                <c:pt idx="60">
                  <c:v>2147.0143790533334</c:v>
                </c:pt>
                <c:pt idx="61">
                  <c:v>2298.7871550533332</c:v>
                </c:pt>
                <c:pt idx="62">
                  <c:v>2404.8411836408359</c:v>
                </c:pt>
                <c:pt idx="63">
                  <c:v>2466.4090756088867</c:v>
                </c:pt>
                <c:pt idx="64">
                  <c:v>2408.0586256299998</c:v>
                </c:pt>
                <c:pt idx="65">
                  <c:v>2227.2729332519466</c:v>
                </c:pt>
                <c:pt idx="66">
                  <c:v>1895.8965885366656</c:v>
                </c:pt>
                <c:pt idx="67">
                  <c:v>1554.148854083332</c:v>
                </c:pt>
                <c:pt idx="68">
                  <c:v>1325.6773305555541</c:v>
                </c:pt>
                <c:pt idx="69">
                  <c:v>1188.6614592922222</c:v>
                </c:pt>
                <c:pt idx="70">
                  <c:v>1169.6371463055568</c:v>
                </c:pt>
                <c:pt idx="71">
                  <c:v>1200.1069314097222</c:v>
                </c:pt>
                <c:pt idx="72">
                  <c:v>1254.7088568888894</c:v>
                </c:pt>
                <c:pt idx="73">
                  <c:v>1311.9324372786127</c:v>
                </c:pt>
                <c:pt idx="74">
                  <c:v>1345.1272350255554</c:v>
                </c:pt>
                <c:pt idx="75">
                  <c:v>1355.6082677633331</c:v>
                </c:pt>
                <c:pt idx="76">
                  <c:v>1364.8524995297221</c:v>
                </c:pt>
                <c:pt idx="77">
                  <c:v>1423.695583845275</c:v>
                </c:pt>
                <c:pt idx="78">
                  <c:v>1508.0738199144444</c:v>
                </c:pt>
                <c:pt idx="79">
                  <c:v>1595.2916001675026</c:v>
                </c:pt>
                <c:pt idx="80">
                  <c:v>1708.1562702630563</c:v>
                </c:pt>
                <c:pt idx="81">
                  <c:v>1825.4227226977764</c:v>
                </c:pt>
                <c:pt idx="82">
                  <c:v>1872.1357341111084</c:v>
                </c:pt>
                <c:pt idx="83">
                  <c:v>1895.1090851866672</c:v>
                </c:pt>
                <c:pt idx="84">
                  <c:v>1918.4399981466674</c:v>
                </c:pt>
                <c:pt idx="85">
                  <c:v>1966.2256952133325</c:v>
                </c:pt>
                <c:pt idx="86">
                  <c:v>2015.8837036319455</c:v>
                </c:pt>
                <c:pt idx="87">
                  <c:v>2041.8481436744457</c:v>
                </c:pt>
                <c:pt idx="88">
                  <c:v>2092.3134597852777</c:v>
                </c:pt>
                <c:pt idx="89">
                  <c:v>2096.5753645230534</c:v>
                </c:pt>
                <c:pt idx="90">
                  <c:v>2049.8717202119433</c:v>
                </c:pt>
                <c:pt idx="91">
                  <c:v>2025.9907855466679</c:v>
                </c:pt>
                <c:pt idx="92">
                  <c:v>2000.7724856300006</c:v>
                </c:pt>
                <c:pt idx="93">
                  <c:v>1974.1581579652775</c:v>
                </c:pt>
                <c:pt idx="94">
                  <c:v>1946.0933302341659</c:v>
                </c:pt>
                <c:pt idx="95">
                  <c:v>1868.3332758522201</c:v>
                </c:pt>
                <c:pt idx="96">
                  <c:v>1761.5015592033346</c:v>
                </c:pt>
                <c:pt idx="97">
                  <c:v>1675.4121286577777</c:v>
                </c:pt>
                <c:pt idx="98">
                  <c:v>1561.820257631111</c:v>
                </c:pt>
                <c:pt idx="99">
                  <c:v>1443.061198356389</c:v>
                </c:pt>
                <c:pt idx="100">
                  <c:v>1344.9452576311096</c:v>
                </c:pt>
                <c:pt idx="101">
                  <c:v>1291.578038034168</c:v>
                </c:pt>
                <c:pt idx="102">
                  <c:v>1238.2233889722231</c:v>
                </c:pt>
                <c:pt idx="103">
                  <c:v>1205.5537602430543</c:v>
                </c:pt>
                <c:pt idx="104">
                  <c:v>1174.6237538852777</c:v>
                </c:pt>
                <c:pt idx="105">
                  <c:v>1092.1248127986116</c:v>
                </c:pt>
                <c:pt idx="106">
                  <c:v>1032.085432568889</c:v>
                </c:pt>
                <c:pt idx="107">
                  <c:v>970.43772222222174</c:v>
                </c:pt>
                <c:pt idx="108">
                  <c:v>907.21520318527655</c:v>
                </c:pt>
                <c:pt idx="109">
                  <c:v>866.5528092852777</c:v>
                </c:pt>
                <c:pt idx="110">
                  <c:v>874.22453244083533</c:v>
                </c:pt>
                <c:pt idx="111">
                  <c:v>931.85267003000149</c:v>
                </c:pt>
                <c:pt idx="112">
                  <c:v>992.81758629861179</c:v>
                </c:pt>
                <c:pt idx="113">
                  <c:v>1055.455082085278</c:v>
                </c:pt>
                <c:pt idx="114">
                  <c:v>1097.2413471319417</c:v>
                </c:pt>
                <c:pt idx="115">
                  <c:v>1139.0499597963901</c:v>
                </c:pt>
                <c:pt idx="116">
                  <c:v>1184.0598687075021</c:v>
                </c:pt>
                <c:pt idx="117">
                  <c:v>1132.6864756341647</c:v>
                </c:pt>
                <c:pt idx="118">
                  <c:v>1078.1508946452784</c:v>
                </c:pt>
                <c:pt idx="119">
                  <c:v>999.54043905194601</c:v>
                </c:pt>
                <c:pt idx="120">
                  <c:v>892.14744349666671</c:v>
                </c:pt>
                <c:pt idx="121">
                  <c:v>831.46068071444392</c:v>
                </c:pt>
                <c:pt idx="122">
                  <c:v>769.3192276874986</c:v>
                </c:pt>
                <c:pt idx="123">
                  <c:v>729.85801824305554</c:v>
                </c:pt>
                <c:pt idx="124">
                  <c:v>762.82814807638954</c:v>
                </c:pt>
                <c:pt idx="125">
                  <c:v>847.13814955638759</c:v>
                </c:pt>
                <c:pt idx="126">
                  <c:v>910.42931316305339</c:v>
                </c:pt>
                <c:pt idx="127">
                  <c:v>999.35619280333606</c:v>
                </c:pt>
                <c:pt idx="128">
                  <c:v>1068.6728328533354</c:v>
                </c:pt>
                <c:pt idx="129">
                  <c:v>1113.897837585555</c:v>
                </c:pt>
                <c:pt idx="130">
                  <c:v>1162.0922820300002</c:v>
                </c:pt>
                <c:pt idx="131">
                  <c:v>1210.2867264744452</c:v>
                </c:pt>
                <c:pt idx="132">
                  <c:v>1237.3533884088883</c:v>
                </c:pt>
                <c:pt idx="133">
                  <c:v>1262.9374255763869</c:v>
                </c:pt>
                <c:pt idx="134">
                  <c:v>1339.6979174355563</c:v>
                </c:pt>
                <c:pt idx="135">
                  <c:v>1417.9675718577778</c:v>
                </c:pt>
                <c:pt idx="136">
                  <c:v>1499.2681219411106</c:v>
                </c:pt>
                <c:pt idx="137">
                  <c:v>1582.1337036319464</c:v>
                </c:pt>
                <c:pt idx="138">
                  <c:v>1692.2181904033334</c:v>
                </c:pt>
                <c:pt idx="139">
                  <c:v>1781.4025610208328</c:v>
                </c:pt>
                <c:pt idx="140">
                  <c:v>1848.2181579786111</c:v>
                </c:pt>
                <c:pt idx="141">
                  <c:v>1844.5208189722202</c:v>
                </c:pt>
                <c:pt idx="142">
                  <c:v>1789.6749597963872</c:v>
                </c:pt>
                <c:pt idx="143">
                  <c:v>1733.3897743630582</c:v>
                </c:pt>
                <c:pt idx="144">
                  <c:v>1649.9066347408348</c:v>
                </c:pt>
                <c:pt idx="145">
                  <c:v>1515.0612758541661</c:v>
                </c:pt>
                <c:pt idx="146">
                  <c:v>1349.637885589721</c:v>
                </c:pt>
                <c:pt idx="147">
                  <c:v>1203.4252712477773</c:v>
                </c:pt>
                <c:pt idx="148">
                  <c:v>980.04711447444663</c:v>
                </c:pt>
                <c:pt idx="149">
                  <c:v>722.91477114666532</c:v>
                </c:pt>
                <c:pt idx="150">
                  <c:v>507.74747380777706</c:v>
                </c:pt>
                <c:pt idx="151">
                  <c:v>358.87709466666615</c:v>
                </c:pt>
                <c:pt idx="152">
                  <c:v>329.40687208527697</c:v>
                </c:pt>
                <c:pt idx="153">
                  <c:v>446.53615697861244</c:v>
                </c:pt>
                <c:pt idx="154">
                  <c:v>643.86467341666605</c:v>
                </c:pt>
                <c:pt idx="155">
                  <c:v>871.44299059638809</c:v>
                </c:pt>
                <c:pt idx="156">
                  <c:v>1059.781274430002</c:v>
                </c:pt>
                <c:pt idx="157">
                  <c:v>1130.5959032341682</c:v>
                </c:pt>
                <c:pt idx="158">
                  <c:v>1130.5959032341648</c:v>
                </c:pt>
                <c:pt idx="159">
                  <c:v>1056.8285954311095</c:v>
                </c:pt>
                <c:pt idx="160">
                  <c:v>980.1183857119471</c:v>
                </c:pt>
                <c:pt idx="161">
                  <c:v>926.0521046963911</c:v>
                </c:pt>
                <c:pt idx="162">
                  <c:v>918.74373531999879</c:v>
                </c:pt>
                <c:pt idx="163">
                  <c:v>985.21384755555346</c:v>
                </c:pt>
                <c:pt idx="164">
                  <c:v>1102.7975618077789</c:v>
                </c:pt>
                <c:pt idx="165">
                  <c:v>1272.9286174297245</c:v>
                </c:pt>
                <c:pt idx="166">
                  <c:v>1424.7854019866641</c:v>
                </c:pt>
                <c:pt idx="167">
                  <c:v>1555.5130073074972</c:v>
                </c:pt>
                <c:pt idx="168">
                  <c:v>1666.6513239297242</c:v>
                </c:pt>
                <c:pt idx="169">
                  <c:v>1755.32868296889</c:v>
                </c:pt>
                <c:pt idx="170">
                  <c:v>1847.2031480763894</c:v>
                </c:pt>
                <c:pt idx="171">
                  <c:v>1892.6535190852774</c:v>
                </c:pt>
                <c:pt idx="172">
                  <c:v>1914.2804261897213</c:v>
                </c:pt>
                <c:pt idx="173">
                  <c:v>1887.986647167502</c:v>
                </c:pt>
                <c:pt idx="174">
                  <c:v>1834.6848687074994</c:v>
                </c:pt>
                <c:pt idx="175">
                  <c:v>1804.0745076388876</c:v>
                </c:pt>
                <c:pt idx="176">
                  <c:v>1747.9150275555548</c:v>
                </c:pt>
                <c:pt idx="177">
                  <c:v>1712.7268966577763</c:v>
                </c:pt>
                <c:pt idx="178">
                  <c:v>1725.8226006755572</c:v>
                </c:pt>
                <c:pt idx="179">
                  <c:v>1739.0076951644464</c:v>
                </c:pt>
                <c:pt idx="180">
                  <c:v>1752.2821801244431</c:v>
                </c:pt>
                <c:pt idx="181">
                  <c:v>1765.6460555555543</c:v>
                </c:pt>
                <c:pt idx="182">
                  <c:v>1779.0993214577766</c:v>
                </c:pt>
                <c:pt idx="183">
                  <c:v>1768.5447556088889</c:v>
                </c:pt>
                <c:pt idx="184">
                  <c:v>1780.4679080563888</c:v>
                </c:pt>
                <c:pt idx="185">
                  <c:v>1794.1781715630555</c:v>
                </c:pt>
                <c:pt idx="186">
                  <c:v>1758.0535358077807</c:v>
                </c:pt>
                <c:pt idx="187">
                  <c:v>1744.3563362088898</c:v>
                </c:pt>
                <c:pt idx="188">
                  <c:v>1706.6121965277775</c:v>
                </c:pt>
                <c:pt idx="189">
                  <c:v>1665.4125564477772</c:v>
                </c:pt>
                <c:pt idx="190">
                  <c:v>1648.3324862077748</c:v>
                </c:pt>
                <c:pt idx="191">
                  <c:v>1629.512793596391</c:v>
                </c:pt>
                <c:pt idx="192">
                  <c:v>1610.7056715200001</c:v>
                </c:pt>
                <c:pt idx="193">
                  <c:v>1566.0449441366659</c:v>
                </c:pt>
                <c:pt idx="194">
                  <c:v>1543.7166755341677</c:v>
                </c:pt>
                <c:pt idx="195">
                  <c:v>1545.4870258800006</c:v>
                </c:pt>
                <c:pt idx="196">
                  <c:v>1523.1615507297242</c:v>
                </c:pt>
                <c:pt idx="197">
                  <c:v>1499.0643285075</c:v>
                </c:pt>
                <c:pt idx="198">
                  <c:v>1474.9671062852758</c:v>
                </c:pt>
                <c:pt idx="199">
                  <c:v>1425.0009147688859</c:v>
                </c:pt>
                <c:pt idx="200">
                  <c:v>1373.2671663588887</c:v>
                </c:pt>
                <c:pt idx="201">
                  <c:v>1343.8714636341683</c:v>
                </c:pt>
                <c:pt idx="202">
                  <c:v>1338.5855536666681</c:v>
                </c:pt>
                <c:pt idx="203">
                  <c:v>1381.5066586786099</c:v>
                </c:pt>
                <c:pt idx="204">
                  <c:v>1452.0433389866644</c:v>
                </c:pt>
                <c:pt idx="205">
                  <c:v>1524.3350056533336</c:v>
                </c:pt>
                <c:pt idx="206">
                  <c:v>1624.2352639855576</c:v>
                </c:pt>
                <c:pt idx="207">
                  <c:v>1679.4692080299994</c:v>
                </c:pt>
                <c:pt idx="208">
                  <c:v>1686.531055247777</c:v>
                </c:pt>
                <c:pt idx="209">
                  <c:v>1693.6152500833362</c:v>
                </c:pt>
                <c:pt idx="210">
                  <c:v>1652.527348092221</c:v>
                </c:pt>
                <c:pt idx="211">
                  <c:v>1607.8945552311091</c:v>
                </c:pt>
                <c:pt idx="212">
                  <c:v>1587.3645714966694</c:v>
                </c:pt>
                <c:pt idx="213">
                  <c:v>1565.0530636075005</c:v>
                </c:pt>
                <c:pt idx="214">
                  <c:v>1566.8401746666641</c:v>
                </c:pt>
                <c:pt idx="215">
                  <c:v>1568.628682451942</c:v>
                </c:pt>
                <c:pt idx="216">
                  <c:v>1570.418586963337</c:v>
                </c:pt>
                <c:pt idx="217">
                  <c:v>1572.2098882008377</c:v>
                </c:pt>
                <c:pt idx="218">
                  <c:v>1574.0025861644422</c:v>
                </c:pt>
                <c:pt idx="219">
                  <c:v>1575.7966808541637</c:v>
                </c:pt>
                <c:pt idx="220">
                  <c:v>1553.4949500477762</c:v>
                </c:pt>
                <c:pt idx="221">
                  <c:v>1505.3005056033346</c:v>
                </c:pt>
                <c:pt idx="222">
                  <c:v>1455.3105697430597</c:v>
                </c:pt>
                <c:pt idx="223">
                  <c:v>1427.6265548674987</c:v>
                </c:pt>
                <c:pt idx="224">
                  <c:v>1424.0453491186099</c:v>
                </c:pt>
                <c:pt idx="225">
                  <c:v>1396.3725080519444</c:v>
                </c:pt>
                <c:pt idx="226">
                  <c:v>1391.0195552311111</c:v>
                </c:pt>
                <c:pt idx="227">
                  <c:v>1411.5551258700023</c:v>
                </c:pt>
                <c:pt idx="228">
                  <c:v>1407.9990611911098</c:v>
                </c:pt>
                <c:pt idx="229">
                  <c:v>1428.5458056388898</c:v>
                </c:pt>
                <c:pt idx="230">
                  <c:v>1450.869884063055</c:v>
                </c:pt>
                <c:pt idx="231">
                  <c:v>1449.0981369911101</c:v>
                </c:pt>
                <c:pt idx="232">
                  <c:v>1495.5222310897225</c:v>
                </c:pt>
                <c:pt idx="233">
                  <c:v>1545.4870258800006</c:v>
                </c:pt>
                <c:pt idx="234">
                  <c:v>1571.3559951741659</c:v>
                </c:pt>
                <c:pt idx="235">
                  <c:v>1623.0981239408334</c:v>
                </c:pt>
                <c:pt idx="236">
                  <c:v>1652.5273480922247</c:v>
                </c:pt>
                <c:pt idx="237">
                  <c:v>1681.9691427786083</c:v>
                </c:pt>
                <c:pt idx="238">
                  <c:v>1713.2120157852773</c:v>
                </c:pt>
                <c:pt idx="239">
                  <c:v>1744.4772364097234</c:v>
                </c:pt>
                <c:pt idx="240">
                  <c:v>1777.5658829722224</c:v>
                </c:pt>
                <c:pt idx="241">
                  <c:v>1810.6894476874986</c:v>
                </c:pt>
                <c:pt idx="242">
                  <c:v>1821.5671506408316</c:v>
                </c:pt>
                <c:pt idx="243">
                  <c:v>1782.475868625557</c:v>
                </c:pt>
                <c:pt idx="244">
                  <c:v>1717.491872972221</c:v>
                </c:pt>
                <c:pt idx="245">
                  <c:v>1648.8624221688915</c:v>
                </c:pt>
                <c:pt idx="246">
                  <c:v>1578.403958523056</c:v>
                </c:pt>
                <c:pt idx="247">
                  <c:v>1431.9874221688833</c:v>
                </c:pt>
                <c:pt idx="248">
                  <c:v>1230.0645801786166</c:v>
                </c:pt>
                <c:pt idx="249">
                  <c:v>996.81645834111509</c:v>
                </c:pt>
                <c:pt idx="250">
                  <c:v>730.59980838666422</c:v>
                </c:pt>
                <c:pt idx="251">
                  <c:v>455.80516502083083</c:v>
                </c:pt>
                <c:pt idx="252">
                  <c:v>269.21948407416517</c:v>
                </c:pt>
                <c:pt idx="253">
                  <c:v>178.12808894222371</c:v>
                </c:pt>
                <c:pt idx="254">
                  <c:v>134.44128963889034</c:v>
                </c:pt>
                <c:pt idx="255">
                  <c:v>141.51960918749876</c:v>
                </c:pt>
                <c:pt idx="256">
                  <c:v>151.06384868527698</c:v>
                </c:pt>
                <c:pt idx="257">
                  <c:v>138.8762216300014</c:v>
                </c:pt>
                <c:pt idx="258">
                  <c:v>79.233018243054971</c:v>
                </c:pt>
                <c:pt idx="259">
                  <c:v>42.929313163054871</c:v>
                </c:pt>
                <c:pt idx="260">
                  <c:v>32.990415146668056</c:v>
                </c:pt>
                <c:pt idx="261">
                  <c:v>47.887607465279871</c:v>
                </c:pt>
                <c:pt idx="262">
                  <c:v>138.61716714222098</c:v>
                </c:pt>
                <c:pt idx="263">
                  <c:v>282.28235804777705</c:v>
                </c:pt>
                <c:pt idx="264">
                  <c:v>383.62494108000294</c:v>
                </c:pt>
                <c:pt idx="265">
                  <c:v>438.38559996305446</c:v>
                </c:pt>
                <c:pt idx="266">
                  <c:v>496.02770481333113</c:v>
                </c:pt>
                <c:pt idx="267">
                  <c:v>506.95379980777773</c:v>
                </c:pt>
                <c:pt idx="268">
                  <c:v>493.92234519111105</c:v>
                </c:pt>
                <c:pt idx="269">
                  <c:v>529.22500763000062</c:v>
                </c:pt>
                <c:pt idx="270">
                  <c:v>567.20659075000128</c:v>
                </c:pt>
                <c:pt idx="271">
                  <c:v>605.27756434110984</c:v>
                </c:pt>
                <c:pt idx="272">
                  <c:v>670.03529036444229</c:v>
                </c:pt>
                <c:pt idx="273">
                  <c:v>687.89263868527769</c:v>
                </c:pt>
                <c:pt idx="274">
                  <c:v>681.68768293666653</c:v>
                </c:pt>
                <c:pt idx="275">
                  <c:v>675.51764534083327</c:v>
                </c:pt>
                <c:pt idx="276">
                  <c:v>669.38252589777767</c:v>
                </c:pt>
                <c:pt idx="277">
                  <c:v>663.28232460749996</c:v>
                </c:pt>
                <c:pt idx="278">
                  <c:v>657.21704146999991</c:v>
                </c:pt>
                <c:pt idx="279">
                  <c:v>627.08945426305684</c:v>
                </c:pt>
                <c:pt idx="280">
                  <c:v>619.89910824305684</c:v>
                </c:pt>
                <c:pt idx="281">
                  <c:v>613.94556319444564</c:v>
                </c:pt>
                <c:pt idx="282">
                  <c:v>582.75017887555487</c:v>
                </c:pt>
                <c:pt idx="283">
                  <c:v>575.70229891888823</c:v>
                </c:pt>
                <c:pt idx="284">
                  <c:v>568.70470110222163</c:v>
                </c:pt>
                <c:pt idx="285">
                  <c:v>561.75738542555473</c:v>
                </c:pt>
                <c:pt idx="286">
                  <c:v>530.76312966666728</c:v>
                </c:pt>
                <c:pt idx="287">
                  <c:v>450.48847491194573</c:v>
                </c:pt>
                <c:pt idx="288">
                  <c:v>295.74186403111042</c:v>
                </c:pt>
                <c:pt idx="289">
                  <c:v>88.48352829638884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40-434D-BE17-0382721611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low speed braking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426531960903662"/>
          <c:y val="0.10129678197938868"/>
          <c:w val="0.79136959106472171"/>
          <c:h val="0.74732852914878811"/>
        </c:manualLayout>
      </c:layout>
      <c:lineChart>
        <c:grouping val="standard"/>
        <c:varyColors val="0"/>
        <c:ser>
          <c:idx val="0"/>
          <c:order val="0"/>
          <c:tx>
            <c:v>decelerating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WLTC_class_3!$L$7:$L$596</c:f>
              <c:numCache>
                <c:formatCode>0.00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48.19444444444342</c:v>
                </c:pt>
                <c:pt idx="35">
                  <c:v>433.74999999999932</c:v>
                </c:pt>
                <c:pt idx="36">
                  <c:v>1036.1805555555566</c:v>
                </c:pt>
                <c:pt idx="37">
                  <c:v>1373.5416666666674</c:v>
                </c:pt>
                <c:pt idx="38">
                  <c:v>1277.1527777777771</c:v>
                </c:pt>
                <c:pt idx="39">
                  <c:v>1132.569444444445</c:v>
                </c:pt>
                <c:pt idx="40">
                  <c:v>1349.4444444444446</c:v>
                </c:pt>
                <c:pt idx="41">
                  <c:v>1734.9999999999989</c:v>
                </c:pt>
                <c:pt idx="42">
                  <c:v>1638.6111111111113</c:v>
                </c:pt>
                <c:pt idx="43">
                  <c:v>1012.0833333333339</c:v>
                </c:pt>
                <c:pt idx="44">
                  <c:v>433.75000000000017</c:v>
                </c:pt>
                <c:pt idx="45">
                  <c:v>337.3611111111108</c:v>
                </c:pt>
                <c:pt idx="46">
                  <c:v>481.94444444444446</c:v>
                </c:pt>
                <c:pt idx="47">
                  <c:v>409.6527777777776</c:v>
                </c:pt>
                <c:pt idx="48">
                  <c:v>144.58333333333283</c:v>
                </c:pt>
                <c:pt idx="49">
                  <c:v>96.388888888889397</c:v>
                </c:pt>
                <c:pt idx="50">
                  <c:v>506.04166666666697</c:v>
                </c:pt>
                <c:pt idx="51">
                  <c:v>1036.1805555555554</c:v>
                </c:pt>
                <c:pt idx="52">
                  <c:v>867.49999999999989</c:v>
                </c:pt>
                <c:pt idx="53">
                  <c:v>265.06944444444434</c:v>
                </c:pt>
                <c:pt idx="54">
                  <c:v>24.097222222222136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72.291666666665975</c:v>
                </c:pt>
                <c:pt idx="79">
                  <c:v>240.97222222222223</c:v>
                </c:pt>
                <c:pt idx="80">
                  <c:v>409.65277777777845</c:v>
                </c:pt>
                <c:pt idx="81">
                  <c:v>361.45833333333331</c:v>
                </c:pt>
                <c:pt idx="82">
                  <c:v>144.58333333333195</c:v>
                </c:pt>
                <c:pt idx="83">
                  <c:v>265.0694444444448</c:v>
                </c:pt>
                <c:pt idx="84">
                  <c:v>337.36111111111245</c:v>
                </c:pt>
                <c:pt idx="85">
                  <c:v>313.26388888888823</c:v>
                </c:pt>
                <c:pt idx="86">
                  <c:v>265.06944444444309</c:v>
                </c:pt>
                <c:pt idx="87">
                  <c:v>650.62500000000068</c:v>
                </c:pt>
                <c:pt idx="88">
                  <c:v>1662.7083333333337</c:v>
                </c:pt>
                <c:pt idx="89">
                  <c:v>2385.6249999999995</c:v>
                </c:pt>
                <c:pt idx="90">
                  <c:v>2482.0138888888891</c:v>
                </c:pt>
                <c:pt idx="91">
                  <c:v>1879.5833333333335</c:v>
                </c:pt>
                <c:pt idx="92">
                  <c:v>1204.8611111111111</c:v>
                </c:pt>
                <c:pt idx="93">
                  <c:v>1228.9583333333333</c:v>
                </c:pt>
                <c:pt idx="94">
                  <c:v>1494.0277777777778</c:v>
                </c:pt>
                <c:pt idx="95">
                  <c:v>1325.3472222222222</c:v>
                </c:pt>
                <c:pt idx="96">
                  <c:v>867.49999999999989</c:v>
                </c:pt>
                <c:pt idx="97">
                  <c:v>867.5</c:v>
                </c:pt>
                <c:pt idx="98">
                  <c:v>530.13888888888891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626.52777777777817</c:v>
                </c:pt>
                <c:pt idx="151">
                  <c:v>1638.6111111111104</c:v>
                </c:pt>
                <c:pt idx="152">
                  <c:v>2385.6249999999995</c:v>
                </c:pt>
                <c:pt idx="153">
                  <c:v>2241.041666666667</c:v>
                </c:pt>
                <c:pt idx="154">
                  <c:v>1277.1527777777778</c:v>
                </c:pt>
                <c:pt idx="155">
                  <c:v>168.6805555555558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698.81944444444412</c:v>
                </c:pt>
                <c:pt idx="171">
                  <c:v>1542.2222222222217</c:v>
                </c:pt>
                <c:pt idx="172">
                  <c:v>1927.7777777777778</c:v>
                </c:pt>
                <c:pt idx="173">
                  <c:v>1373.5416666666665</c:v>
                </c:pt>
                <c:pt idx="174">
                  <c:v>481.94444444444446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96.388888888889397</c:v>
                </c:pt>
                <c:pt idx="181">
                  <c:v>289.16666666666652</c:v>
                </c:pt>
                <c:pt idx="182">
                  <c:v>747.01388888888835</c:v>
                </c:pt>
                <c:pt idx="183">
                  <c:v>1132.5694444444443</c:v>
                </c:pt>
                <c:pt idx="184">
                  <c:v>1228.9583333333335</c:v>
                </c:pt>
                <c:pt idx="185">
                  <c:v>1132.569444444445</c:v>
                </c:pt>
                <c:pt idx="186">
                  <c:v>939.79166666666617</c:v>
                </c:pt>
                <c:pt idx="187">
                  <c:v>771.11111111111086</c:v>
                </c:pt>
                <c:pt idx="188">
                  <c:v>626.52777777777817</c:v>
                </c:pt>
                <c:pt idx="189">
                  <c:v>481.94444444444446</c:v>
                </c:pt>
                <c:pt idx="190">
                  <c:v>385.55555555555543</c:v>
                </c:pt>
                <c:pt idx="191">
                  <c:v>289.16666666666652</c:v>
                </c:pt>
                <c:pt idx="192">
                  <c:v>168.6805555555558</c:v>
                </c:pt>
                <c:pt idx="193">
                  <c:v>120.48611111111111</c:v>
                </c:pt>
                <c:pt idx="194">
                  <c:v>48.194444444444272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72.291666666665975</c:v>
                </c:pt>
                <c:pt idx="231">
                  <c:v>385.55555555555588</c:v>
                </c:pt>
                <c:pt idx="232">
                  <c:v>795.20833333333439</c:v>
                </c:pt>
                <c:pt idx="233">
                  <c:v>939.79166666666617</c:v>
                </c:pt>
                <c:pt idx="234">
                  <c:v>747.01388888888926</c:v>
                </c:pt>
                <c:pt idx="235">
                  <c:v>433.74999999999932</c:v>
                </c:pt>
                <c:pt idx="236">
                  <c:v>337.3611111111108</c:v>
                </c:pt>
                <c:pt idx="237">
                  <c:v>554.23611111111211</c:v>
                </c:pt>
                <c:pt idx="238">
                  <c:v>987.98611111111143</c:v>
                </c:pt>
                <c:pt idx="239">
                  <c:v>1301.2499999999995</c:v>
                </c:pt>
                <c:pt idx="240">
                  <c:v>1156.6666666666661</c:v>
                </c:pt>
                <c:pt idx="241">
                  <c:v>1084.375</c:v>
                </c:pt>
                <c:pt idx="242">
                  <c:v>1180.7638888888885</c:v>
                </c:pt>
                <c:pt idx="243">
                  <c:v>1132.569444444445</c:v>
                </c:pt>
                <c:pt idx="244">
                  <c:v>1349.4444444444446</c:v>
                </c:pt>
                <c:pt idx="245">
                  <c:v>1734.9999999999989</c:v>
                </c:pt>
                <c:pt idx="246">
                  <c:v>1638.6111111111113</c:v>
                </c:pt>
                <c:pt idx="247">
                  <c:v>1012.0833333333339</c:v>
                </c:pt>
                <c:pt idx="248">
                  <c:v>433.75000000000017</c:v>
                </c:pt>
                <c:pt idx="249">
                  <c:v>337.3611111111108</c:v>
                </c:pt>
                <c:pt idx="250">
                  <c:v>481.94444444444446</c:v>
                </c:pt>
                <c:pt idx="251">
                  <c:v>409.6527777777776</c:v>
                </c:pt>
                <c:pt idx="252">
                  <c:v>144.58333333333283</c:v>
                </c:pt>
                <c:pt idx="253">
                  <c:v>96.388888888889397</c:v>
                </c:pt>
                <c:pt idx="254">
                  <c:v>506.04166666666697</c:v>
                </c:pt>
                <c:pt idx="255">
                  <c:v>698.81944444444412</c:v>
                </c:pt>
                <c:pt idx="256">
                  <c:v>72.291666666666416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72.291666666665975</c:v>
                </c:pt>
                <c:pt idx="271">
                  <c:v>168.68055555555623</c:v>
                </c:pt>
                <c:pt idx="272">
                  <c:v>457.84722222222183</c:v>
                </c:pt>
                <c:pt idx="273">
                  <c:v>1084.375</c:v>
                </c:pt>
                <c:pt idx="274">
                  <c:v>1373.5416666666674</c:v>
                </c:pt>
                <c:pt idx="275">
                  <c:v>1542.2222222222217</c:v>
                </c:pt>
                <c:pt idx="276">
                  <c:v>1710.9027777777781</c:v>
                </c:pt>
                <c:pt idx="277">
                  <c:v>2144.6527777777774</c:v>
                </c:pt>
                <c:pt idx="278">
                  <c:v>2289.2361111111109</c:v>
                </c:pt>
                <c:pt idx="279">
                  <c:v>1277.1527777777778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409.65277777777675</c:v>
                </c:pt>
                <c:pt idx="292">
                  <c:v>457.84722222222359</c:v>
                </c:pt>
                <c:pt idx="293">
                  <c:v>313.26388888888988</c:v>
                </c:pt>
                <c:pt idx="294">
                  <c:v>144.58333333333195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48.19444444444342</c:v>
                </c:pt>
                <c:pt idx="300">
                  <c:v>168.68055555555452</c:v>
                </c:pt>
                <c:pt idx="301">
                  <c:v>313.26388888888988</c:v>
                </c:pt>
                <c:pt idx="302">
                  <c:v>433.75000000000108</c:v>
                </c:pt>
                <c:pt idx="303">
                  <c:v>602.43055555555554</c:v>
                </c:pt>
                <c:pt idx="304">
                  <c:v>722.91666666666663</c:v>
                </c:pt>
                <c:pt idx="305">
                  <c:v>602.43055555555554</c:v>
                </c:pt>
                <c:pt idx="306">
                  <c:v>361.45833333333331</c:v>
                </c:pt>
                <c:pt idx="307">
                  <c:v>168.68055555555452</c:v>
                </c:pt>
                <c:pt idx="308">
                  <c:v>144.58333333333195</c:v>
                </c:pt>
                <c:pt idx="309">
                  <c:v>216.87499999999966</c:v>
                </c:pt>
                <c:pt idx="310">
                  <c:v>289.16666666666731</c:v>
                </c:pt>
                <c:pt idx="311">
                  <c:v>433.75000000000108</c:v>
                </c:pt>
                <c:pt idx="312">
                  <c:v>602.43055555555554</c:v>
                </c:pt>
                <c:pt idx="313">
                  <c:v>722.91666666666663</c:v>
                </c:pt>
                <c:pt idx="314">
                  <c:v>722.91666666666663</c:v>
                </c:pt>
                <c:pt idx="315">
                  <c:v>650.62499999999977</c:v>
                </c:pt>
                <c:pt idx="316">
                  <c:v>722.91666666666663</c:v>
                </c:pt>
                <c:pt idx="317">
                  <c:v>891.59722222222194</c:v>
                </c:pt>
                <c:pt idx="318">
                  <c:v>939.79166666666617</c:v>
                </c:pt>
                <c:pt idx="319">
                  <c:v>578.33333333333303</c:v>
                </c:pt>
                <c:pt idx="320">
                  <c:v>289.16666666666731</c:v>
                </c:pt>
                <c:pt idx="321">
                  <c:v>168.68055555555623</c:v>
                </c:pt>
                <c:pt idx="322">
                  <c:v>144.58333333333283</c:v>
                </c:pt>
                <c:pt idx="323">
                  <c:v>240.97222222222223</c:v>
                </c:pt>
                <c:pt idx="324">
                  <c:v>96.388888888889397</c:v>
                </c:pt>
                <c:pt idx="325">
                  <c:v>72.291666666665975</c:v>
                </c:pt>
                <c:pt idx="326">
                  <c:v>144.58333333333283</c:v>
                </c:pt>
                <c:pt idx="327">
                  <c:v>747.01388888888926</c:v>
                </c:pt>
                <c:pt idx="328">
                  <c:v>1397.6388888888889</c:v>
                </c:pt>
                <c:pt idx="329">
                  <c:v>867.50000000000034</c:v>
                </c:pt>
                <c:pt idx="330">
                  <c:v>192.77777777777794</c:v>
                </c:pt>
                <c:pt idx="331">
                  <c:v>240.9722222222218</c:v>
                </c:pt>
                <c:pt idx="332">
                  <c:v>265.06944444444434</c:v>
                </c:pt>
                <c:pt idx="333">
                  <c:v>216.87500000000009</c:v>
                </c:pt>
                <c:pt idx="334">
                  <c:v>265.06944444444434</c:v>
                </c:pt>
                <c:pt idx="335">
                  <c:v>168.6805555555554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48.194444444444272</c:v>
                </c:pt>
                <c:pt idx="352">
                  <c:v>48.194444444445125</c:v>
                </c:pt>
                <c:pt idx="353">
                  <c:v>24.097222222222562</c:v>
                </c:pt>
                <c:pt idx="354">
                  <c:v>0</c:v>
                </c:pt>
                <c:pt idx="355">
                  <c:v>0</c:v>
                </c:pt>
                <c:pt idx="356">
                  <c:v>24.097222222222562</c:v>
                </c:pt>
                <c:pt idx="357">
                  <c:v>313.26388888888908</c:v>
                </c:pt>
                <c:pt idx="358">
                  <c:v>722.91666666666663</c:v>
                </c:pt>
                <c:pt idx="359">
                  <c:v>891.59722222222194</c:v>
                </c:pt>
                <c:pt idx="360">
                  <c:v>747.01388888888926</c:v>
                </c:pt>
                <c:pt idx="361">
                  <c:v>506.04166666666612</c:v>
                </c:pt>
                <c:pt idx="362">
                  <c:v>289.16666666666652</c:v>
                </c:pt>
                <c:pt idx="363">
                  <c:v>96.388888888889397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120.48611111111111</c:v>
                </c:pt>
                <c:pt idx="371">
                  <c:v>771.11111111111086</c:v>
                </c:pt>
                <c:pt idx="372">
                  <c:v>1469.9305555555559</c:v>
                </c:pt>
                <c:pt idx="373">
                  <c:v>1662.7083333333335</c:v>
                </c:pt>
                <c:pt idx="374">
                  <c:v>1397.6388888888885</c:v>
                </c:pt>
                <c:pt idx="375">
                  <c:v>1012.0833333333336</c:v>
                </c:pt>
                <c:pt idx="376">
                  <c:v>722.91666666666663</c:v>
                </c:pt>
                <c:pt idx="377">
                  <c:v>530.13888888888869</c:v>
                </c:pt>
                <c:pt idx="378">
                  <c:v>409.65277777777783</c:v>
                </c:pt>
                <c:pt idx="379">
                  <c:v>457.84722222222234</c:v>
                </c:pt>
                <c:pt idx="380">
                  <c:v>554.23611111111109</c:v>
                </c:pt>
                <c:pt idx="381">
                  <c:v>578.33333333333326</c:v>
                </c:pt>
                <c:pt idx="382">
                  <c:v>626.52777777777783</c:v>
                </c:pt>
                <c:pt idx="383">
                  <c:v>674.72222222222229</c:v>
                </c:pt>
                <c:pt idx="384">
                  <c:v>554.23611111111109</c:v>
                </c:pt>
                <c:pt idx="385">
                  <c:v>216.875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168.68055555555623</c:v>
                </c:pt>
                <c:pt idx="401">
                  <c:v>554.23611111111131</c:v>
                </c:pt>
                <c:pt idx="402">
                  <c:v>795.20833333333258</c:v>
                </c:pt>
                <c:pt idx="403">
                  <c:v>747.01388888888926</c:v>
                </c:pt>
                <c:pt idx="404">
                  <c:v>698.81944444444491</c:v>
                </c:pt>
                <c:pt idx="405">
                  <c:v>771.11111111111086</c:v>
                </c:pt>
                <c:pt idx="406">
                  <c:v>819.3055555555552</c:v>
                </c:pt>
                <c:pt idx="407">
                  <c:v>674.72222222222229</c:v>
                </c:pt>
                <c:pt idx="408">
                  <c:v>337.36111111111114</c:v>
                </c:pt>
                <c:pt idx="409">
                  <c:v>48.194444444444272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361.45833333333331</c:v>
                </c:pt>
                <c:pt idx="419">
                  <c:v>530.13888888888869</c:v>
                </c:pt>
                <c:pt idx="420">
                  <c:v>337.3611111111116</c:v>
                </c:pt>
                <c:pt idx="421">
                  <c:v>48.194444444445125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144.58333333333366</c:v>
                </c:pt>
                <c:pt idx="430">
                  <c:v>385.55555555555588</c:v>
                </c:pt>
                <c:pt idx="431">
                  <c:v>361.45833333333246</c:v>
                </c:pt>
                <c:pt idx="432">
                  <c:v>192.77777777777709</c:v>
                </c:pt>
                <c:pt idx="433">
                  <c:v>168.6805555555554</c:v>
                </c:pt>
                <c:pt idx="434">
                  <c:v>457.84722222222274</c:v>
                </c:pt>
                <c:pt idx="435">
                  <c:v>939.7916666666672</c:v>
                </c:pt>
                <c:pt idx="436">
                  <c:v>1494.0277777777774</c:v>
                </c:pt>
                <c:pt idx="437">
                  <c:v>2048.2638888888891</c:v>
                </c:pt>
                <c:pt idx="438">
                  <c:v>2433.8194444444443</c:v>
                </c:pt>
                <c:pt idx="439">
                  <c:v>2530.208333333333</c:v>
                </c:pt>
                <c:pt idx="440">
                  <c:v>2192.8472222222226</c:v>
                </c:pt>
                <c:pt idx="441">
                  <c:v>1542.2222222222224</c:v>
                </c:pt>
                <c:pt idx="442">
                  <c:v>867.49999999999989</c:v>
                </c:pt>
                <c:pt idx="443">
                  <c:v>313.26388888888886</c:v>
                </c:pt>
                <c:pt idx="444">
                  <c:v>48.19444444444445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144.58333333333283</c:v>
                </c:pt>
                <c:pt idx="519">
                  <c:v>385.55555555555503</c:v>
                </c:pt>
                <c:pt idx="520">
                  <c:v>506.04166666666697</c:v>
                </c:pt>
                <c:pt idx="521">
                  <c:v>602.43055555555554</c:v>
                </c:pt>
                <c:pt idx="522">
                  <c:v>891.59722222222194</c:v>
                </c:pt>
                <c:pt idx="523">
                  <c:v>1421.7361111111111</c:v>
                </c:pt>
                <c:pt idx="524">
                  <c:v>1903.6805555555557</c:v>
                </c:pt>
                <c:pt idx="525">
                  <c:v>1903.6805555555557</c:v>
                </c:pt>
                <c:pt idx="526">
                  <c:v>1349.4444444444443</c:v>
                </c:pt>
                <c:pt idx="527">
                  <c:v>722.91666666666663</c:v>
                </c:pt>
                <c:pt idx="528">
                  <c:v>481.94444444444446</c:v>
                </c:pt>
                <c:pt idx="529">
                  <c:v>240.97222222222223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48.194444444444272</c:v>
                </c:pt>
                <c:pt idx="542">
                  <c:v>216.87499999999966</c:v>
                </c:pt>
                <c:pt idx="543">
                  <c:v>481.94444444444446</c:v>
                </c:pt>
                <c:pt idx="544">
                  <c:v>843.40277777777771</c:v>
                </c:pt>
                <c:pt idx="545">
                  <c:v>915.69444444444468</c:v>
                </c:pt>
                <c:pt idx="546">
                  <c:v>698.81944444444491</c:v>
                </c:pt>
                <c:pt idx="547">
                  <c:v>530.13888888888869</c:v>
                </c:pt>
                <c:pt idx="548">
                  <c:v>433.74999999999972</c:v>
                </c:pt>
                <c:pt idx="549">
                  <c:v>385.55555555555588</c:v>
                </c:pt>
                <c:pt idx="550">
                  <c:v>265.06944444444434</c:v>
                </c:pt>
                <c:pt idx="551">
                  <c:v>240.97222222222223</c:v>
                </c:pt>
                <c:pt idx="552">
                  <c:v>240.97222222222223</c:v>
                </c:pt>
                <c:pt idx="553">
                  <c:v>144.58333333333326</c:v>
                </c:pt>
                <c:pt idx="554">
                  <c:v>48.194444444444699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385.55555555555543</c:v>
                </c:pt>
                <c:pt idx="563">
                  <c:v>1662.7083333333335</c:v>
                </c:pt>
                <c:pt idx="564">
                  <c:v>2554.3055555555557</c:v>
                </c:pt>
                <c:pt idx="565">
                  <c:v>2433.8194444444443</c:v>
                </c:pt>
                <c:pt idx="566">
                  <c:v>1156.6666666666665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F5-4972-B20E-B2E7DB44F6FF}"/>
            </c:ext>
          </c:extLst>
        </c:ser>
        <c:ser>
          <c:idx val="1"/>
          <c:order val="1"/>
          <c:tx>
            <c:v>braking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WLTC_class_3!$M$7:$M$596</c:f>
              <c:numCache>
                <c:formatCode>0.00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534.40101799916772</c:v>
                </c:pt>
                <c:pt idx="37">
                  <c:v>887.91386985916745</c:v>
                </c:pt>
                <c:pt idx="38">
                  <c:v>807.09917547222165</c:v>
                </c:pt>
                <c:pt idx="39">
                  <c:v>674.51651288555615</c:v>
                </c:pt>
                <c:pt idx="40">
                  <c:v>902.13722522138914</c:v>
                </c:pt>
                <c:pt idx="41">
                  <c:v>1301.8199670277768</c:v>
                </c:pt>
                <c:pt idx="42">
                  <c:v>1220.1658402480557</c:v>
                </c:pt>
                <c:pt idx="43">
                  <c:v>603.21750850333399</c:v>
                </c:pt>
                <c:pt idx="44">
                  <c:v>28.797103370278009</c:v>
                </c:pt>
                <c:pt idx="45">
                  <c:v>0</c:v>
                </c:pt>
                <c:pt idx="46">
                  <c:v>80.941489256944507</c:v>
                </c:pt>
                <c:pt idx="47">
                  <c:v>11.561298168888776</c:v>
                </c:pt>
                <c:pt idx="48">
                  <c:v>0</c:v>
                </c:pt>
                <c:pt idx="49">
                  <c:v>0</c:v>
                </c:pt>
                <c:pt idx="50">
                  <c:v>110.45032679666703</c:v>
                </c:pt>
                <c:pt idx="51">
                  <c:v>644.5189045991666</c:v>
                </c:pt>
                <c:pt idx="52">
                  <c:v>481.06769160361108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194.49396357000072</c:v>
                </c:pt>
                <c:pt idx="88">
                  <c:v>1217.1945104369449</c:v>
                </c:pt>
                <c:pt idx="89">
                  <c:v>1959.1289998324996</c:v>
                </c:pt>
                <c:pt idx="90">
                  <c:v>2073.7654170000001</c:v>
                </c:pt>
                <c:pt idx="91">
                  <c:v>1484.952941027778</c:v>
                </c:pt>
                <c:pt idx="92">
                  <c:v>816.3316184588889</c:v>
                </c:pt>
                <c:pt idx="93">
                  <c:v>844.45420533333333</c:v>
                </c:pt>
                <c:pt idx="94">
                  <c:v>1113.7969333147223</c:v>
                </c:pt>
                <c:pt idx="95">
                  <c:v>948.55022890333339</c:v>
                </c:pt>
                <c:pt idx="96">
                  <c:v>492.14722147999993</c:v>
                </c:pt>
                <c:pt idx="97">
                  <c:v>492.71429228111117</c:v>
                </c:pt>
                <c:pt idx="98">
                  <c:v>530.13888888888891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191.71636870777826</c:v>
                </c:pt>
                <c:pt idx="151">
                  <c:v>1212.4957188088883</c:v>
                </c:pt>
                <c:pt idx="152">
                  <c:v>1975.507708574444</c:v>
                </c:pt>
                <c:pt idx="153">
                  <c:v>1845.6926587769449</c:v>
                </c:pt>
                <c:pt idx="154">
                  <c:v>890.35173368805567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226.68751368555527</c:v>
                </c:pt>
                <c:pt idx="171">
                  <c:v>1081.7354954147218</c:v>
                </c:pt>
                <c:pt idx="172">
                  <c:v>1486.217388138889</c:v>
                </c:pt>
                <c:pt idx="173">
                  <c:v>947.80548550361095</c:v>
                </c:pt>
                <c:pt idx="174">
                  <c:v>62.795223621388949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316.63499013249952</c:v>
                </c:pt>
                <c:pt idx="183">
                  <c:v>710.54855473694442</c:v>
                </c:pt>
                <c:pt idx="184">
                  <c:v>815.61460459111129</c:v>
                </c:pt>
                <c:pt idx="185">
                  <c:v>727.32393369444503</c:v>
                </c:pt>
                <c:pt idx="186">
                  <c:v>540.39773995916619</c:v>
                </c:pt>
                <c:pt idx="187">
                  <c:v>376.2425770036109</c:v>
                </c:pt>
                <c:pt idx="188">
                  <c:v>234.86612682138934</c:v>
                </c:pt>
                <c:pt idx="189">
                  <c:v>92.813661201388953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210.27331002583446</c:v>
                </c:pt>
                <c:pt idx="233">
                  <c:v>369.91335083694401</c:v>
                </c:pt>
                <c:pt idx="234">
                  <c:v>190.92195813888927</c:v>
                </c:pt>
                <c:pt idx="235">
                  <c:v>0</c:v>
                </c:pt>
                <c:pt idx="236">
                  <c:v>0</c:v>
                </c:pt>
                <c:pt idx="237">
                  <c:v>16.192675168889934</c:v>
                </c:pt>
                <c:pt idx="238">
                  <c:v>459.92577504805593</c:v>
                </c:pt>
                <c:pt idx="239">
                  <c:v>789.74924871027736</c:v>
                </c:pt>
                <c:pt idx="240">
                  <c:v>661.9433894236106</c:v>
                </c:pt>
                <c:pt idx="241">
                  <c:v>600.9652042569445</c:v>
                </c:pt>
                <c:pt idx="242">
                  <c:v>710.71028658333296</c:v>
                </c:pt>
                <c:pt idx="243">
                  <c:v>674.51651288555615</c:v>
                </c:pt>
                <c:pt idx="244">
                  <c:v>902.13722522138914</c:v>
                </c:pt>
                <c:pt idx="245">
                  <c:v>1301.8199670277768</c:v>
                </c:pt>
                <c:pt idx="246">
                  <c:v>1220.1658402480557</c:v>
                </c:pt>
                <c:pt idx="247">
                  <c:v>603.21750850333399</c:v>
                </c:pt>
                <c:pt idx="248">
                  <c:v>28.797103370278009</c:v>
                </c:pt>
                <c:pt idx="249">
                  <c:v>0</c:v>
                </c:pt>
                <c:pt idx="250">
                  <c:v>80.941489256944507</c:v>
                </c:pt>
                <c:pt idx="251">
                  <c:v>11.561298168888776</c:v>
                </c:pt>
                <c:pt idx="252">
                  <c:v>0</c:v>
                </c:pt>
                <c:pt idx="253">
                  <c:v>0</c:v>
                </c:pt>
                <c:pt idx="254">
                  <c:v>110.45032679666703</c:v>
                </c:pt>
                <c:pt idx="255">
                  <c:v>307.15779348805529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576.56160564361107</c:v>
                </c:pt>
                <c:pt idx="274">
                  <c:v>882.84165898666743</c:v>
                </c:pt>
                <c:pt idx="275">
                  <c:v>1066.9308969999995</c:v>
                </c:pt>
                <c:pt idx="276">
                  <c:v>1253.8135872355558</c:v>
                </c:pt>
                <c:pt idx="277">
                  <c:v>1703.5246748702775</c:v>
                </c:pt>
                <c:pt idx="278">
                  <c:v>1869.3773534236109</c:v>
                </c:pt>
                <c:pt idx="279">
                  <c:v>870.72284328555565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87.818596853333389</c:v>
                </c:pt>
                <c:pt idx="304">
                  <c:v>217.53357574361115</c:v>
                </c:pt>
                <c:pt idx="305">
                  <c:v>105.96206903666672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130.2986247966667</c:v>
                </c:pt>
                <c:pt idx="313">
                  <c:v>257.96111466666667</c:v>
                </c:pt>
                <c:pt idx="314">
                  <c:v>265.8274761244445</c:v>
                </c:pt>
                <c:pt idx="315">
                  <c:v>200.1255632499998</c:v>
                </c:pt>
                <c:pt idx="316">
                  <c:v>278.29116157694449</c:v>
                </c:pt>
                <c:pt idx="317">
                  <c:v>454.29684722222197</c:v>
                </c:pt>
                <c:pt idx="318">
                  <c:v>510.59230311111065</c:v>
                </c:pt>
                <c:pt idx="319">
                  <c:v>156.31244362583308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334.65275696583376</c:v>
                </c:pt>
                <c:pt idx="328">
                  <c:v>993.84248147916674</c:v>
                </c:pt>
                <c:pt idx="329">
                  <c:v>471.66493142361151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297.93471760361115</c:v>
                </c:pt>
                <c:pt idx="359">
                  <c:v>473.50183124999978</c:v>
                </c:pt>
                <c:pt idx="360">
                  <c:v>334.97749578666708</c:v>
                </c:pt>
                <c:pt idx="361">
                  <c:v>98.099776159166169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357.10533419222202</c:v>
                </c:pt>
                <c:pt idx="372">
                  <c:v>1063.7988220880559</c:v>
                </c:pt>
                <c:pt idx="373">
                  <c:v>1266.3816171658336</c:v>
                </c:pt>
                <c:pt idx="374">
                  <c:v>1008.7099325688885</c:v>
                </c:pt>
                <c:pt idx="375">
                  <c:v>627.74611410361149</c:v>
                </c:pt>
                <c:pt idx="376">
                  <c:v>341.2031974366667</c:v>
                </c:pt>
                <c:pt idx="377">
                  <c:v>150.15945512583318</c:v>
                </c:pt>
                <c:pt idx="378">
                  <c:v>30.735554222222333</c:v>
                </c:pt>
                <c:pt idx="379">
                  <c:v>79.779208142222402</c:v>
                </c:pt>
                <c:pt idx="380">
                  <c:v>177.18980218138893</c:v>
                </c:pt>
                <c:pt idx="381">
                  <c:v>202.20886363694441</c:v>
                </c:pt>
                <c:pt idx="382">
                  <c:v>251.12401875472233</c:v>
                </c:pt>
                <c:pt idx="383">
                  <c:v>299.90508816583343</c:v>
                </c:pt>
                <c:pt idx="384">
                  <c:v>179.73184370361113</c:v>
                </c:pt>
                <c:pt idx="385">
                  <c:v>216.875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136.48920330361136</c:v>
                </c:pt>
                <c:pt idx="402">
                  <c:v>382.84720141027708</c:v>
                </c:pt>
                <c:pt idx="403">
                  <c:v>339.9833621688893</c:v>
                </c:pt>
                <c:pt idx="404">
                  <c:v>295.87573832555609</c:v>
                </c:pt>
                <c:pt idx="405">
                  <c:v>372.24235342138871</c:v>
                </c:pt>
                <c:pt idx="406">
                  <c:v>424.67516324999968</c:v>
                </c:pt>
                <c:pt idx="407">
                  <c:v>283.92654145472233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134.05869487999985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18.007599152222795</c:v>
                </c:pt>
                <c:pt idx="435">
                  <c:v>505.79873909777837</c:v>
                </c:pt>
                <c:pt idx="436">
                  <c:v>1069.7944739102775</c:v>
                </c:pt>
                <c:pt idx="437">
                  <c:v>1636.8727832500003</c:v>
                </c:pt>
                <c:pt idx="438">
                  <c:v>2036.2391665922223</c:v>
                </c:pt>
                <c:pt idx="439">
                  <c:v>2144.1391737258332</c:v>
                </c:pt>
                <c:pt idx="440">
                  <c:v>1814.2589276658339</c:v>
                </c:pt>
                <c:pt idx="441">
                  <c:v>1166.7660859700002</c:v>
                </c:pt>
                <c:pt idx="442">
                  <c:v>492.93427664361104</c:v>
                </c:pt>
                <c:pt idx="443">
                  <c:v>0</c:v>
                </c:pt>
                <c:pt idx="444">
                  <c:v>48.19444444444445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102.81512351027814</c:v>
                </c:pt>
                <c:pt idx="521">
                  <c:v>202.23839987555561</c:v>
                </c:pt>
                <c:pt idx="522">
                  <c:v>495.02258716999978</c:v>
                </c:pt>
                <c:pt idx="523">
                  <c:v>1030.510238701389</c:v>
                </c:pt>
                <c:pt idx="524">
                  <c:v>1519.3433363258334</c:v>
                </c:pt>
                <c:pt idx="525">
                  <c:v>1525.1991105466668</c:v>
                </c:pt>
                <c:pt idx="526">
                  <c:v>973.87936355555553</c:v>
                </c:pt>
                <c:pt idx="527">
                  <c:v>348.18962144444447</c:v>
                </c:pt>
                <c:pt idx="528">
                  <c:v>107.42690813888896</c:v>
                </c:pt>
                <c:pt idx="529">
                  <c:v>240.97222222222223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68.600715702222288</c:v>
                </c:pt>
                <c:pt idx="544">
                  <c:v>434.22618138805558</c:v>
                </c:pt>
                <c:pt idx="545">
                  <c:v>513.03217863694476</c:v>
                </c:pt>
                <c:pt idx="546">
                  <c:v>300.47026886805605</c:v>
                </c:pt>
                <c:pt idx="547">
                  <c:v>135.0308162533332</c:v>
                </c:pt>
                <c:pt idx="548">
                  <c:v>40.747491976944211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1271.6982551077781</c:v>
                </c:pt>
                <c:pt idx="564">
                  <c:v>2172.7338540258338</c:v>
                </c:pt>
                <c:pt idx="565">
                  <c:v>2057.7627159644449</c:v>
                </c:pt>
                <c:pt idx="566">
                  <c:v>1156.6666666666665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F5-4972-B20E-B2E7DB44F6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11136812528186"/>
          <c:y val="4.0999559291691405E-2"/>
          <c:w val="0.24634556901688262"/>
          <c:h val="0.1212815389921840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 speed braking</a:t>
            </a:r>
            <a:r>
              <a:rPr lang="en-US" baseline="0"/>
              <a:t> forces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429790896234348"/>
          <c:y val="8.8030923366758246E-2"/>
          <c:w val="0.79995401926933218"/>
          <c:h val="0.80075021636254251"/>
        </c:manualLayout>
      </c:layout>
      <c:lineChart>
        <c:grouping val="standard"/>
        <c:varyColors val="0"/>
        <c:ser>
          <c:idx val="1"/>
          <c:order val="0"/>
          <c:tx>
            <c:v>decelerating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WLTC_class_3!$L$597:$L$1029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72.291666666667695</c:v>
                </c:pt>
                <c:pt idx="26">
                  <c:v>72.291666666665975</c:v>
                </c:pt>
                <c:pt idx="27">
                  <c:v>144.58333333333366</c:v>
                </c:pt>
                <c:pt idx="28">
                  <c:v>289.16666666666731</c:v>
                </c:pt>
                <c:pt idx="29">
                  <c:v>457.84722222222183</c:v>
                </c:pt>
                <c:pt idx="30">
                  <c:v>506.04166666666697</c:v>
                </c:pt>
                <c:pt idx="31">
                  <c:v>361.45833333333331</c:v>
                </c:pt>
                <c:pt idx="32">
                  <c:v>144.58333333333366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24.097222222222562</c:v>
                </c:pt>
                <c:pt idx="49">
                  <c:v>72.291666666665975</c:v>
                </c:pt>
                <c:pt idx="50">
                  <c:v>72.291666666665975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216.87499999999966</c:v>
                </c:pt>
                <c:pt idx="61">
                  <c:v>626.52777777777646</c:v>
                </c:pt>
                <c:pt idx="62">
                  <c:v>939.79166666666617</c:v>
                </c:pt>
                <c:pt idx="63">
                  <c:v>987.98611111111143</c:v>
                </c:pt>
                <c:pt idx="64">
                  <c:v>1180.7638888888885</c:v>
                </c:pt>
                <c:pt idx="65">
                  <c:v>1662.708333333333</c:v>
                </c:pt>
                <c:pt idx="66">
                  <c:v>1927.7777777777778</c:v>
                </c:pt>
                <c:pt idx="67">
                  <c:v>1614.5138888888896</c:v>
                </c:pt>
                <c:pt idx="68">
                  <c:v>1180.7638888888903</c:v>
                </c:pt>
                <c:pt idx="69">
                  <c:v>1325.3472222222222</c:v>
                </c:pt>
                <c:pt idx="70">
                  <c:v>2000.0694444444439</c:v>
                </c:pt>
                <c:pt idx="71">
                  <c:v>2482.0138888888891</c:v>
                </c:pt>
                <c:pt idx="72">
                  <c:v>2554.3055555555552</c:v>
                </c:pt>
                <c:pt idx="73">
                  <c:v>1831.3888888888889</c:v>
                </c:pt>
                <c:pt idx="74">
                  <c:v>819.30555555555566</c:v>
                </c:pt>
                <c:pt idx="75">
                  <c:v>144.58333333333326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313.26388888888823</c:v>
                </c:pt>
                <c:pt idx="88">
                  <c:v>1156.6666666666661</c:v>
                </c:pt>
                <c:pt idx="89">
                  <c:v>1734.9999999999998</c:v>
                </c:pt>
                <c:pt idx="90">
                  <c:v>2072.3611111111113</c:v>
                </c:pt>
                <c:pt idx="91">
                  <c:v>2168.75</c:v>
                </c:pt>
                <c:pt idx="92">
                  <c:v>1445.8333333333333</c:v>
                </c:pt>
                <c:pt idx="93">
                  <c:v>939.7916666666672</c:v>
                </c:pt>
                <c:pt idx="94">
                  <c:v>530.1388888888896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72.291666666667695</c:v>
                </c:pt>
                <c:pt idx="106">
                  <c:v>1180.7638888888894</c:v>
                </c:pt>
                <c:pt idx="107">
                  <c:v>1590.4166666666661</c:v>
                </c:pt>
                <c:pt idx="108">
                  <c:v>1253.0555555555554</c:v>
                </c:pt>
                <c:pt idx="109">
                  <c:v>963.88888888888891</c:v>
                </c:pt>
                <c:pt idx="110">
                  <c:v>457.84722222222274</c:v>
                </c:pt>
                <c:pt idx="111">
                  <c:v>192.77777777777794</c:v>
                </c:pt>
                <c:pt idx="112">
                  <c:v>48.194444444444272</c:v>
                </c:pt>
                <c:pt idx="113">
                  <c:v>24.097222222222562</c:v>
                </c:pt>
                <c:pt idx="114">
                  <c:v>265.0694444444448</c:v>
                </c:pt>
                <c:pt idx="115">
                  <c:v>722.91666666666663</c:v>
                </c:pt>
                <c:pt idx="116">
                  <c:v>1156.6666666666665</c:v>
                </c:pt>
                <c:pt idx="117">
                  <c:v>1228.9583333333328</c:v>
                </c:pt>
                <c:pt idx="118">
                  <c:v>747.01388888888869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795.20833333333348</c:v>
                </c:pt>
                <c:pt idx="125">
                  <c:v>1759.0972222222217</c:v>
                </c:pt>
                <c:pt idx="126">
                  <c:v>1566.3194444444446</c:v>
                </c:pt>
                <c:pt idx="127">
                  <c:v>457.84722222222234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24.09722222222085</c:v>
                </c:pt>
                <c:pt idx="162">
                  <c:v>120.48611111111111</c:v>
                </c:pt>
                <c:pt idx="163">
                  <c:v>289.16666666666731</c:v>
                </c:pt>
                <c:pt idx="164">
                  <c:v>409.65277777777675</c:v>
                </c:pt>
                <c:pt idx="165">
                  <c:v>530.1388888888896</c:v>
                </c:pt>
                <c:pt idx="166">
                  <c:v>939.79166666666617</c:v>
                </c:pt>
                <c:pt idx="167">
                  <c:v>1686.8055555555554</c:v>
                </c:pt>
                <c:pt idx="168">
                  <c:v>2313.3333333333335</c:v>
                </c:pt>
                <c:pt idx="169">
                  <c:v>2482.0138888888882</c:v>
                </c:pt>
                <c:pt idx="170">
                  <c:v>2506.1111111111113</c:v>
                </c:pt>
                <c:pt idx="171">
                  <c:v>2554.3055555555557</c:v>
                </c:pt>
                <c:pt idx="172">
                  <c:v>2265.1388888888887</c:v>
                </c:pt>
                <c:pt idx="173">
                  <c:v>1542.2222222222217</c:v>
                </c:pt>
                <c:pt idx="174">
                  <c:v>361.45833333333331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24.097222222224275</c:v>
                </c:pt>
                <c:pt idx="203">
                  <c:v>602.43055555555554</c:v>
                </c:pt>
                <c:pt idx="204">
                  <c:v>1421.736111111109</c:v>
                </c:pt>
                <c:pt idx="205">
                  <c:v>2144.6527777777774</c:v>
                </c:pt>
                <c:pt idx="206">
                  <c:v>2506.1111111111127</c:v>
                </c:pt>
                <c:pt idx="207">
                  <c:v>2337.4305555555561</c:v>
                </c:pt>
                <c:pt idx="208">
                  <c:v>1686.8055555555554</c:v>
                </c:pt>
                <c:pt idx="209">
                  <c:v>843.40277777777771</c:v>
                </c:pt>
                <c:pt idx="210">
                  <c:v>240.97222222222223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48.194444444445125</c:v>
                </c:pt>
                <c:pt idx="218">
                  <c:v>409.65277777777845</c:v>
                </c:pt>
                <c:pt idx="219">
                  <c:v>674.7222222222216</c:v>
                </c:pt>
                <c:pt idx="220">
                  <c:v>939.79166666666617</c:v>
                </c:pt>
                <c:pt idx="221">
                  <c:v>1445.8333333333333</c:v>
                </c:pt>
                <c:pt idx="222">
                  <c:v>1855.4861111111099</c:v>
                </c:pt>
                <c:pt idx="223">
                  <c:v>1975.9722222222229</c:v>
                </c:pt>
                <c:pt idx="224">
                  <c:v>2072.3611111111113</c:v>
                </c:pt>
                <c:pt idx="225">
                  <c:v>2216.9444444444443</c:v>
                </c:pt>
                <c:pt idx="226">
                  <c:v>2216.9444444444453</c:v>
                </c:pt>
                <c:pt idx="227">
                  <c:v>2000.0694444444446</c:v>
                </c:pt>
                <c:pt idx="228">
                  <c:v>1180.7638888888885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96.388888888886839</c:v>
                </c:pt>
                <c:pt idx="281">
                  <c:v>168.68055555555623</c:v>
                </c:pt>
                <c:pt idx="282">
                  <c:v>192.77777777777709</c:v>
                </c:pt>
                <c:pt idx="283">
                  <c:v>240.97222222222223</c:v>
                </c:pt>
                <c:pt idx="284">
                  <c:v>361.45833333333331</c:v>
                </c:pt>
                <c:pt idx="285">
                  <c:v>506.04166666666526</c:v>
                </c:pt>
                <c:pt idx="286">
                  <c:v>626.52777777777976</c:v>
                </c:pt>
                <c:pt idx="287">
                  <c:v>554.2361111111104</c:v>
                </c:pt>
                <c:pt idx="288">
                  <c:v>313.26388888888823</c:v>
                </c:pt>
                <c:pt idx="289">
                  <c:v>96.38888888889025</c:v>
                </c:pt>
                <c:pt idx="290">
                  <c:v>240.97222222222223</c:v>
                </c:pt>
                <c:pt idx="291">
                  <c:v>481.94444444444446</c:v>
                </c:pt>
                <c:pt idx="292">
                  <c:v>240.97222222222223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24.09722222222085</c:v>
                </c:pt>
                <c:pt idx="299">
                  <c:v>144.58333333333539</c:v>
                </c:pt>
                <c:pt idx="300">
                  <c:v>289.16666666666731</c:v>
                </c:pt>
                <c:pt idx="301">
                  <c:v>457.84722222222013</c:v>
                </c:pt>
                <c:pt idx="302">
                  <c:v>602.43055555555554</c:v>
                </c:pt>
                <c:pt idx="303">
                  <c:v>626.52777777777817</c:v>
                </c:pt>
                <c:pt idx="304">
                  <c:v>530.13888888888789</c:v>
                </c:pt>
                <c:pt idx="305">
                  <c:v>361.45833333333331</c:v>
                </c:pt>
                <c:pt idx="306">
                  <c:v>168.68055555555623</c:v>
                </c:pt>
                <c:pt idx="307">
                  <c:v>48.194444444445125</c:v>
                </c:pt>
                <c:pt idx="308">
                  <c:v>24.097222222222562</c:v>
                </c:pt>
                <c:pt idx="309">
                  <c:v>96.388888888888545</c:v>
                </c:pt>
                <c:pt idx="310">
                  <c:v>216.87499999999966</c:v>
                </c:pt>
                <c:pt idx="311">
                  <c:v>433.74999999999932</c:v>
                </c:pt>
                <c:pt idx="312">
                  <c:v>1518.1249999999993</c:v>
                </c:pt>
                <c:pt idx="313">
                  <c:v>2506.1111111111127</c:v>
                </c:pt>
                <c:pt idx="314">
                  <c:v>2337.4305555555561</c:v>
                </c:pt>
                <c:pt idx="315">
                  <c:v>1686.8055555555554</c:v>
                </c:pt>
                <c:pt idx="316">
                  <c:v>843.40277777777771</c:v>
                </c:pt>
                <c:pt idx="317">
                  <c:v>240.97222222222223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24.097222222222562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578.33333333333132</c:v>
                </c:pt>
                <c:pt idx="336">
                  <c:v>506.04166666666526</c:v>
                </c:pt>
                <c:pt idx="337">
                  <c:v>337.36111111111245</c:v>
                </c:pt>
                <c:pt idx="338">
                  <c:v>265.0694444444448</c:v>
                </c:pt>
                <c:pt idx="339">
                  <c:v>192.77777777777709</c:v>
                </c:pt>
                <c:pt idx="340">
                  <c:v>168.68055555555452</c:v>
                </c:pt>
                <c:pt idx="341">
                  <c:v>168.68055555555623</c:v>
                </c:pt>
                <c:pt idx="342">
                  <c:v>192.77777777777879</c:v>
                </c:pt>
                <c:pt idx="343">
                  <c:v>289.16666666666566</c:v>
                </c:pt>
                <c:pt idx="344">
                  <c:v>457.84722222222183</c:v>
                </c:pt>
                <c:pt idx="345">
                  <c:v>481.94444444444446</c:v>
                </c:pt>
                <c:pt idx="346">
                  <c:v>361.45833333333331</c:v>
                </c:pt>
                <c:pt idx="347">
                  <c:v>265.0694444444448</c:v>
                </c:pt>
                <c:pt idx="348">
                  <c:v>240.97222222222223</c:v>
                </c:pt>
                <c:pt idx="349">
                  <c:v>265.0694444444448</c:v>
                </c:pt>
                <c:pt idx="350">
                  <c:v>216.87499999999966</c:v>
                </c:pt>
                <c:pt idx="351">
                  <c:v>96.388888888888545</c:v>
                </c:pt>
                <c:pt idx="352">
                  <c:v>48.194444444445125</c:v>
                </c:pt>
                <c:pt idx="353">
                  <c:v>24.097222222222562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265.0694444444448</c:v>
                </c:pt>
                <c:pt idx="361">
                  <c:v>819.3055555555552</c:v>
                </c:pt>
                <c:pt idx="362">
                  <c:v>1614.5138888888896</c:v>
                </c:pt>
                <c:pt idx="363">
                  <c:v>2313.3333333333335</c:v>
                </c:pt>
                <c:pt idx="364">
                  <c:v>2554.3055555555557</c:v>
                </c:pt>
                <c:pt idx="365">
                  <c:v>2554.3055555555557</c:v>
                </c:pt>
                <c:pt idx="366">
                  <c:v>2554.3055555555547</c:v>
                </c:pt>
                <c:pt idx="367">
                  <c:v>1783.1944444444439</c:v>
                </c:pt>
                <c:pt idx="368">
                  <c:v>289.16666666666652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120.48611111111111</c:v>
                </c:pt>
                <c:pt idx="379">
                  <c:v>289.16666666666731</c:v>
                </c:pt>
                <c:pt idx="380">
                  <c:v>602.43055555555554</c:v>
                </c:pt>
                <c:pt idx="381">
                  <c:v>1204.8611111111111</c:v>
                </c:pt>
                <c:pt idx="382">
                  <c:v>2072.3611111111113</c:v>
                </c:pt>
                <c:pt idx="383">
                  <c:v>2554.3055555555557</c:v>
                </c:pt>
                <c:pt idx="384">
                  <c:v>2554.3055555555557</c:v>
                </c:pt>
                <c:pt idx="385">
                  <c:v>2554.3055555555547</c:v>
                </c:pt>
                <c:pt idx="386">
                  <c:v>2578.4027777777774</c:v>
                </c:pt>
                <c:pt idx="387">
                  <c:v>2096.458333333333</c:v>
                </c:pt>
                <c:pt idx="388">
                  <c:v>1469.9305555555559</c:v>
                </c:pt>
                <c:pt idx="389">
                  <c:v>1277.1527777777778</c:v>
                </c:pt>
                <c:pt idx="390">
                  <c:v>1060.2777777777774</c:v>
                </c:pt>
                <c:pt idx="391">
                  <c:v>843.4027777777776</c:v>
                </c:pt>
                <c:pt idx="392">
                  <c:v>795.20833333333348</c:v>
                </c:pt>
                <c:pt idx="393">
                  <c:v>963.88888888888891</c:v>
                </c:pt>
                <c:pt idx="394">
                  <c:v>1060.2777777777778</c:v>
                </c:pt>
                <c:pt idx="395">
                  <c:v>771.1111111111112</c:v>
                </c:pt>
                <c:pt idx="396">
                  <c:v>265.06944444444446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6B-45B2-BCF5-2615B4FDB157}"/>
            </c:ext>
          </c:extLst>
        </c:ser>
        <c:ser>
          <c:idx val="0"/>
          <c:order val="1"/>
          <c:tx>
            <c:v>braking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WLTC_class_3!$B$597:$B$1029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cat>
          <c:val>
            <c:numRef>
              <c:f>WLTC_class_3!$M$597:$M$1029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33.073423555554257</c:v>
                </c:pt>
                <c:pt idx="62">
                  <c:v>360.19004201444397</c:v>
                </c:pt>
                <c:pt idx="63">
                  <c:v>423.97404494805591</c:v>
                </c:pt>
                <c:pt idx="64">
                  <c:v>631.02636358138852</c:v>
                </c:pt>
                <c:pt idx="65">
                  <c:v>1132.6765183644443</c:v>
                </c:pt>
                <c:pt idx="66">
                  <c:v>1422.9987708977778</c:v>
                </c:pt>
                <c:pt idx="67">
                  <c:v>1132.7529283200008</c:v>
                </c:pt>
                <c:pt idx="68">
                  <c:v>713.27677081250147</c:v>
                </c:pt>
                <c:pt idx="69">
                  <c:v>868.73780709916673</c:v>
                </c:pt>
                <c:pt idx="70">
                  <c:v>1558.509054805555</c:v>
                </c:pt>
                <c:pt idx="71">
                  <c:v>2060.3568463333336</c:v>
                </c:pt>
                <c:pt idx="72">
                  <c:v>2149.9336969880551</c:v>
                </c:pt>
                <c:pt idx="73">
                  <c:v>1440.3788106633335</c:v>
                </c:pt>
                <c:pt idx="74">
                  <c:v>432.87324715916685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675.99794591666614</c:v>
                </c:pt>
                <c:pt idx="89">
                  <c:v>1271.5466269324997</c:v>
                </c:pt>
                <c:pt idx="90">
                  <c:v>1627.2921454811114</c:v>
                </c:pt>
                <c:pt idx="91">
                  <c:v>1743.0138188369444</c:v>
                </c:pt>
                <c:pt idx="92">
                  <c:v>1035.0819282533332</c:v>
                </c:pt>
                <c:pt idx="93">
                  <c:v>534.2521450702784</c:v>
                </c:pt>
                <c:pt idx="94">
                  <c:v>130.74496218138967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733.00482876888941</c:v>
                </c:pt>
                <c:pt idx="107">
                  <c:v>1160.0377679102771</c:v>
                </c:pt>
                <c:pt idx="108">
                  <c:v>832.12201712555543</c:v>
                </c:pt>
                <c:pt idx="109">
                  <c:v>552.17583788138893</c:v>
                </c:pt>
                <c:pt idx="110">
                  <c:v>50.210516370000569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320.81309130361115</c:v>
                </c:pt>
                <c:pt idx="116">
                  <c:v>759.84271600361103</c:v>
                </c:pt>
                <c:pt idx="117">
                  <c:v>838.58725730361061</c:v>
                </c:pt>
                <c:pt idx="118">
                  <c:v>361.1242085866665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389.37340416444465</c:v>
                </c:pt>
                <c:pt idx="125">
                  <c:v>1360.7480466458328</c:v>
                </c:pt>
                <c:pt idx="126">
                  <c:v>1178.3786718480558</c:v>
                </c:pt>
                <c:pt idx="127">
                  <c:v>73.343094222222405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415.63657681027735</c:v>
                </c:pt>
                <c:pt idx="167">
                  <c:v>1178.9921611991665</c:v>
                </c:pt>
                <c:pt idx="168">
                  <c:v>1831.0241577658335</c:v>
                </c:pt>
                <c:pt idx="169">
                  <c:v>2026.3598344258326</c:v>
                </c:pt>
                <c:pt idx="170">
                  <c:v>2072.9310781388895</c:v>
                </c:pt>
                <c:pt idx="171">
                  <c:v>2140.6315010880558</c:v>
                </c:pt>
                <c:pt idx="172">
                  <c:v>1867.0474092799998</c:v>
                </c:pt>
                <c:pt idx="173">
                  <c:v>1153.4936960991663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765.69096803472019</c:v>
                </c:pt>
                <c:pt idx="205">
                  <c:v>1521.3021995102774</c:v>
                </c:pt>
                <c:pt idx="206">
                  <c:v>1923.4702104411126</c:v>
                </c:pt>
                <c:pt idx="207">
                  <c:v>1793.246413265834</c:v>
                </c:pt>
                <c:pt idx="208">
                  <c:v>1171.5671651924999</c:v>
                </c:pt>
                <c:pt idx="209">
                  <c:v>343.99767461027778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116.48701525472165</c:v>
                </c:pt>
                <c:pt idx="220">
                  <c:v>392.84200667694392</c:v>
                </c:pt>
                <c:pt idx="221">
                  <c:v>914.48021546333337</c:v>
                </c:pt>
                <c:pt idx="222">
                  <c:v>1347.672716754721</c:v>
                </c:pt>
                <c:pt idx="223">
                  <c:v>1491.4562193991674</c:v>
                </c:pt>
                <c:pt idx="224">
                  <c:v>1609.9022070347226</c:v>
                </c:pt>
                <c:pt idx="225">
                  <c:v>1774.9503713480556</c:v>
                </c:pt>
                <c:pt idx="226">
                  <c:v>1794.191670254723</c:v>
                </c:pt>
                <c:pt idx="227">
                  <c:v>1592.1275539369447</c:v>
                </c:pt>
                <c:pt idx="228">
                  <c:v>783.68922588888847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894.77442173249938</c:v>
                </c:pt>
                <c:pt idx="313">
                  <c:v>1923.4702104411126</c:v>
                </c:pt>
                <c:pt idx="314">
                  <c:v>1793.246413265834</c:v>
                </c:pt>
                <c:pt idx="315">
                  <c:v>1171.5671651924999</c:v>
                </c:pt>
                <c:pt idx="316">
                  <c:v>343.99767461027778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232.83413352583301</c:v>
                </c:pt>
                <c:pt idx="362">
                  <c:v>1046.1105158325008</c:v>
                </c:pt>
                <c:pt idx="363">
                  <c:v>1775.2898973911113</c:v>
                </c:pt>
                <c:pt idx="364">
                  <c:v>2050.1292359925005</c:v>
                </c:pt>
                <c:pt idx="365">
                  <c:v>2080.0729487255558</c:v>
                </c:pt>
                <c:pt idx="366">
                  <c:v>2106.0932578124994</c:v>
                </c:pt>
                <c:pt idx="367">
                  <c:v>1357.0790521422218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47.0502567591667</c:v>
                </c:pt>
                <c:pt idx="381">
                  <c:v>661.36485643111109</c:v>
                </c:pt>
                <c:pt idx="382">
                  <c:v>1550.7815842036114</c:v>
                </c:pt>
                <c:pt idx="383">
                  <c:v>2064.7424829300003</c:v>
                </c:pt>
                <c:pt idx="384">
                  <c:v>2092.8355335658339</c:v>
                </c:pt>
                <c:pt idx="385">
                  <c:v>2117.0051805555549</c:v>
                </c:pt>
                <c:pt idx="386">
                  <c:v>2161.3486461213888</c:v>
                </c:pt>
                <c:pt idx="387">
                  <c:v>1695.9973078769442</c:v>
                </c:pt>
                <c:pt idx="388">
                  <c:v>1077.6047613333337</c:v>
                </c:pt>
                <c:pt idx="389">
                  <c:v>890.53679989777788</c:v>
                </c:pt>
                <c:pt idx="390">
                  <c:v>677.83451915472187</c:v>
                </c:pt>
                <c:pt idx="391">
                  <c:v>463.54695427555544</c:v>
                </c:pt>
                <c:pt idx="392">
                  <c:v>417.14031925333353</c:v>
                </c:pt>
                <c:pt idx="393">
                  <c:v>587.32864064583339</c:v>
                </c:pt>
                <c:pt idx="394">
                  <c:v>685.11495400888896</c:v>
                </c:pt>
                <c:pt idx="395">
                  <c:v>396.57890918138906</c:v>
                </c:pt>
                <c:pt idx="396">
                  <c:v>265.06944444444446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6B-45B2-BCF5-2615B4FDB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/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973176114489334"/>
          <c:y val="2.9538983997996843E-2"/>
          <c:w val="0.27528976030844859"/>
          <c:h val="0.12683538280714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high speed braking</a:t>
            </a:r>
            <a:r>
              <a:rPr lang="en-US" baseline="0"/>
              <a:t> force</a:t>
            </a:r>
            <a:endParaRPr lang="en-US"/>
          </a:p>
        </c:rich>
      </c:tx>
      <c:layout>
        <c:manualLayout>
          <c:xMode val="edge"/>
          <c:yMode val="edge"/>
          <c:x val="0.28944467614360075"/>
          <c:y val="3.30160461450516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847603756837319"/>
          <c:y val="8.0720752541406454E-2"/>
          <c:w val="0.7771877507240833"/>
          <c:h val="0.70956839525250626"/>
        </c:manualLayout>
      </c:layout>
      <c:lineChart>
        <c:grouping val="standard"/>
        <c:varyColors val="0"/>
        <c:ser>
          <c:idx val="0"/>
          <c:order val="0"/>
          <c:tx>
            <c:v>decelerating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WLTC_class_3!$L$1030:$L$1484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240.97222222222223</c:v>
                </c:pt>
                <c:pt idx="27">
                  <c:v>578.33333333333303</c:v>
                </c:pt>
                <c:pt idx="28">
                  <c:v>843.40277777777771</c:v>
                </c:pt>
                <c:pt idx="29">
                  <c:v>1012.0833333333339</c:v>
                </c:pt>
                <c:pt idx="30">
                  <c:v>1204.8611111111111</c:v>
                </c:pt>
                <c:pt idx="31">
                  <c:v>1494.0277777777785</c:v>
                </c:pt>
                <c:pt idx="32">
                  <c:v>1879.5833333333323</c:v>
                </c:pt>
                <c:pt idx="33">
                  <c:v>2313.333333333333</c:v>
                </c:pt>
                <c:pt idx="34">
                  <c:v>2554.3055555555557</c:v>
                </c:pt>
                <c:pt idx="35">
                  <c:v>2337.4305555555552</c:v>
                </c:pt>
                <c:pt idx="36">
                  <c:v>2096.458333333333</c:v>
                </c:pt>
                <c:pt idx="37">
                  <c:v>1831.3888888888889</c:v>
                </c:pt>
                <c:pt idx="38">
                  <c:v>1132.5694444444443</c:v>
                </c:pt>
                <c:pt idx="39">
                  <c:v>313.26388888888908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24.097222222222562</c:v>
                </c:pt>
                <c:pt idx="60">
                  <c:v>506.04166666666697</c:v>
                </c:pt>
                <c:pt idx="61">
                  <c:v>771.11111111111177</c:v>
                </c:pt>
                <c:pt idx="62">
                  <c:v>554.2361111111104</c:v>
                </c:pt>
                <c:pt idx="63">
                  <c:v>168.68055555555452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48.194444444445125</c:v>
                </c:pt>
                <c:pt idx="75">
                  <c:v>385.55555555555588</c:v>
                </c:pt>
                <c:pt idx="76">
                  <c:v>771.11111111111177</c:v>
                </c:pt>
                <c:pt idx="77">
                  <c:v>819.3055555555552</c:v>
                </c:pt>
                <c:pt idx="78">
                  <c:v>457.84722222222183</c:v>
                </c:pt>
                <c:pt idx="79">
                  <c:v>24.097222222222562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240.97222222222223</c:v>
                </c:pt>
                <c:pt idx="86">
                  <c:v>578.33333333333462</c:v>
                </c:pt>
                <c:pt idx="87">
                  <c:v>554.2361111111104</c:v>
                </c:pt>
                <c:pt idx="88">
                  <c:v>168.68055555555623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24.097222222224275</c:v>
                </c:pt>
                <c:pt idx="95">
                  <c:v>385.55555555555759</c:v>
                </c:pt>
                <c:pt idx="96">
                  <c:v>578.33333333333132</c:v>
                </c:pt>
                <c:pt idx="97">
                  <c:v>457.84722222222013</c:v>
                </c:pt>
                <c:pt idx="98">
                  <c:v>289.16666666666731</c:v>
                </c:pt>
                <c:pt idx="99">
                  <c:v>313.26388888888823</c:v>
                </c:pt>
                <c:pt idx="100">
                  <c:v>602.43055555555554</c:v>
                </c:pt>
                <c:pt idx="101">
                  <c:v>1108.4722222222242</c:v>
                </c:pt>
                <c:pt idx="102">
                  <c:v>1783.1944444444457</c:v>
                </c:pt>
                <c:pt idx="103">
                  <c:v>2361.5277777777769</c:v>
                </c:pt>
                <c:pt idx="104">
                  <c:v>2554.3055555555543</c:v>
                </c:pt>
                <c:pt idx="105">
                  <c:v>2506.1111111111109</c:v>
                </c:pt>
                <c:pt idx="106">
                  <c:v>2168.75</c:v>
                </c:pt>
                <c:pt idx="107">
                  <c:v>1735.0000000000007</c:v>
                </c:pt>
                <c:pt idx="108">
                  <c:v>1542.2222222222226</c:v>
                </c:pt>
                <c:pt idx="109">
                  <c:v>1518.1249999999993</c:v>
                </c:pt>
                <c:pt idx="110">
                  <c:v>1638.6111111111113</c:v>
                </c:pt>
                <c:pt idx="111">
                  <c:v>1735.0000000000007</c:v>
                </c:pt>
                <c:pt idx="112">
                  <c:v>1614.5138888888887</c:v>
                </c:pt>
                <c:pt idx="113">
                  <c:v>1156.6666666666665</c:v>
                </c:pt>
                <c:pt idx="114">
                  <c:v>506.04166666666697</c:v>
                </c:pt>
                <c:pt idx="115">
                  <c:v>72.291666666666416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409.6527777777776</c:v>
                </c:pt>
                <c:pt idx="124">
                  <c:v>1783.194444444445</c:v>
                </c:pt>
                <c:pt idx="125">
                  <c:v>2144.6527777777774</c:v>
                </c:pt>
                <c:pt idx="126">
                  <c:v>1301.2499999999995</c:v>
                </c:pt>
                <c:pt idx="127">
                  <c:v>433.75000000000017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24.097222222224275</c:v>
                </c:pt>
                <c:pt idx="190">
                  <c:v>24.097222222224275</c:v>
                </c:pt>
                <c:pt idx="191">
                  <c:v>0</c:v>
                </c:pt>
                <c:pt idx="192">
                  <c:v>0</c:v>
                </c:pt>
                <c:pt idx="193">
                  <c:v>24.09722222222085</c:v>
                </c:pt>
                <c:pt idx="194">
                  <c:v>48.194444444445125</c:v>
                </c:pt>
                <c:pt idx="195">
                  <c:v>48.194444444445125</c:v>
                </c:pt>
                <c:pt idx="196">
                  <c:v>48.1944444444417</c:v>
                </c:pt>
                <c:pt idx="197">
                  <c:v>72.291666666665975</c:v>
                </c:pt>
                <c:pt idx="198">
                  <c:v>120.48611111111111</c:v>
                </c:pt>
                <c:pt idx="199">
                  <c:v>144.58333333333539</c:v>
                </c:pt>
                <c:pt idx="200">
                  <c:v>168.68055555555623</c:v>
                </c:pt>
                <c:pt idx="201">
                  <c:v>144.58333333333195</c:v>
                </c:pt>
                <c:pt idx="202">
                  <c:v>96.38888888889025</c:v>
                </c:pt>
                <c:pt idx="203">
                  <c:v>72.291666666665975</c:v>
                </c:pt>
                <c:pt idx="204">
                  <c:v>72.291666666665975</c:v>
                </c:pt>
                <c:pt idx="205">
                  <c:v>72.291666666665975</c:v>
                </c:pt>
                <c:pt idx="206">
                  <c:v>72.291666666665975</c:v>
                </c:pt>
                <c:pt idx="207">
                  <c:v>96.38888888889025</c:v>
                </c:pt>
                <c:pt idx="208">
                  <c:v>72.291666666665975</c:v>
                </c:pt>
                <c:pt idx="209">
                  <c:v>24.09722222222085</c:v>
                </c:pt>
                <c:pt idx="210">
                  <c:v>24.097222222224275</c:v>
                </c:pt>
                <c:pt idx="211">
                  <c:v>24.097222222224275</c:v>
                </c:pt>
                <c:pt idx="212">
                  <c:v>48.194444444445125</c:v>
                </c:pt>
                <c:pt idx="213">
                  <c:v>96.388888888886839</c:v>
                </c:pt>
                <c:pt idx="214">
                  <c:v>168.68055555555281</c:v>
                </c:pt>
                <c:pt idx="215">
                  <c:v>265.0694444444465</c:v>
                </c:pt>
                <c:pt idx="216">
                  <c:v>337.36111111111245</c:v>
                </c:pt>
                <c:pt idx="217">
                  <c:v>361.45833333333331</c:v>
                </c:pt>
                <c:pt idx="218">
                  <c:v>337.36111111111245</c:v>
                </c:pt>
                <c:pt idx="219">
                  <c:v>313.26388888888823</c:v>
                </c:pt>
                <c:pt idx="220">
                  <c:v>313.26388888888823</c:v>
                </c:pt>
                <c:pt idx="221">
                  <c:v>313.26388888888823</c:v>
                </c:pt>
                <c:pt idx="222">
                  <c:v>289.16666666666731</c:v>
                </c:pt>
                <c:pt idx="223">
                  <c:v>313.26388888888823</c:v>
                </c:pt>
                <c:pt idx="224">
                  <c:v>337.36111111110904</c:v>
                </c:pt>
                <c:pt idx="225">
                  <c:v>337.36111111111245</c:v>
                </c:pt>
                <c:pt idx="226">
                  <c:v>337.36111111111245</c:v>
                </c:pt>
                <c:pt idx="227">
                  <c:v>313.26388888888823</c:v>
                </c:pt>
                <c:pt idx="228">
                  <c:v>289.16666666666731</c:v>
                </c:pt>
                <c:pt idx="229">
                  <c:v>289.16666666666731</c:v>
                </c:pt>
                <c:pt idx="230">
                  <c:v>289.1666666666639</c:v>
                </c:pt>
                <c:pt idx="231">
                  <c:v>289.16666666666731</c:v>
                </c:pt>
                <c:pt idx="232">
                  <c:v>289.16666666666731</c:v>
                </c:pt>
                <c:pt idx="233">
                  <c:v>289.16666666666731</c:v>
                </c:pt>
                <c:pt idx="234">
                  <c:v>289.16666666666731</c:v>
                </c:pt>
                <c:pt idx="235">
                  <c:v>289.1666666666639</c:v>
                </c:pt>
                <c:pt idx="236">
                  <c:v>265.06944444444309</c:v>
                </c:pt>
                <c:pt idx="237">
                  <c:v>216.87500000000134</c:v>
                </c:pt>
                <c:pt idx="238">
                  <c:v>168.68055555555623</c:v>
                </c:pt>
                <c:pt idx="239">
                  <c:v>72.291666666665975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48.194444444445125</c:v>
                </c:pt>
                <c:pt idx="247">
                  <c:v>120.48611111111111</c:v>
                </c:pt>
                <c:pt idx="248">
                  <c:v>168.68055555555281</c:v>
                </c:pt>
                <c:pt idx="249">
                  <c:v>192.77777777777709</c:v>
                </c:pt>
                <c:pt idx="250">
                  <c:v>168.68055555555623</c:v>
                </c:pt>
                <c:pt idx="251">
                  <c:v>144.58333333333195</c:v>
                </c:pt>
                <c:pt idx="252">
                  <c:v>120.48611111111111</c:v>
                </c:pt>
                <c:pt idx="253">
                  <c:v>48.194444444445125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48.194444444445125</c:v>
                </c:pt>
                <c:pt idx="263">
                  <c:v>96.38888888889025</c:v>
                </c:pt>
                <c:pt idx="264">
                  <c:v>120.48611111111111</c:v>
                </c:pt>
                <c:pt idx="265">
                  <c:v>168.68055555555623</c:v>
                </c:pt>
                <c:pt idx="266">
                  <c:v>192.77777777777709</c:v>
                </c:pt>
                <c:pt idx="267">
                  <c:v>168.68055555555623</c:v>
                </c:pt>
                <c:pt idx="268">
                  <c:v>168.68055555555623</c:v>
                </c:pt>
                <c:pt idx="269">
                  <c:v>216.87499999999793</c:v>
                </c:pt>
                <c:pt idx="270">
                  <c:v>240.97222222222223</c:v>
                </c:pt>
                <c:pt idx="271">
                  <c:v>240.97222222222223</c:v>
                </c:pt>
                <c:pt idx="272">
                  <c:v>192.77777777777709</c:v>
                </c:pt>
                <c:pt idx="273">
                  <c:v>96.38888888889025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24.09722222222085</c:v>
                </c:pt>
                <c:pt idx="286">
                  <c:v>24.09722222222085</c:v>
                </c:pt>
                <c:pt idx="287">
                  <c:v>24.097222222224275</c:v>
                </c:pt>
                <c:pt idx="288">
                  <c:v>48.194444444445125</c:v>
                </c:pt>
                <c:pt idx="289">
                  <c:v>72.291666666665975</c:v>
                </c:pt>
                <c:pt idx="290">
                  <c:v>120.48611111111111</c:v>
                </c:pt>
                <c:pt idx="291">
                  <c:v>120.48611111111111</c:v>
                </c:pt>
                <c:pt idx="292">
                  <c:v>120.48611111111111</c:v>
                </c:pt>
                <c:pt idx="293">
                  <c:v>216.87500000000134</c:v>
                </c:pt>
                <c:pt idx="294">
                  <c:v>240.97222222222223</c:v>
                </c:pt>
                <c:pt idx="295">
                  <c:v>192.77777777777709</c:v>
                </c:pt>
                <c:pt idx="296">
                  <c:v>48.194444444445125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24.09722222222085</c:v>
                </c:pt>
                <c:pt idx="310">
                  <c:v>96.38888888889025</c:v>
                </c:pt>
                <c:pt idx="311">
                  <c:v>144.58333333333539</c:v>
                </c:pt>
                <c:pt idx="312">
                  <c:v>144.58333333333195</c:v>
                </c:pt>
                <c:pt idx="313">
                  <c:v>96.388888888886839</c:v>
                </c:pt>
                <c:pt idx="314">
                  <c:v>48.194444444445125</c:v>
                </c:pt>
                <c:pt idx="315">
                  <c:v>24.097222222224275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48.1944444444417</c:v>
                </c:pt>
                <c:pt idx="326">
                  <c:v>216.87499999999793</c:v>
                </c:pt>
                <c:pt idx="327">
                  <c:v>433.75000000000267</c:v>
                </c:pt>
                <c:pt idx="328">
                  <c:v>602.43055555555554</c:v>
                </c:pt>
                <c:pt idx="329">
                  <c:v>674.7222222222216</c:v>
                </c:pt>
                <c:pt idx="330">
                  <c:v>698.81944444444582</c:v>
                </c:pt>
                <c:pt idx="331">
                  <c:v>722.91666666666663</c:v>
                </c:pt>
                <c:pt idx="332">
                  <c:v>771.11111111111177</c:v>
                </c:pt>
                <c:pt idx="333">
                  <c:v>867.49999999999864</c:v>
                </c:pt>
                <c:pt idx="334">
                  <c:v>939.7916666666647</c:v>
                </c:pt>
                <c:pt idx="335">
                  <c:v>987.98611111111313</c:v>
                </c:pt>
                <c:pt idx="336">
                  <c:v>1060.2777777777792</c:v>
                </c:pt>
                <c:pt idx="337">
                  <c:v>1084.3749999999982</c:v>
                </c:pt>
                <c:pt idx="338">
                  <c:v>867.49999999999864</c:v>
                </c:pt>
                <c:pt idx="339">
                  <c:v>433.75000000000108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168.68055555555623</c:v>
                </c:pt>
                <c:pt idx="345">
                  <c:v>650.62500000000068</c:v>
                </c:pt>
                <c:pt idx="346">
                  <c:v>843.40277777777771</c:v>
                </c:pt>
                <c:pt idx="347">
                  <c:v>530.1388888888896</c:v>
                </c:pt>
                <c:pt idx="348">
                  <c:v>144.58333333333366</c:v>
                </c:pt>
                <c:pt idx="349">
                  <c:v>0</c:v>
                </c:pt>
                <c:pt idx="350">
                  <c:v>120.48611111111111</c:v>
                </c:pt>
                <c:pt idx="351">
                  <c:v>385.55555555555418</c:v>
                </c:pt>
                <c:pt idx="352">
                  <c:v>722.91666666666663</c:v>
                </c:pt>
                <c:pt idx="353">
                  <c:v>1301.2500000000014</c:v>
                </c:pt>
                <c:pt idx="354">
                  <c:v>2120.5555555555547</c:v>
                </c:pt>
                <c:pt idx="355">
                  <c:v>2554.3055555555543</c:v>
                </c:pt>
                <c:pt idx="356">
                  <c:v>2554.3055555555557</c:v>
                </c:pt>
                <c:pt idx="357">
                  <c:v>2554.3055555555557</c:v>
                </c:pt>
                <c:pt idx="358">
                  <c:v>1831.3888888888882</c:v>
                </c:pt>
                <c:pt idx="359">
                  <c:v>72.291666666666828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48.19444444444342</c:v>
                </c:pt>
                <c:pt idx="373">
                  <c:v>192.77777777777709</c:v>
                </c:pt>
                <c:pt idx="374">
                  <c:v>361.45833333333331</c:v>
                </c:pt>
                <c:pt idx="375">
                  <c:v>481.94444444444446</c:v>
                </c:pt>
                <c:pt idx="376">
                  <c:v>602.43055555555554</c:v>
                </c:pt>
                <c:pt idx="377">
                  <c:v>722.91666666666663</c:v>
                </c:pt>
                <c:pt idx="378">
                  <c:v>795.20833333333439</c:v>
                </c:pt>
                <c:pt idx="379">
                  <c:v>939.79166666666617</c:v>
                </c:pt>
                <c:pt idx="380">
                  <c:v>1349.4444444444446</c:v>
                </c:pt>
                <c:pt idx="381">
                  <c:v>2096.4583333333339</c:v>
                </c:pt>
                <c:pt idx="382">
                  <c:v>2554.3055555555547</c:v>
                </c:pt>
                <c:pt idx="383">
                  <c:v>2144.6527777777774</c:v>
                </c:pt>
                <c:pt idx="384">
                  <c:v>1036.1805555555557</c:v>
                </c:pt>
                <c:pt idx="385">
                  <c:v>72.291666666666828</c:v>
                </c:pt>
                <c:pt idx="386">
                  <c:v>0</c:v>
                </c:pt>
                <c:pt idx="387">
                  <c:v>0</c:v>
                </c:pt>
                <c:pt idx="388">
                  <c:v>96.388888888888545</c:v>
                </c:pt>
                <c:pt idx="389">
                  <c:v>168.6805555555554</c:v>
                </c:pt>
                <c:pt idx="390">
                  <c:v>72.291666666666828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819.30555555555691</c:v>
                </c:pt>
                <c:pt idx="399">
                  <c:v>1349.4444444444446</c:v>
                </c:pt>
                <c:pt idx="400">
                  <c:v>963.88888888888891</c:v>
                </c:pt>
                <c:pt idx="401">
                  <c:v>168.68055555555452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578.33333333333303</c:v>
                </c:pt>
                <c:pt idx="408">
                  <c:v>1277.1527777777771</c:v>
                </c:pt>
                <c:pt idx="409">
                  <c:v>2120.5555555555557</c:v>
                </c:pt>
                <c:pt idx="410">
                  <c:v>2554.3055555555557</c:v>
                </c:pt>
                <c:pt idx="411">
                  <c:v>2578.4027777777774</c:v>
                </c:pt>
                <c:pt idx="412">
                  <c:v>1662.708333333333</c:v>
                </c:pt>
                <c:pt idx="413">
                  <c:v>216.87500000000054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144.58333333333366</c:v>
                </c:pt>
                <c:pt idx="418">
                  <c:v>602.43055555555554</c:v>
                </c:pt>
                <c:pt idx="419">
                  <c:v>747.01388888888835</c:v>
                </c:pt>
                <c:pt idx="420">
                  <c:v>385.55555555555588</c:v>
                </c:pt>
                <c:pt idx="421">
                  <c:v>0</c:v>
                </c:pt>
                <c:pt idx="422">
                  <c:v>0</c:v>
                </c:pt>
                <c:pt idx="423">
                  <c:v>96.388888888889397</c:v>
                </c:pt>
                <c:pt idx="424">
                  <c:v>843.40277777777771</c:v>
                </c:pt>
                <c:pt idx="425">
                  <c:v>1927.7777777777774</c:v>
                </c:pt>
                <c:pt idx="426">
                  <c:v>2506.1111111111109</c:v>
                </c:pt>
                <c:pt idx="427">
                  <c:v>2096.4583333333335</c:v>
                </c:pt>
                <c:pt idx="428">
                  <c:v>1108.4722222222222</c:v>
                </c:pt>
                <c:pt idx="429">
                  <c:v>289.16666666666663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FD-41CB-88A1-9D6CA5393500}"/>
            </c:ext>
          </c:extLst>
        </c:ser>
        <c:ser>
          <c:idx val="1"/>
          <c:order val="1"/>
          <c:tx>
            <c:v>braking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WLTC_class_3!$B$1030:$B$1484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cat>
          <c:val>
            <c:numRef>
              <c:f>WLTC_class_3!$M$1030:$M$1484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12.863085110277552</c:v>
                </c:pt>
                <c:pt idx="28">
                  <c:v>289.44155271027773</c:v>
                </c:pt>
                <c:pt idx="29">
                  <c:v>471.32466183111177</c:v>
                </c:pt>
                <c:pt idx="30">
                  <c:v>679.40985942361112</c:v>
                </c:pt>
                <c:pt idx="31">
                  <c:v>985.60331574777854</c:v>
                </c:pt>
                <c:pt idx="32">
                  <c:v>1391.7151878436102</c:v>
                </c:pt>
                <c:pt idx="33">
                  <c:v>1848.3777813333331</c:v>
                </c:pt>
                <c:pt idx="34">
                  <c:v>2114.0378359325005</c:v>
                </c:pt>
                <c:pt idx="35">
                  <c:v>1917.9272646633331</c:v>
                </c:pt>
                <c:pt idx="36">
                  <c:v>1691.212822583333</c:v>
                </c:pt>
                <c:pt idx="37">
                  <c:v>1437.4645416325002</c:v>
                </c:pt>
                <c:pt idx="38">
                  <c:v>745.58193741888886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137.65382270361181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125.60845672138959</c:v>
                </c:pt>
                <c:pt idx="77">
                  <c:v>190.92676328805527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455.081557120002</c:v>
                </c:pt>
                <c:pt idx="102">
                  <c:v>1154.8156521769458</c:v>
                </c:pt>
                <c:pt idx="103">
                  <c:v>1769.6349633477771</c:v>
                </c:pt>
                <c:pt idx="104">
                  <c:v>2001.7578173124984</c:v>
                </c:pt>
                <c:pt idx="105">
                  <c:v>1988.9850454088885</c:v>
                </c:pt>
                <c:pt idx="106">
                  <c:v>1682.0048223036113</c:v>
                </c:pt>
                <c:pt idx="107">
                  <c:v>1269.0360117477785</c:v>
                </c:pt>
                <c:pt idx="108">
                  <c:v>1092.1830067258338</c:v>
                </c:pt>
                <c:pt idx="109">
                  <c:v>1081.6598672144437</c:v>
                </c:pt>
                <c:pt idx="110">
                  <c:v>1214.7500347522225</c:v>
                </c:pt>
                <c:pt idx="111">
                  <c:v>1323.6088943611119</c:v>
                </c:pt>
                <c:pt idx="112">
                  <c:v>1213.78259693</c:v>
                </c:pt>
                <c:pt idx="113">
                  <c:v>763.66415864361102</c:v>
                </c:pt>
                <c:pt idx="114">
                  <c:v>116.70765977444481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1372.7607945547229</c:v>
                </c:pt>
                <c:pt idx="125">
                  <c:v>1749.0614379077774</c:v>
                </c:pt>
                <c:pt idx="126">
                  <c:v>913.50267396999959</c:v>
                </c:pt>
                <c:pt idx="127">
                  <c:v>49.245872000000233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16.304163081111824</c:v>
                </c:pt>
                <c:pt idx="333">
                  <c:v>130.0145508369431</c:v>
                </c:pt>
                <c:pt idx="334">
                  <c:v>221.18785943666478</c:v>
                </c:pt>
                <c:pt idx="335">
                  <c:v>288.71299325889095</c:v>
                </c:pt>
                <c:pt idx="336">
                  <c:v>380.70059318139039</c:v>
                </c:pt>
                <c:pt idx="337">
                  <c:v>425.66280841444268</c:v>
                </c:pt>
                <c:pt idx="338">
                  <c:v>228.05424839110981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8.5918132702784646</c:v>
                </c:pt>
                <c:pt idx="346">
                  <c:v>217.54437777777773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127.89518574777776</c:v>
                </c:pt>
                <c:pt idx="353">
                  <c:v>720.89065143250139</c:v>
                </c:pt>
                <c:pt idx="354">
                  <c:v>1565.885491986666</c:v>
                </c:pt>
                <c:pt idx="355">
                  <c:v>2035.2792439791651</c:v>
                </c:pt>
                <c:pt idx="356">
                  <c:v>2066.999592325556</c:v>
                </c:pt>
                <c:pt idx="357">
                  <c:v>2094.7965370258339</c:v>
                </c:pt>
                <c:pt idx="358">
                  <c:v>1395.7534114133327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38.418489392500021</c:v>
                </c:pt>
                <c:pt idx="377">
                  <c:v>168.95544159916668</c:v>
                </c:pt>
                <c:pt idx="378">
                  <c:v>252.39856953694556</c:v>
                </c:pt>
                <c:pt idx="379">
                  <c:v>408.43854879666628</c:v>
                </c:pt>
                <c:pt idx="380">
                  <c:v>832.31837874222242</c:v>
                </c:pt>
                <c:pt idx="381">
                  <c:v>1599.9898468144452</c:v>
                </c:pt>
                <c:pt idx="382">
                  <c:v>2086.8184374791663</c:v>
                </c:pt>
                <c:pt idx="383">
                  <c:v>1702.2236244977773</c:v>
                </c:pt>
                <c:pt idx="384">
                  <c:v>608.53435143555566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328.03498525916808</c:v>
                </c:pt>
                <c:pt idx="399">
                  <c:v>872.55456618805579</c:v>
                </c:pt>
                <c:pt idx="400">
                  <c:v>502.41886689916674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81.280316936944189</c:v>
                </c:pt>
                <c:pt idx="408">
                  <c:v>790.4076000813883</c:v>
                </c:pt>
                <c:pt idx="409">
                  <c:v>1652.5579340855556</c:v>
                </c:pt>
                <c:pt idx="410">
                  <c:v>2111.4399253658339</c:v>
                </c:pt>
                <c:pt idx="411">
                  <c:v>2156.7457352222223</c:v>
                </c:pt>
                <c:pt idx="412">
                  <c:v>1258.6248987077774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196.00062106333337</c:v>
                </c:pt>
                <c:pt idx="419">
                  <c:v>345.7378737466662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446.57882711472223</c:v>
                </c:pt>
                <c:pt idx="425">
                  <c:v>1537.6169090277774</c:v>
                </c:pt>
                <c:pt idx="426">
                  <c:v>2124.8187548036108</c:v>
                </c:pt>
                <c:pt idx="427">
                  <c:v>1720.5328971077779</c:v>
                </c:pt>
                <c:pt idx="428">
                  <c:v>733.92395794222227</c:v>
                </c:pt>
                <c:pt idx="429">
                  <c:v>289.16666666666663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FD-41CB-88A1-9D6CA5393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/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6006512788853604"/>
          <c:y val="0.15945739298020514"/>
          <c:w val="0.27562426095595888"/>
          <c:h val="0.127313873543344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 high speed braking</a:t>
            </a:r>
            <a:r>
              <a:rPr lang="en-US" baseline="0"/>
              <a:t> </a:t>
            </a:r>
            <a:r>
              <a:rPr lang="en-US"/>
              <a:t>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44856014417734"/>
          <c:y val="0.12934305011968183"/>
          <c:w val="0.79945809758831621"/>
          <c:h val="0.67503853853356066"/>
        </c:manualLayout>
      </c:layout>
      <c:lineChart>
        <c:grouping val="standard"/>
        <c:varyColors val="0"/>
        <c:ser>
          <c:idx val="1"/>
          <c:order val="0"/>
          <c:tx>
            <c:v>decelerating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WLTC_class_3!$L$1485:$L$1807</c:f>
              <c:numCache>
                <c:formatCode>0.00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120.48611111111111</c:v>
                </c:pt>
                <c:pt idx="46">
                  <c:v>361.45833333333331</c:v>
                </c:pt>
                <c:pt idx="47">
                  <c:v>674.7222222222216</c:v>
                </c:pt>
                <c:pt idx="48">
                  <c:v>939.79166666666799</c:v>
                </c:pt>
                <c:pt idx="49">
                  <c:v>1108.4722222222208</c:v>
                </c:pt>
                <c:pt idx="50">
                  <c:v>1108.4722222222208</c:v>
                </c:pt>
                <c:pt idx="51">
                  <c:v>963.88888888888891</c:v>
                </c:pt>
                <c:pt idx="52">
                  <c:v>747.01388888888926</c:v>
                </c:pt>
                <c:pt idx="53">
                  <c:v>481.94444444444446</c:v>
                </c:pt>
                <c:pt idx="54">
                  <c:v>216.87499999999966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96.38888888889025</c:v>
                </c:pt>
                <c:pt idx="101">
                  <c:v>144.58333333333195</c:v>
                </c:pt>
                <c:pt idx="102">
                  <c:v>192.77777777777709</c:v>
                </c:pt>
                <c:pt idx="103">
                  <c:v>216.87500000000134</c:v>
                </c:pt>
                <c:pt idx="104">
                  <c:v>240.97222222222223</c:v>
                </c:pt>
                <c:pt idx="105">
                  <c:v>313.26388888888823</c:v>
                </c:pt>
                <c:pt idx="106">
                  <c:v>361.45833333333331</c:v>
                </c:pt>
                <c:pt idx="107">
                  <c:v>409.65277777777845</c:v>
                </c:pt>
                <c:pt idx="108">
                  <c:v>457.84722222222359</c:v>
                </c:pt>
                <c:pt idx="109">
                  <c:v>481.94444444444446</c:v>
                </c:pt>
                <c:pt idx="110">
                  <c:v>457.84722222222013</c:v>
                </c:pt>
                <c:pt idx="111">
                  <c:v>385.55555555555418</c:v>
                </c:pt>
                <c:pt idx="112">
                  <c:v>313.26388888888823</c:v>
                </c:pt>
                <c:pt idx="113">
                  <c:v>240.97222222222223</c:v>
                </c:pt>
                <c:pt idx="114">
                  <c:v>192.7777777777805</c:v>
                </c:pt>
                <c:pt idx="115">
                  <c:v>144.58333333333195</c:v>
                </c:pt>
                <c:pt idx="116">
                  <c:v>96.388888888886839</c:v>
                </c:pt>
                <c:pt idx="117">
                  <c:v>144.58333333333539</c:v>
                </c:pt>
                <c:pt idx="118">
                  <c:v>192.77777777777709</c:v>
                </c:pt>
                <c:pt idx="119">
                  <c:v>265.06944444444309</c:v>
                </c:pt>
                <c:pt idx="120">
                  <c:v>361.45833333333331</c:v>
                </c:pt>
                <c:pt idx="121">
                  <c:v>409.65277777777845</c:v>
                </c:pt>
                <c:pt idx="122">
                  <c:v>457.84722222222359</c:v>
                </c:pt>
                <c:pt idx="123">
                  <c:v>481.94444444444446</c:v>
                </c:pt>
                <c:pt idx="124">
                  <c:v>433.74999999999932</c:v>
                </c:pt>
                <c:pt idx="125">
                  <c:v>337.36111111111245</c:v>
                </c:pt>
                <c:pt idx="126">
                  <c:v>265.0694444444465</c:v>
                </c:pt>
                <c:pt idx="127">
                  <c:v>168.68055555555281</c:v>
                </c:pt>
                <c:pt idx="128">
                  <c:v>96.388888888886839</c:v>
                </c:pt>
                <c:pt idx="129">
                  <c:v>48.194444444445125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120.48611111111111</c:v>
                </c:pt>
                <c:pt idx="148">
                  <c:v>337.36111111110904</c:v>
                </c:pt>
                <c:pt idx="149">
                  <c:v>578.33333333333462</c:v>
                </c:pt>
                <c:pt idx="150">
                  <c:v>771.11111111111177</c:v>
                </c:pt>
                <c:pt idx="151">
                  <c:v>891.59722222222285</c:v>
                </c:pt>
                <c:pt idx="152">
                  <c:v>891.59722222222285</c:v>
                </c:pt>
                <c:pt idx="153">
                  <c:v>747.01388888888744</c:v>
                </c:pt>
                <c:pt idx="154">
                  <c:v>530.1388888888896</c:v>
                </c:pt>
                <c:pt idx="155">
                  <c:v>289.16666666666731</c:v>
                </c:pt>
                <c:pt idx="156">
                  <c:v>96.388888888886839</c:v>
                </c:pt>
                <c:pt idx="157">
                  <c:v>24.09722222222085</c:v>
                </c:pt>
                <c:pt idx="158">
                  <c:v>24.097222222224275</c:v>
                </c:pt>
                <c:pt idx="159">
                  <c:v>96.38888888889025</c:v>
                </c:pt>
                <c:pt idx="160">
                  <c:v>168.68055555555281</c:v>
                </c:pt>
                <c:pt idx="161">
                  <c:v>216.87499999999793</c:v>
                </c:pt>
                <c:pt idx="162">
                  <c:v>216.87500000000134</c:v>
                </c:pt>
                <c:pt idx="163">
                  <c:v>144.58333333333539</c:v>
                </c:pt>
                <c:pt idx="164">
                  <c:v>24.09722222222085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24.097222222224275</c:v>
                </c:pt>
                <c:pt idx="199">
                  <c:v>72.291666666669414</c:v>
                </c:pt>
                <c:pt idx="200">
                  <c:v>120.48611111111111</c:v>
                </c:pt>
                <c:pt idx="201">
                  <c:v>144.58333333333195</c:v>
                </c:pt>
                <c:pt idx="202">
                  <c:v>144.58333333333195</c:v>
                </c:pt>
                <c:pt idx="203">
                  <c:v>96.38888888889025</c:v>
                </c:pt>
                <c:pt idx="204">
                  <c:v>24.097222222224275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24.09722222222085</c:v>
                </c:pt>
                <c:pt idx="222">
                  <c:v>72.291666666662564</c:v>
                </c:pt>
                <c:pt idx="223">
                  <c:v>96.38888888889025</c:v>
                </c:pt>
                <c:pt idx="224">
                  <c:v>96.38888888889025</c:v>
                </c:pt>
                <c:pt idx="225">
                  <c:v>120.48611111111111</c:v>
                </c:pt>
                <c:pt idx="226">
                  <c:v>120.48611111111111</c:v>
                </c:pt>
                <c:pt idx="227">
                  <c:v>96.388888888886839</c:v>
                </c:pt>
                <c:pt idx="228">
                  <c:v>96.38888888889025</c:v>
                </c:pt>
                <c:pt idx="229">
                  <c:v>72.291666666665975</c:v>
                </c:pt>
                <c:pt idx="230">
                  <c:v>48.194444444445125</c:v>
                </c:pt>
                <c:pt idx="231">
                  <c:v>48.194444444445125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144.58333333333883</c:v>
                </c:pt>
                <c:pt idx="248">
                  <c:v>337.36111111110563</c:v>
                </c:pt>
                <c:pt idx="249">
                  <c:v>554.23611111110699</c:v>
                </c:pt>
                <c:pt idx="250">
                  <c:v>795.2083333333361</c:v>
                </c:pt>
                <c:pt idx="251">
                  <c:v>1036.1805555555582</c:v>
                </c:pt>
                <c:pt idx="252">
                  <c:v>1180.7638888888903</c:v>
                </c:pt>
                <c:pt idx="253">
                  <c:v>1228.9583333333319</c:v>
                </c:pt>
                <c:pt idx="254">
                  <c:v>1228.9583333333319</c:v>
                </c:pt>
                <c:pt idx="255">
                  <c:v>1180.7638888888903</c:v>
                </c:pt>
                <c:pt idx="256">
                  <c:v>1132.569444444445</c:v>
                </c:pt>
                <c:pt idx="257">
                  <c:v>1108.4722222222208</c:v>
                </c:pt>
                <c:pt idx="258">
                  <c:v>1132.569444444445</c:v>
                </c:pt>
                <c:pt idx="259">
                  <c:v>1132.569444444445</c:v>
                </c:pt>
                <c:pt idx="260">
                  <c:v>1108.4722222222208</c:v>
                </c:pt>
                <c:pt idx="261">
                  <c:v>1060.2777777777758</c:v>
                </c:pt>
                <c:pt idx="262">
                  <c:v>939.79166666666799</c:v>
                </c:pt>
                <c:pt idx="263">
                  <c:v>771.11111111111177</c:v>
                </c:pt>
                <c:pt idx="264">
                  <c:v>650.62499999999716</c:v>
                </c:pt>
                <c:pt idx="265">
                  <c:v>578.33333333333462</c:v>
                </c:pt>
                <c:pt idx="266">
                  <c:v>506.04166666666873</c:v>
                </c:pt>
                <c:pt idx="267">
                  <c:v>481.94444444444446</c:v>
                </c:pt>
                <c:pt idx="268">
                  <c:v>481.94444444444446</c:v>
                </c:pt>
                <c:pt idx="269">
                  <c:v>433.74999999999932</c:v>
                </c:pt>
                <c:pt idx="270">
                  <c:v>385.55555555555418</c:v>
                </c:pt>
                <c:pt idx="271">
                  <c:v>337.36111111111245</c:v>
                </c:pt>
                <c:pt idx="272">
                  <c:v>265.0694444444465</c:v>
                </c:pt>
                <c:pt idx="273">
                  <c:v>240.97222222222223</c:v>
                </c:pt>
                <c:pt idx="274">
                  <c:v>240.97222222222223</c:v>
                </c:pt>
                <c:pt idx="275">
                  <c:v>240.97222222222223</c:v>
                </c:pt>
                <c:pt idx="276">
                  <c:v>240.97222222222223</c:v>
                </c:pt>
                <c:pt idx="277">
                  <c:v>240.97222222222223</c:v>
                </c:pt>
                <c:pt idx="278">
                  <c:v>240.97222222222223</c:v>
                </c:pt>
                <c:pt idx="279">
                  <c:v>265.06944444444309</c:v>
                </c:pt>
                <c:pt idx="280">
                  <c:v>265.06944444444309</c:v>
                </c:pt>
                <c:pt idx="281">
                  <c:v>265.06944444444309</c:v>
                </c:pt>
                <c:pt idx="282">
                  <c:v>289.16666666666731</c:v>
                </c:pt>
                <c:pt idx="283">
                  <c:v>289.16666666666731</c:v>
                </c:pt>
                <c:pt idx="284">
                  <c:v>289.16666666666731</c:v>
                </c:pt>
                <c:pt idx="285">
                  <c:v>289.16666666666731</c:v>
                </c:pt>
                <c:pt idx="286">
                  <c:v>313.26388888888823</c:v>
                </c:pt>
                <c:pt idx="287">
                  <c:v>385.55555555555418</c:v>
                </c:pt>
                <c:pt idx="288">
                  <c:v>530.1388888888896</c:v>
                </c:pt>
                <c:pt idx="289">
                  <c:v>722.91666666666663</c:v>
                </c:pt>
                <c:pt idx="290">
                  <c:v>963.88888888888891</c:v>
                </c:pt>
                <c:pt idx="291">
                  <c:v>1228.9583333333353</c:v>
                </c:pt>
                <c:pt idx="292">
                  <c:v>1445.8333333333333</c:v>
                </c:pt>
                <c:pt idx="293">
                  <c:v>1542.2222222222201</c:v>
                </c:pt>
                <c:pt idx="294">
                  <c:v>1542.2222222222201</c:v>
                </c:pt>
                <c:pt idx="295">
                  <c:v>1494.0277777777785</c:v>
                </c:pt>
                <c:pt idx="296">
                  <c:v>1373.5416666666674</c:v>
                </c:pt>
                <c:pt idx="297">
                  <c:v>1228.9583333333335</c:v>
                </c:pt>
                <c:pt idx="298">
                  <c:v>1156.6666666666661</c:v>
                </c:pt>
                <c:pt idx="299">
                  <c:v>1180.7638888888885</c:v>
                </c:pt>
                <c:pt idx="300">
                  <c:v>1301.2500000000014</c:v>
                </c:pt>
                <c:pt idx="301">
                  <c:v>1494.0277777777785</c:v>
                </c:pt>
                <c:pt idx="302">
                  <c:v>1662.708333333333</c:v>
                </c:pt>
                <c:pt idx="303">
                  <c:v>1710.9027777777781</c:v>
                </c:pt>
                <c:pt idx="304">
                  <c:v>1614.5138888888878</c:v>
                </c:pt>
                <c:pt idx="305">
                  <c:v>1421.7361111111106</c:v>
                </c:pt>
                <c:pt idx="306">
                  <c:v>1180.7638888888894</c:v>
                </c:pt>
                <c:pt idx="307">
                  <c:v>1012.0833333333333</c:v>
                </c:pt>
                <c:pt idx="308">
                  <c:v>939.7916666666672</c:v>
                </c:pt>
                <c:pt idx="309">
                  <c:v>915.69444444444468</c:v>
                </c:pt>
                <c:pt idx="310">
                  <c:v>939.79166666666617</c:v>
                </c:pt>
                <c:pt idx="311">
                  <c:v>1036.1805555555557</c:v>
                </c:pt>
                <c:pt idx="312">
                  <c:v>1204.8611111111111</c:v>
                </c:pt>
                <c:pt idx="313">
                  <c:v>1421.7361111111106</c:v>
                </c:pt>
                <c:pt idx="314">
                  <c:v>1638.6111111111113</c:v>
                </c:pt>
                <c:pt idx="315">
                  <c:v>1710.9027777777778</c:v>
                </c:pt>
                <c:pt idx="316">
                  <c:v>2096.458333333333</c:v>
                </c:pt>
                <c:pt idx="317">
                  <c:v>1253.0555555555554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C0-4BED-AB96-BC4F95026BB4}"/>
            </c:ext>
          </c:extLst>
        </c:ser>
        <c:ser>
          <c:idx val="0"/>
          <c:order val="1"/>
          <c:tx>
            <c:v>braking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WLTC_class_3!$B$1485:$B$1807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cat>
          <c:val>
            <c:numRef>
              <c:f>WLTC_class_3!$M$1485:$M$1807</c:f>
              <c:numCache>
                <c:formatCode>0.00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215.27970798666803</c:v>
                </c:pt>
                <c:pt idx="49">
                  <c:v>405.37766172999869</c:v>
                </c:pt>
                <c:pt idx="50">
                  <c:v>427.97110330333197</c:v>
                </c:pt>
                <c:pt idx="51">
                  <c:v>303.39168133333339</c:v>
                </c:pt>
                <c:pt idx="52">
                  <c:v>102.3806965033337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171.06864301888879</c:v>
                </c:pt>
                <c:pt idx="291">
                  <c:v>460.63317163694649</c:v>
                </c:pt>
                <c:pt idx="292">
                  <c:v>706.33101166583333</c:v>
                </c:pt>
                <c:pt idx="293">
                  <c:v>834.319432092498</c:v>
                </c:pt>
                <c:pt idx="294">
                  <c:v>864.48871609249795</c:v>
                </c:pt>
                <c:pt idx="295">
                  <c:v>845.03330811027854</c:v>
                </c:pt>
                <c:pt idx="296">
                  <c:v>750.19108839916748</c:v>
                </c:pt>
                <c:pt idx="297">
                  <c:v>627.61247658333355</c:v>
                </c:pt>
                <c:pt idx="298">
                  <c:v>574.02576599666611</c:v>
                </c:pt>
                <c:pt idx="299">
                  <c:v>616.02343005888849</c:v>
                </c:pt>
                <c:pt idx="300">
                  <c:v>754.30034001027911</c:v>
                </c:pt>
                <c:pt idx="301">
                  <c:v>966.62180789777858</c:v>
                </c:pt>
                <c:pt idx="302">
                  <c:v>1156.112884145833</c:v>
                </c:pt>
                <c:pt idx="303">
                  <c:v>1225.2749809702782</c:v>
                </c:pt>
                <c:pt idx="304">
                  <c:v>1147.535877479999</c:v>
                </c:pt>
                <c:pt idx="305">
                  <c:v>970.31204167555507</c:v>
                </c:pt>
                <c:pt idx="306">
                  <c:v>741.35096564583387</c:v>
                </c:pt>
                <c:pt idx="307">
                  <c:v>581.70443457694444</c:v>
                </c:pt>
                <c:pt idx="308">
                  <c:v>517.03889247694497</c:v>
                </c:pt>
                <c:pt idx="309">
                  <c:v>499.6690015688892</c:v>
                </c:pt>
                <c:pt idx="310">
                  <c:v>529.98933697916618</c:v>
                </c:pt>
                <c:pt idx="311">
                  <c:v>632.38414814583348</c:v>
                </c:pt>
                <c:pt idx="312">
                  <c:v>807.28083325888895</c:v>
                </c:pt>
                <c:pt idx="313">
                  <c:v>1030.5102387013885</c:v>
                </c:pt>
                <c:pt idx="314">
                  <c:v>1253.5978764436113</c:v>
                </c:pt>
                <c:pt idx="315">
                  <c:v>1331.1691678102779</c:v>
                </c:pt>
                <c:pt idx="316">
                  <c:v>1720.1222596311109</c:v>
                </c:pt>
                <c:pt idx="317">
                  <c:v>1253.0555555555554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C0-4BED-AB96-BC4F95026B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7791"/>
        <c:axId val="154789151"/>
      </c:lineChart>
      <c:catAx>
        <c:axId val="1547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/ 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89151"/>
        <c:crosses val="autoZero"/>
        <c:auto val="1"/>
        <c:lblAlgn val="ctr"/>
        <c:lblOffset val="100"/>
        <c:noMultiLvlLbl val="0"/>
      </c:catAx>
      <c:valAx>
        <c:axId val="15478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force</a:t>
                </a:r>
                <a:r>
                  <a:rPr lang="en-US" baseline="0"/>
                  <a:t> /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9417922466352245"/>
          <c:y val="0.23245416641663505"/>
          <c:w val="0.27573366684570905"/>
          <c:h val="0.12250007287792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WLTC_class_3!$D$6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WLTC_class_3!$B$7:$B$1807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WLTC_class_3!$D$7:$D$1807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WLTC_class_3!$E$6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WLTC_class_3!$B$7:$B$1807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WLTC_class_3!$E$7:$E$1807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0.72222222222222221</c:v>
                </c:pt>
                <c:pt idx="13">
                  <c:v>1.1388888888888891</c:v>
                </c:pt>
                <c:pt idx="14">
                  <c:v>1.0694444444444444</c:v>
                </c:pt>
                <c:pt idx="15">
                  <c:v>0.97222222222222199</c:v>
                </c:pt>
                <c:pt idx="16">
                  <c:v>1.1944444444444444</c:v>
                </c:pt>
                <c:pt idx="17">
                  <c:v>1.2638888888888891</c:v>
                </c:pt>
                <c:pt idx="18">
                  <c:v>0.80555555555555558</c:v>
                </c:pt>
                <c:pt idx="19">
                  <c:v>0.29166666666666685</c:v>
                </c:pt>
                <c:pt idx="20">
                  <c:v>0.1111111111111112</c:v>
                </c:pt>
                <c:pt idx="21">
                  <c:v>9.7222222222222127E-2</c:v>
                </c:pt>
                <c:pt idx="22">
                  <c:v>0.1111111111111112</c:v>
                </c:pt>
                <c:pt idx="23">
                  <c:v>0.27777777777777779</c:v>
                </c:pt>
                <c:pt idx="24">
                  <c:v>0.38888888888888851</c:v>
                </c:pt>
                <c:pt idx="25">
                  <c:v>0.45833333333333343</c:v>
                </c:pt>
                <c:pt idx="26">
                  <c:v>0.65277777777777812</c:v>
                </c:pt>
                <c:pt idx="27">
                  <c:v>0.69444444444444442</c:v>
                </c:pt>
                <c:pt idx="28">
                  <c:v>0.65277777777777712</c:v>
                </c:pt>
                <c:pt idx="29">
                  <c:v>0.47222222222222199</c:v>
                </c:pt>
                <c:pt idx="30">
                  <c:v>0.27777777777777779</c:v>
                </c:pt>
                <c:pt idx="31">
                  <c:v>0.19444444444444425</c:v>
                </c:pt>
                <c:pt idx="32">
                  <c:v>0.15277777777777798</c:v>
                </c:pt>
                <c:pt idx="33">
                  <c:v>8.3333333333333523E-2</c:v>
                </c:pt>
                <c:pt idx="34">
                  <c:v>-2.7777777777777186E-2</c:v>
                </c:pt>
                <c:pt idx="35">
                  <c:v>-0.24999999999999961</c:v>
                </c:pt>
                <c:pt idx="36">
                  <c:v>-0.59722222222222276</c:v>
                </c:pt>
                <c:pt idx="37">
                  <c:v>-0.79166666666666707</c:v>
                </c:pt>
                <c:pt idx="38">
                  <c:v>-0.73611111111111072</c:v>
                </c:pt>
                <c:pt idx="39">
                  <c:v>-0.65277777777777812</c:v>
                </c:pt>
                <c:pt idx="40">
                  <c:v>-0.7777777777777779</c:v>
                </c:pt>
                <c:pt idx="41">
                  <c:v>-0.99999999999999933</c:v>
                </c:pt>
                <c:pt idx="42">
                  <c:v>-0.94444444444444453</c:v>
                </c:pt>
                <c:pt idx="43">
                  <c:v>-0.5833333333333337</c:v>
                </c:pt>
                <c:pt idx="44">
                  <c:v>-0.25000000000000011</c:v>
                </c:pt>
                <c:pt idx="45">
                  <c:v>-0.19444444444444425</c:v>
                </c:pt>
                <c:pt idx="46">
                  <c:v>-0.27777777777777779</c:v>
                </c:pt>
                <c:pt idx="47">
                  <c:v>-0.23611111111111099</c:v>
                </c:pt>
                <c:pt idx="48">
                  <c:v>-8.3333333333333037E-2</c:v>
                </c:pt>
                <c:pt idx="49">
                  <c:v>-5.5555555555555851E-2</c:v>
                </c:pt>
                <c:pt idx="50">
                  <c:v>-0.29166666666666685</c:v>
                </c:pt>
                <c:pt idx="51">
                  <c:v>-0.5972222222222221</c:v>
                </c:pt>
                <c:pt idx="52">
                  <c:v>-0.49999999999999994</c:v>
                </c:pt>
                <c:pt idx="53">
                  <c:v>-0.15277777777777773</c:v>
                </c:pt>
                <c:pt idx="54">
                  <c:v>-1.388888888888884E-2</c:v>
                </c:pt>
                <c:pt idx="55">
                  <c:v>0</c:v>
                </c:pt>
                <c:pt idx="56">
                  <c:v>4.1666666666666761E-2</c:v>
                </c:pt>
                <c:pt idx="57">
                  <c:v>8.3333333333333287E-2</c:v>
                </c:pt>
                <c:pt idx="58">
                  <c:v>0.33333333333333315</c:v>
                </c:pt>
                <c:pt idx="59">
                  <c:v>0.37500000000000011</c:v>
                </c:pt>
                <c:pt idx="60">
                  <c:v>0.16666666666666682</c:v>
                </c:pt>
                <c:pt idx="61">
                  <c:v>0.12499999999999981</c:v>
                </c:pt>
                <c:pt idx="62">
                  <c:v>0.16666666666666682</c:v>
                </c:pt>
                <c:pt idx="63">
                  <c:v>0.2222222222222224</c:v>
                </c:pt>
                <c:pt idx="64">
                  <c:v>0.1388888888888889</c:v>
                </c:pt>
                <c:pt idx="65">
                  <c:v>8.3333333333333037E-2</c:v>
                </c:pt>
                <c:pt idx="66">
                  <c:v>0.30555555555555547</c:v>
                </c:pt>
                <c:pt idx="67">
                  <c:v>0.66666666666666674</c:v>
                </c:pt>
                <c:pt idx="68">
                  <c:v>0.86111111111111094</c:v>
                </c:pt>
                <c:pt idx="69">
                  <c:v>0.91666666666666685</c:v>
                </c:pt>
                <c:pt idx="70">
                  <c:v>0.84722222222222243</c:v>
                </c:pt>
                <c:pt idx="71">
                  <c:v>0.63888888888888862</c:v>
                </c:pt>
                <c:pt idx="72">
                  <c:v>0.40277777777777757</c:v>
                </c:pt>
                <c:pt idx="73">
                  <c:v>0.27777777777777779</c:v>
                </c:pt>
                <c:pt idx="74">
                  <c:v>0.26388888888888867</c:v>
                </c:pt>
                <c:pt idx="75">
                  <c:v>0.29166666666666685</c:v>
                </c:pt>
                <c:pt idx="76">
                  <c:v>0.26388888888888867</c:v>
                </c:pt>
                <c:pt idx="77">
                  <c:v>0.1388888888888889</c:v>
                </c:pt>
                <c:pt idx="78">
                  <c:v>-4.1666666666666269E-2</c:v>
                </c:pt>
                <c:pt idx="79">
                  <c:v>-0.1388888888888889</c:v>
                </c:pt>
                <c:pt idx="80">
                  <c:v>-0.23611111111111149</c:v>
                </c:pt>
                <c:pt idx="81">
                  <c:v>-0.20833333333333331</c:v>
                </c:pt>
                <c:pt idx="82">
                  <c:v>-8.3333333333332538E-2</c:v>
                </c:pt>
                <c:pt idx="83">
                  <c:v>-0.15277777777777798</c:v>
                </c:pt>
                <c:pt idx="84">
                  <c:v>-0.19444444444444522</c:v>
                </c:pt>
                <c:pt idx="85">
                  <c:v>-0.18055555555555516</c:v>
                </c:pt>
                <c:pt idx="86">
                  <c:v>-0.15277777777777699</c:v>
                </c:pt>
                <c:pt idx="87">
                  <c:v>-0.37500000000000039</c:v>
                </c:pt>
                <c:pt idx="88">
                  <c:v>-0.95833333333333359</c:v>
                </c:pt>
                <c:pt idx="89">
                  <c:v>-1.3749999999999998</c:v>
                </c:pt>
                <c:pt idx="90">
                  <c:v>-1.4305555555555556</c:v>
                </c:pt>
                <c:pt idx="91">
                  <c:v>-1.0833333333333335</c:v>
                </c:pt>
                <c:pt idx="92">
                  <c:v>-0.69444444444444442</c:v>
                </c:pt>
                <c:pt idx="93">
                  <c:v>-0.70833333333333326</c:v>
                </c:pt>
                <c:pt idx="94">
                  <c:v>-0.86111111111111116</c:v>
                </c:pt>
                <c:pt idx="95">
                  <c:v>-0.76388888888888884</c:v>
                </c:pt>
                <c:pt idx="96">
                  <c:v>-0.49999999999999994</c:v>
                </c:pt>
                <c:pt idx="97">
                  <c:v>-0.5</c:v>
                </c:pt>
                <c:pt idx="98">
                  <c:v>-0.30555555555555558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2.777777777777778E-2</c:v>
                </c:pt>
                <c:pt idx="137">
                  <c:v>0.2638888888888889</c:v>
                </c:pt>
                <c:pt idx="138">
                  <c:v>0.81944444444444431</c:v>
                </c:pt>
                <c:pt idx="139">
                  <c:v>1.3611111111111109</c:v>
                </c:pt>
                <c:pt idx="140">
                  <c:v>1.4305555555555554</c:v>
                </c:pt>
                <c:pt idx="141">
                  <c:v>0.99999999999999989</c:v>
                </c:pt>
                <c:pt idx="142">
                  <c:v>0.4861111111111111</c:v>
                </c:pt>
                <c:pt idx="143">
                  <c:v>0.26388888888888917</c:v>
                </c:pt>
                <c:pt idx="144">
                  <c:v>0.40277777777777807</c:v>
                </c:pt>
                <c:pt idx="145">
                  <c:v>0.63888888888888862</c:v>
                </c:pt>
                <c:pt idx="146">
                  <c:v>0.68055555555555536</c:v>
                </c:pt>
                <c:pt idx="147">
                  <c:v>0.5277777777777779</c:v>
                </c:pt>
                <c:pt idx="148">
                  <c:v>0.29166666666666685</c:v>
                </c:pt>
                <c:pt idx="149">
                  <c:v>2.7777777777777679E-2</c:v>
                </c:pt>
                <c:pt idx="150">
                  <c:v>-0.36111111111111133</c:v>
                </c:pt>
                <c:pt idx="151">
                  <c:v>-0.94444444444444398</c:v>
                </c:pt>
                <c:pt idx="152">
                  <c:v>-1.3749999999999998</c:v>
                </c:pt>
                <c:pt idx="153">
                  <c:v>-1.2916666666666667</c:v>
                </c:pt>
                <c:pt idx="154">
                  <c:v>-0.73611111111111116</c:v>
                </c:pt>
                <c:pt idx="155">
                  <c:v>-9.7222222222222363E-2</c:v>
                </c:pt>
                <c:pt idx="156">
                  <c:v>0.29166666666666663</c:v>
                </c:pt>
                <c:pt idx="157">
                  <c:v>0.63888888888888884</c:v>
                </c:pt>
                <c:pt idx="158">
                  <c:v>0.83333333333333359</c:v>
                </c:pt>
                <c:pt idx="159">
                  <c:v>0.86111111111111094</c:v>
                </c:pt>
                <c:pt idx="160">
                  <c:v>0.74999999999999978</c:v>
                </c:pt>
                <c:pt idx="161">
                  <c:v>0.5833333333333337</c:v>
                </c:pt>
                <c:pt idx="162">
                  <c:v>0.55555555555555558</c:v>
                </c:pt>
                <c:pt idx="163">
                  <c:v>0.4861111111111111</c:v>
                </c:pt>
                <c:pt idx="164">
                  <c:v>0.36111111111111133</c:v>
                </c:pt>
                <c:pt idx="165">
                  <c:v>0.29166666666666685</c:v>
                </c:pt>
                <c:pt idx="166">
                  <c:v>0.43055555555555575</c:v>
                </c:pt>
                <c:pt idx="167">
                  <c:v>0.55555555555555558</c:v>
                </c:pt>
                <c:pt idx="168">
                  <c:v>0.38888888888888851</c:v>
                </c:pt>
                <c:pt idx="169">
                  <c:v>2.7777777777777186E-2</c:v>
                </c:pt>
                <c:pt idx="170">
                  <c:v>-0.40277777777777757</c:v>
                </c:pt>
                <c:pt idx="171">
                  <c:v>-0.88888888888888862</c:v>
                </c:pt>
                <c:pt idx="172">
                  <c:v>-1.1111111111111112</c:v>
                </c:pt>
                <c:pt idx="173">
                  <c:v>-0.79166666666666652</c:v>
                </c:pt>
                <c:pt idx="174">
                  <c:v>-0.27777777777777779</c:v>
                </c:pt>
                <c:pt idx="175">
                  <c:v>8.3333333333333037E-2</c:v>
                </c:pt>
                <c:pt idx="176">
                  <c:v>0.37499999999999989</c:v>
                </c:pt>
                <c:pt idx="177">
                  <c:v>0.45833333333333343</c:v>
                </c:pt>
                <c:pt idx="178">
                  <c:v>0.25000000000000011</c:v>
                </c:pt>
                <c:pt idx="179">
                  <c:v>4.1666666666666761E-2</c:v>
                </c:pt>
                <c:pt idx="180">
                  <c:v>-5.5555555555555851E-2</c:v>
                </c:pt>
                <c:pt idx="181">
                  <c:v>-0.16666666666666657</c:v>
                </c:pt>
                <c:pt idx="182">
                  <c:v>-0.43055555555555525</c:v>
                </c:pt>
                <c:pt idx="183">
                  <c:v>-0.65277777777777768</c:v>
                </c:pt>
                <c:pt idx="184">
                  <c:v>-0.70833333333333348</c:v>
                </c:pt>
                <c:pt idx="185">
                  <c:v>-0.65277777777777812</c:v>
                </c:pt>
                <c:pt idx="186">
                  <c:v>-0.54166666666666641</c:v>
                </c:pt>
                <c:pt idx="187">
                  <c:v>-0.44444444444444431</c:v>
                </c:pt>
                <c:pt idx="188">
                  <c:v>-0.36111111111111133</c:v>
                </c:pt>
                <c:pt idx="189">
                  <c:v>-0.27777777777777779</c:v>
                </c:pt>
                <c:pt idx="190">
                  <c:v>-0.22222222222222215</c:v>
                </c:pt>
                <c:pt idx="191">
                  <c:v>-0.16666666666666657</c:v>
                </c:pt>
                <c:pt idx="192">
                  <c:v>-9.7222222222222363E-2</c:v>
                </c:pt>
                <c:pt idx="193">
                  <c:v>-6.9444444444444448E-2</c:v>
                </c:pt>
                <c:pt idx="194">
                  <c:v>-2.7777777777777679E-2</c:v>
                </c:pt>
                <c:pt idx="195">
                  <c:v>0</c:v>
                </c:pt>
                <c:pt idx="196">
                  <c:v>0</c:v>
                </c:pt>
                <c:pt idx="197">
                  <c:v>6.9444444444444448E-2</c:v>
                </c:pt>
                <c:pt idx="198">
                  <c:v>0.1388888888888889</c:v>
                </c:pt>
                <c:pt idx="199">
                  <c:v>0.20833333333333331</c:v>
                </c:pt>
                <c:pt idx="200">
                  <c:v>0.27777777777777779</c:v>
                </c:pt>
                <c:pt idx="201">
                  <c:v>0.34722222222222221</c:v>
                </c:pt>
                <c:pt idx="202">
                  <c:v>0.55555555555555558</c:v>
                </c:pt>
                <c:pt idx="203">
                  <c:v>0.65277777777777768</c:v>
                </c:pt>
                <c:pt idx="204">
                  <c:v>0.66666666666666674</c:v>
                </c:pt>
                <c:pt idx="205">
                  <c:v>0.79166666666666652</c:v>
                </c:pt>
                <c:pt idx="206">
                  <c:v>0.80555555555555558</c:v>
                </c:pt>
                <c:pt idx="207">
                  <c:v>0.70833333333333348</c:v>
                </c:pt>
                <c:pt idx="208">
                  <c:v>0.7777777777777779</c:v>
                </c:pt>
                <c:pt idx="209">
                  <c:v>0.76388888888888884</c:v>
                </c:pt>
                <c:pt idx="210">
                  <c:v>0.55555555555555558</c:v>
                </c:pt>
                <c:pt idx="211">
                  <c:v>0.41666666666666663</c:v>
                </c:pt>
                <c:pt idx="212">
                  <c:v>0.33333333333333315</c:v>
                </c:pt>
                <c:pt idx="213">
                  <c:v>0.36111111111111133</c:v>
                </c:pt>
                <c:pt idx="214">
                  <c:v>0.47222222222222199</c:v>
                </c:pt>
                <c:pt idx="215">
                  <c:v>0.55555555555555558</c:v>
                </c:pt>
                <c:pt idx="216">
                  <c:v>0.55555555555555558</c:v>
                </c:pt>
                <c:pt idx="217">
                  <c:v>0.4861111111111111</c:v>
                </c:pt>
                <c:pt idx="218">
                  <c:v>0.38888888888888851</c:v>
                </c:pt>
                <c:pt idx="219">
                  <c:v>0.29166666666666685</c:v>
                </c:pt>
                <c:pt idx="220">
                  <c:v>0.18055555555555614</c:v>
                </c:pt>
                <c:pt idx="221">
                  <c:v>0.11111111111111072</c:v>
                </c:pt>
                <c:pt idx="222">
                  <c:v>9.7222222222221627E-2</c:v>
                </c:pt>
                <c:pt idx="223">
                  <c:v>9.7222222222222612E-2</c:v>
                </c:pt>
                <c:pt idx="224">
                  <c:v>0.1388888888888889</c:v>
                </c:pt>
                <c:pt idx="225">
                  <c:v>0.15277777777777699</c:v>
                </c:pt>
                <c:pt idx="226">
                  <c:v>0.1388888888888889</c:v>
                </c:pt>
                <c:pt idx="227">
                  <c:v>0.12500000000000078</c:v>
                </c:pt>
                <c:pt idx="228">
                  <c:v>9.7222222222222612E-2</c:v>
                </c:pt>
                <c:pt idx="229">
                  <c:v>4.1666666666666269E-2</c:v>
                </c:pt>
                <c:pt idx="230">
                  <c:v>-4.1666666666666269E-2</c:v>
                </c:pt>
                <c:pt idx="231">
                  <c:v>-0.2222222222222224</c:v>
                </c:pt>
                <c:pt idx="232">
                  <c:v>-0.45833333333333393</c:v>
                </c:pt>
                <c:pt idx="233">
                  <c:v>-0.54166666666666641</c:v>
                </c:pt>
                <c:pt idx="234">
                  <c:v>-0.43055555555555575</c:v>
                </c:pt>
                <c:pt idx="235">
                  <c:v>-0.24999999999999961</c:v>
                </c:pt>
                <c:pt idx="236">
                  <c:v>-0.19444444444444425</c:v>
                </c:pt>
                <c:pt idx="237">
                  <c:v>-0.31944444444444503</c:v>
                </c:pt>
                <c:pt idx="238">
                  <c:v>-0.56944444444444464</c:v>
                </c:pt>
                <c:pt idx="239">
                  <c:v>-0.74999999999999978</c:v>
                </c:pt>
                <c:pt idx="240">
                  <c:v>-0.6666666666666663</c:v>
                </c:pt>
                <c:pt idx="241">
                  <c:v>-0.625</c:v>
                </c:pt>
                <c:pt idx="242">
                  <c:v>-0.68055555555555536</c:v>
                </c:pt>
                <c:pt idx="243">
                  <c:v>-0.65277777777777812</c:v>
                </c:pt>
                <c:pt idx="244">
                  <c:v>-0.7777777777777779</c:v>
                </c:pt>
                <c:pt idx="245">
                  <c:v>-0.99999999999999933</c:v>
                </c:pt>
                <c:pt idx="246">
                  <c:v>-0.94444444444444453</c:v>
                </c:pt>
                <c:pt idx="247">
                  <c:v>-0.5833333333333337</c:v>
                </c:pt>
                <c:pt idx="248">
                  <c:v>-0.25000000000000011</c:v>
                </c:pt>
                <c:pt idx="249">
                  <c:v>-0.19444444444444425</c:v>
                </c:pt>
                <c:pt idx="250">
                  <c:v>-0.27777777777777779</c:v>
                </c:pt>
                <c:pt idx="251">
                  <c:v>-0.23611111111111099</c:v>
                </c:pt>
                <c:pt idx="252">
                  <c:v>-8.3333333333333037E-2</c:v>
                </c:pt>
                <c:pt idx="253">
                  <c:v>-5.5555555555555851E-2</c:v>
                </c:pt>
                <c:pt idx="254">
                  <c:v>-0.29166666666666685</c:v>
                </c:pt>
                <c:pt idx="255">
                  <c:v>-0.40277777777777757</c:v>
                </c:pt>
                <c:pt idx="256">
                  <c:v>-4.1666666666666519E-2</c:v>
                </c:pt>
                <c:pt idx="257">
                  <c:v>0.47222222222222199</c:v>
                </c:pt>
                <c:pt idx="258">
                  <c:v>0.72222222222222232</c:v>
                </c:pt>
                <c:pt idx="259">
                  <c:v>0.73611111111111116</c:v>
                </c:pt>
                <c:pt idx="260">
                  <c:v>0.70833333333333304</c:v>
                </c:pt>
                <c:pt idx="261">
                  <c:v>0.76388888888888884</c:v>
                </c:pt>
                <c:pt idx="262">
                  <c:v>0.94444444444444453</c:v>
                </c:pt>
                <c:pt idx="263">
                  <c:v>1.0277777777777781</c:v>
                </c:pt>
                <c:pt idx="264">
                  <c:v>0.90277777777777779</c:v>
                </c:pt>
                <c:pt idx="265">
                  <c:v>0.65277777777777712</c:v>
                </c:pt>
                <c:pt idx="266">
                  <c:v>0.54166666666666641</c:v>
                </c:pt>
                <c:pt idx="267">
                  <c:v>0.50000000000000022</c:v>
                </c:pt>
                <c:pt idx="268">
                  <c:v>0.41666666666666663</c:v>
                </c:pt>
                <c:pt idx="269">
                  <c:v>0.2222222222222224</c:v>
                </c:pt>
                <c:pt idx="270">
                  <c:v>-4.1666666666666269E-2</c:v>
                </c:pt>
                <c:pt idx="271">
                  <c:v>-9.7222222222222612E-2</c:v>
                </c:pt>
                <c:pt idx="272">
                  <c:v>-0.26388888888888867</c:v>
                </c:pt>
                <c:pt idx="273">
                  <c:v>-0.625</c:v>
                </c:pt>
                <c:pt idx="274">
                  <c:v>-0.79166666666666707</c:v>
                </c:pt>
                <c:pt idx="275">
                  <c:v>-0.88888888888888862</c:v>
                </c:pt>
                <c:pt idx="276">
                  <c:v>-0.98611111111111127</c:v>
                </c:pt>
                <c:pt idx="277">
                  <c:v>-1.2361111111111109</c:v>
                </c:pt>
                <c:pt idx="278">
                  <c:v>-1.3194444444444444</c:v>
                </c:pt>
                <c:pt idx="279">
                  <c:v>-0.73611111111111116</c:v>
                </c:pt>
                <c:pt idx="280">
                  <c:v>0.20833333333333331</c:v>
                </c:pt>
                <c:pt idx="281">
                  <c:v>0.88888888888888917</c:v>
                </c:pt>
                <c:pt idx="282">
                  <c:v>1.0138888888888891</c:v>
                </c:pt>
                <c:pt idx="283">
                  <c:v>1.0416666666666667</c:v>
                </c:pt>
                <c:pt idx="284">
                  <c:v>0.99999999999999989</c:v>
                </c:pt>
                <c:pt idx="285">
                  <c:v>0.91666666666666685</c:v>
                </c:pt>
                <c:pt idx="286">
                  <c:v>0.91666666666666685</c:v>
                </c:pt>
                <c:pt idx="287">
                  <c:v>0.91666666666666585</c:v>
                </c:pt>
                <c:pt idx="288">
                  <c:v>0.72222222222222265</c:v>
                </c:pt>
                <c:pt idx="289">
                  <c:v>0.34722222222222221</c:v>
                </c:pt>
                <c:pt idx="290">
                  <c:v>0</c:v>
                </c:pt>
                <c:pt idx="291">
                  <c:v>-0.23611111111111052</c:v>
                </c:pt>
                <c:pt idx="292">
                  <c:v>-0.26388888888888967</c:v>
                </c:pt>
                <c:pt idx="293">
                  <c:v>-0.18055555555555614</c:v>
                </c:pt>
                <c:pt idx="294">
                  <c:v>-8.3333333333332538E-2</c:v>
                </c:pt>
                <c:pt idx="295">
                  <c:v>0</c:v>
                </c:pt>
                <c:pt idx="296">
                  <c:v>5.5555555555555358E-2</c:v>
                </c:pt>
                <c:pt idx="297">
                  <c:v>6.9444444444444448E-2</c:v>
                </c:pt>
                <c:pt idx="298">
                  <c:v>2.7777777777777186E-2</c:v>
                </c:pt>
                <c:pt idx="299">
                  <c:v>-2.7777777777777186E-2</c:v>
                </c:pt>
                <c:pt idx="300">
                  <c:v>-9.7222222222221627E-2</c:v>
                </c:pt>
                <c:pt idx="301">
                  <c:v>-0.18055555555555614</c:v>
                </c:pt>
                <c:pt idx="302">
                  <c:v>-0.25000000000000061</c:v>
                </c:pt>
                <c:pt idx="303">
                  <c:v>-0.34722222222222221</c:v>
                </c:pt>
                <c:pt idx="304">
                  <c:v>-0.41666666666666663</c:v>
                </c:pt>
                <c:pt idx="305">
                  <c:v>-0.34722222222222221</c:v>
                </c:pt>
                <c:pt idx="306">
                  <c:v>-0.20833333333333331</c:v>
                </c:pt>
                <c:pt idx="307">
                  <c:v>-9.7222222222221627E-2</c:v>
                </c:pt>
                <c:pt idx="308">
                  <c:v>-8.3333333333332538E-2</c:v>
                </c:pt>
                <c:pt idx="309">
                  <c:v>-0.12499999999999981</c:v>
                </c:pt>
                <c:pt idx="310">
                  <c:v>-0.16666666666666705</c:v>
                </c:pt>
                <c:pt idx="311">
                  <c:v>-0.25000000000000061</c:v>
                </c:pt>
                <c:pt idx="312">
                  <c:v>-0.34722222222222221</c:v>
                </c:pt>
                <c:pt idx="313">
                  <c:v>-0.41666666666666663</c:v>
                </c:pt>
                <c:pt idx="314">
                  <c:v>-0.41666666666666663</c:v>
                </c:pt>
                <c:pt idx="315">
                  <c:v>-0.37499999999999989</c:v>
                </c:pt>
                <c:pt idx="316">
                  <c:v>-0.41666666666666663</c:v>
                </c:pt>
                <c:pt idx="317">
                  <c:v>-0.51388888888888873</c:v>
                </c:pt>
                <c:pt idx="318">
                  <c:v>-0.54166666666666641</c:v>
                </c:pt>
                <c:pt idx="319">
                  <c:v>-0.33333333333333315</c:v>
                </c:pt>
                <c:pt idx="320">
                  <c:v>-0.16666666666666705</c:v>
                </c:pt>
                <c:pt idx="321">
                  <c:v>-9.7222222222222612E-2</c:v>
                </c:pt>
                <c:pt idx="322">
                  <c:v>-8.3333333333333037E-2</c:v>
                </c:pt>
                <c:pt idx="323">
                  <c:v>-0.1388888888888889</c:v>
                </c:pt>
                <c:pt idx="324">
                  <c:v>-5.5555555555555851E-2</c:v>
                </c:pt>
                <c:pt idx="325">
                  <c:v>-4.1666666666666269E-2</c:v>
                </c:pt>
                <c:pt idx="326">
                  <c:v>-8.3333333333333037E-2</c:v>
                </c:pt>
                <c:pt idx="327">
                  <c:v>-0.43055555555555575</c:v>
                </c:pt>
                <c:pt idx="328">
                  <c:v>-0.80555555555555558</c:v>
                </c:pt>
                <c:pt idx="329">
                  <c:v>-0.50000000000000022</c:v>
                </c:pt>
                <c:pt idx="330">
                  <c:v>-0.1111111111111112</c:v>
                </c:pt>
                <c:pt idx="331">
                  <c:v>-0.13888888888888865</c:v>
                </c:pt>
                <c:pt idx="332">
                  <c:v>-0.15277777777777773</c:v>
                </c:pt>
                <c:pt idx="333">
                  <c:v>-0.12500000000000006</c:v>
                </c:pt>
                <c:pt idx="334">
                  <c:v>-0.15277777777777773</c:v>
                </c:pt>
                <c:pt idx="335">
                  <c:v>-9.7222222222222127E-2</c:v>
                </c:pt>
                <c:pt idx="336">
                  <c:v>0</c:v>
                </c:pt>
                <c:pt idx="337">
                  <c:v>0.15277777777777773</c:v>
                </c:pt>
                <c:pt idx="338">
                  <c:v>0.45833333333333343</c:v>
                </c:pt>
                <c:pt idx="339">
                  <c:v>0.79166666666666674</c:v>
                </c:pt>
                <c:pt idx="340">
                  <c:v>0.87500000000000011</c:v>
                </c:pt>
                <c:pt idx="341">
                  <c:v>0.54166666666666641</c:v>
                </c:pt>
                <c:pt idx="342">
                  <c:v>0.16666666666666657</c:v>
                </c:pt>
                <c:pt idx="343">
                  <c:v>6.9444444444444448E-2</c:v>
                </c:pt>
                <c:pt idx="344">
                  <c:v>0.15277777777777748</c:v>
                </c:pt>
                <c:pt idx="345">
                  <c:v>0.15277777777777798</c:v>
                </c:pt>
                <c:pt idx="346">
                  <c:v>9.7222222222222612E-2</c:v>
                </c:pt>
                <c:pt idx="347">
                  <c:v>0.15277777777777748</c:v>
                </c:pt>
                <c:pt idx="348">
                  <c:v>0.1388888888888889</c:v>
                </c:pt>
                <c:pt idx="349">
                  <c:v>6.9444444444444448E-2</c:v>
                </c:pt>
                <c:pt idx="350">
                  <c:v>0</c:v>
                </c:pt>
                <c:pt idx="351">
                  <c:v>-2.7777777777777679E-2</c:v>
                </c:pt>
                <c:pt idx="352">
                  <c:v>-2.7777777777778172E-2</c:v>
                </c:pt>
                <c:pt idx="353">
                  <c:v>-1.3888888888889086E-2</c:v>
                </c:pt>
                <c:pt idx="354">
                  <c:v>2.7777777777778172E-2</c:v>
                </c:pt>
                <c:pt idx="355">
                  <c:v>4.1666666666666761E-2</c:v>
                </c:pt>
                <c:pt idx="356">
                  <c:v>-1.3888888888889086E-2</c:v>
                </c:pt>
                <c:pt idx="357">
                  <c:v>-0.18055555555555566</c:v>
                </c:pt>
                <c:pt idx="358">
                  <c:v>-0.41666666666666663</c:v>
                </c:pt>
                <c:pt idx="359">
                  <c:v>-0.51388888888888873</c:v>
                </c:pt>
                <c:pt idx="360">
                  <c:v>-0.43055555555555575</c:v>
                </c:pt>
                <c:pt idx="361">
                  <c:v>-0.29166666666666635</c:v>
                </c:pt>
                <c:pt idx="362">
                  <c:v>-0.16666666666666657</c:v>
                </c:pt>
                <c:pt idx="363">
                  <c:v>-5.5555555555555851E-2</c:v>
                </c:pt>
                <c:pt idx="364">
                  <c:v>1.3888888888889086E-2</c:v>
                </c:pt>
                <c:pt idx="365">
                  <c:v>6.9444444444444448E-2</c:v>
                </c:pt>
                <c:pt idx="366">
                  <c:v>0.18055555555555566</c:v>
                </c:pt>
                <c:pt idx="367">
                  <c:v>0.31944444444444453</c:v>
                </c:pt>
                <c:pt idx="368">
                  <c:v>0.30555555555555547</c:v>
                </c:pt>
                <c:pt idx="369">
                  <c:v>0.1388888888888889</c:v>
                </c:pt>
                <c:pt idx="370">
                  <c:v>-6.9444444444444448E-2</c:v>
                </c:pt>
                <c:pt idx="371">
                  <c:v>-0.44444444444444431</c:v>
                </c:pt>
                <c:pt idx="372">
                  <c:v>-0.84722222222222243</c:v>
                </c:pt>
                <c:pt idx="373">
                  <c:v>-0.95833333333333337</c:v>
                </c:pt>
                <c:pt idx="374">
                  <c:v>-0.80555555555555536</c:v>
                </c:pt>
                <c:pt idx="375">
                  <c:v>-0.58333333333333348</c:v>
                </c:pt>
                <c:pt idx="376">
                  <c:v>-0.41666666666666663</c:v>
                </c:pt>
                <c:pt idx="377">
                  <c:v>-0.30555555555555547</c:v>
                </c:pt>
                <c:pt idx="378">
                  <c:v>-0.23611111111111113</c:v>
                </c:pt>
                <c:pt idx="379">
                  <c:v>-0.26388888888888895</c:v>
                </c:pt>
                <c:pt idx="380">
                  <c:v>-0.31944444444444442</c:v>
                </c:pt>
                <c:pt idx="381">
                  <c:v>-0.33333333333333326</c:v>
                </c:pt>
                <c:pt idx="382">
                  <c:v>-0.36111111111111116</c:v>
                </c:pt>
                <c:pt idx="383">
                  <c:v>-0.3888888888888889</c:v>
                </c:pt>
                <c:pt idx="384">
                  <c:v>-0.31944444444444442</c:v>
                </c:pt>
                <c:pt idx="385">
                  <c:v>-0.125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6.9444444444444448E-2</c:v>
                </c:pt>
                <c:pt idx="391">
                  <c:v>0.29166666666666669</c:v>
                </c:pt>
                <c:pt idx="392">
                  <c:v>0.59722222222222221</c:v>
                </c:pt>
                <c:pt idx="393">
                  <c:v>0.86111111111111127</c:v>
                </c:pt>
                <c:pt idx="394">
                  <c:v>1.0416666666666667</c:v>
                </c:pt>
                <c:pt idx="395">
                  <c:v>1.1527777777777779</c:v>
                </c:pt>
                <c:pt idx="396">
                  <c:v>1.1944444444444442</c:v>
                </c:pt>
                <c:pt idx="397">
                  <c:v>1.0555555555555551</c:v>
                </c:pt>
                <c:pt idx="398">
                  <c:v>0.65277777777777812</c:v>
                </c:pt>
                <c:pt idx="399">
                  <c:v>0.19444444444444473</c:v>
                </c:pt>
                <c:pt idx="400">
                  <c:v>-9.7222222222222612E-2</c:v>
                </c:pt>
                <c:pt idx="401">
                  <c:v>-0.31944444444444453</c:v>
                </c:pt>
                <c:pt idx="402">
                  <c:v>-0.45833333333333293</c:v>
                </c:pt>
                <c:pt idx="403">
                  <c:v>-0.43055555555555575</c:v>
                </c:pt>
                <c:pt idx="404">
                  <c:v>-0.40277777777777807</c:v>
                </c:pt>
                <c:pt idx="405">
                  <c:v>-0.44444444444444431</c:v>
                </c:pt>
                <c:pt idx="406">
                  <c:v>-0.47222222222222199</c:v>
                </c:pt>
                <c:pt idx="407">
                  <c:v>-0.38888888888888895</c:v>
                </c:pt>
                <c:pt idx="408">
                  <c:v>-0.19444444444444448</c:v>
                </c:pt>
                <c:pt idx="409">
                  <c:v>-2.7777777777777679E-2</c:v>
                </c:pt>
                <c:pt idx="410">
                  <c:v>4.1666666666666519E-2</c:v>
                </c:pt>
                <c:pt idx="411">
                  <c:v>6.9444444444444448E-2</c:v>
                </c:pt>
                <c:pt idx="412">
                  <c:v>9.7222222222222363E-2</c:v>
                </c:pt>
                <c:pt idx="413">
                  <c:v>0.19444444444444448</c:v>
                </c:pt>
                <c:pt idx="414">
                  <c:v>0.34722222222222199</c:v>
                </c:pt>
                <c:pt idx="415">
                  <c:v>0.38888888888888873</c:v>
                </c:pt>
                <c:pt idx="416">
                  <c:v>0.23611111111111149</c:v>
                </c:pt>
                <c:pt idx="417">
                  <c:v>1.3888888888889086E-2</c:v>
                </c:pt>
                <c:pt idx="418">
                  <c:v>-0.20833333333333331</c:v>
                </c:pt>
                <c:pt idx="419">
                  <c:v>-0.30555555555555547</c:v>
                </c:pt>
                <c:pt idx="420">
                  <c:v>-0.19444444444444473</c:v>
                </c:pt>
                <c:pt idx="421">
                  <c:v>-2.7777777777778172E-2</c:v>
                </c:pt>
                <c:pt idx="422">
                  <c:v>0.1388888888888889</c:v>
                </c:pt>
                <c:pt idx="423">
                  <c:v>0.37500000000000039</c:v>
                </c:pt>
                <c:pt idx="424">
                  <c:v>0.75000000000000022</c:v>
                </c:pt>
                <c:pt idx="425">
                  <c:v>1.1527777777777775</c:v>
                </c:pt>
                <c:pt idx="426">
                  <c:v>1.25</c:v>
                </c:pt>
                <c:pt idx="427">
                  <c:v>0.83333333333333326</c:v>
                </c:pt>
                <c:pt idx="428">
                  <c:v>0.26388888888888867</c:v>
                </c:pt>
                <c:pt idx="429">
                  <c:v>-8.3333333333333523E-2</c:v>
                </c:pt>
                <c:pt idx="430">
                  <c:v>-0.2222222222222224</c:v>
                </c:pt>
                <c:pt idx="431">
                  <c:v>-0.20833333333333284</c:v>
                </c:pt>
                <c:pt idx="432">
                  <c:v>-0.11111111111111072</c:v>
                </c:pt>
                <c:pt idx="433">
                  <c:v>-9.7222222222222127E-2</c:v>
                </c:pt>
                <c:pt idx="434">
                  <c:v>-0.26388888888888917</c:v>
                </c:pt>
                <c:pt idx="435">
                  <c:v>-0.54166666666666696</c:v>
                </c:pt>
                <c:pt idx="436">
                  <c:v>-0.86111111111111094</c:v>
                </c:pt>
                <c:pt idx="437">
                  <c:v>-1.1805555555555556</c:v>
                </c:pt>
                <c:pt idx="438">
                  <c:v>-1.4027777777777777</c:v>
                </c:pt>
                <c:pt idx="439">
                  <c:v>-1.4583333333333333</c:v>
                </c:pt>
                <c:pt idx="440">
                  <c:v>-1.2638888888888891</c:v>
                </c:pt>
                <c:pt idx="441">
                  <c:v>-0.88888888888888895</c:v>
                </c:pt>
                <c:pt idx="442">
                  <c:v>-0.49999999999999994</c:v>
                </c:pt>
                <c:pt idx="443">
                  <c:v>-0.18055555555555555</c:v>
                </c:pt>
                <c:pt idx="444">
                  <c:v>-2.777777777777778E-2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6.9444444444444448E-2</c:v>
                </c:pt>
                <c:pt idx="511">
                  <c:v>0.34722222222222221</c:v>
                </c:pt>
                <c:pt idx="512">
                  <c:v>0.8472222222222221</c:v>
                </c:pt>
                <c:pt idx="513">
                  <c:v>1.2916666666666667</c:v>
                </c:pt>
                <c:pt idx="514">
                  <c:v>1.4166666666666667</c:v>
                </c:pt>
                <c:pt idx="515">
                  <c:v>1.2083333333333333</c:v>
                </c:pt>
                <c:pt idx="516">
                  <c:v>0.70833333333333304</c:v>
                </c:pt>
                <c:pt idx="517">
                  <c:v>0.19444444444444425</c:v>
                </c:pt>
                <c:pt idx="518">
                  <c:v>-8.3333333333333037E-2</c:v>
                </c:pt>
                <c:pt idx="519">
                  <c:v>-0.22222222222222193</c:v>
                </c:pt>
                <c:pt idx="520">
                  <c:v>-0.29166666666666685</c:v>
                </c:pt>
                <c:pt idx="521">
                  <c:v>-0.34722222222222221</c:v>
                </c:pt>
                <c:pt idx="522">
                  <c:v>-0.51388888888888873</c:v>
                </c:pt>
                <c:pt idx="523">
                  <c:v>-0.81944444444444442</c:v>
                </c:pt>
                <c:pt idx="524">
                  <c:v>-1.0972222222222223</c:v>
                </c:pt>
                <c:pt idx="525">
                  <c:v>-1.0972222222222223</c:v>
                </c:pt>
                <c:pt idx="526">
                  <c:v>-0.77777777777777768</c:v>
                </c:pt>
                <c:pt idx="527">
                  <c:v>-0.41666666666666663</c:v>
                </c:pt>
                <c:pt idx="528">
                  <c:v>-0.27777777777777779</c:v>
                </c:pt>
                <c:pt idx="529">
                  <c:v>-0.1388888888888889</c:v>
                </c:pt>
                <c:pt idx="530">
                  <c:v>0</c:v>
                </c:pt>
                <c:pt idx="531">
                  <c:v>2.777777777777778E-2</c:v>
                </c:pt>
                <c:pt idx="532">
                  <c:v>0.16666666666666666</c:v>
                </c:pt>
                <c:pt idx="533">
                  <c:v>0.41666666666666663</c:v>
                </c:pt>
                <c:pt idx="534">
                  <c:v>0.55555555555555558</c:v>
                </c:pt>
                <c:pt idx="535">
                  <c:v>0.69444444444444431</c:v>
                </c:pt>
                <c:pt idx="536">
                  <c:v>1.0833333333333333</c:v>
                </c:pt>
                <c:pt idx="537">
                  <c:v>1.4722222222222223</c:v>
                </c:pt>
                <c:pt idx="538">
                  <c:v>1.4027777777777779</c:v>
                </c:pt>
                <c:pt idx="539">
                  <c:v>0.79166666666666652</c:v>
                </c:pt>
                <c:pt idx="540">
                  <c:v>0.19444444444444425</c:v>
                </c:pt>
                <c:pt idx="541">
                  <c:v>-2.7777777777777679E-2</c:v>
                </c:pt>
                <c:pt idx="542">
                  <c:v>-0.12499999999999981</c:v>
                </c:pt>
                <c:pt idx="543">
                  <c:v>-0.27777777777777779</c:v>
                </c:pt>
                <c:pt idx="544">
                  <c:v>-0.4861111111111111</c:v>
                </c:pt>
                <c:pt idx="545">
                  <c:v>-0.5277777777777779</c:v>
                </c:pt>
                <c:pt idx="546">
                  <c:v>-0.40277777777777807</c:v>
                </c:pt>
                <c:pt idx="547">
                  <c:v>-0.30555555555555547</c:v>
                </c:pt>
                <c:pt idx="548">
                  <c:v>-0.24999999999999983</c:v>
                </c:pt>
                <c:pt idx="549">
                  <c:v>-0.2222222222222224</c:v>
                </c:pt>
                <c:pt idx="550">
                  <c:v>-0.15277777777777773</c:v>
                </c:pt>
                <c:pt idx="551">
                  <c:v>-0.1388888888888889</c:v>
                </c:pt>
                <c:pt idx="552">
                  <c:v>-0.1388888888888889</c:v>
                </c:pt>
                <c:pt idx="553">
                  <c:v>-8.3333333333333287E-2</c:v>
                </c:pt>
                <c:pt idx="554">
                  <c:v>-2.7777777777777925E-2</c:v>
                </c:pt>
                <c:pt idx="555">
                  <c:v>2.7777777777777925E-2</c:v>
                </c:pt>
                <c:pt idx="556">
                  <c:v>9.7222222222222363E-2</c:v>
                </c:pt>
                <c:pt idx="557">
                  <c:v>0.16666666666666657</c:v>
                </c:pt>
                <c:pt idx="558">
                  <c:v>0.37499999999999989</c:v>
                </c:pt>
                <c:pt idx="559">
                  <c:v>0.34722222222222221</c:v>
                </c:pt>
                <c:pt idx="560">
                  <c:v>6.9444444444444448E-2</c:v>
                </c:pt>
                <c:pt idx="561">
                  <c:v>0</c:v>
                </c:pt>
                <c:pt idx="562">
                  <c:v>-0.22222222222222215</c:v>
                </c:pt>
                <c:pt idx="563">
                  <c:v>-0.95833333333333337</c:v>
                </c:pt>
                <c:pt idx="564">
                  <c:v>-1.4722222222222223</c:v>
                </c:pt>
                <c:pt idx="565">
                  <c:v>-1.4027777777777777</c:v>
                </c:pt>
                <c:pt idx="566">
                  <c:v>-0.66666666666666663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0.1388888888888889</c:v>
                </c:pt>
                <c:pt idx="600">
                  <c:v>0.29166666666666669</c:v>
                </c:pt>
                <c:pt idx="601">
                  <c:v>0.52777777777777779</c:v>
                </c:pt>
                <c:pt idx="602">
                  <c:v>0.97222222222222221</c:v>
                </c:pt>
                <c:pt idx="603">
                  <c:v>1.3055555555555554</c:v>
                </c:pt>
                <c:pt idx="604">
                  <c:v>1.4861111111111112</c:v>
                </c:pt>
                <c:pt idx="605">
                  <c:v>1.5694444444444444</c:v>
                </c:pt>
                <c:pt idx="606">
                  <c:v>1.4861111111111109</c:v>
                </c:pt>
                <c:pt idx="607">
                  <c:v>1.2916666666666663</c:v>
                </c:pt>
                <c:pt idx="608">
                  <c:v>1.1527777777777775</c:v>
                </c:pt>
                <c:pt idx="609">
                  <c:v>1.1250000000000002</c:v>
                </c:pt>
                <c:pt idx="610">
                  <c:v>1.0555555555555558</c:v>
                </c:pt>
                <c:pt idx="611">
                  <c:v>0.74999999999999978</c:v>
                </c:pt>
                <c:pt idx="612">
                  <c:v>0.31944444444444503</c:v>
                </c:pt>
                <c:pt idx="613">
                  <c:v>2.7777777777778172E-2</c:v>
                </c:pt>
                <c:pt idx="614">
                  <c:v>-4.1666666666667261E-2</c:v>
                </c:pt>
                <c:pt idx="615">
                  <c:v>-4.1666666666666269E-2</c:v>
                </c:pt>
                <c:pt idx="616">
                  <c:v>-8.3333333333333523E-2</c:v>
                </c:pt>
                <c:pt idx="617">
                  <c:v>-0.16666666666666705</c:v>
                </c:pt>
                <c:pt idx="618">
                  <c:v>-0.26388888888888867</c:v>
                </c:pt>
                <c:pt idx="619">
                  <c:v>-0.29166666666666685</c:v>
                </c:pt>
                <c:pt idx="620">
                  <c:v>-0.20833333333333331</c:v>
                </c:pt>
                <c:pt idx="621">
                  <c:v>-8.3333333333333523E-2</c:v>
                </c:pt>
                <c:pt idx="622">
                  <c:v>1.3888888888889086E-2</c:v>
                </c:pt>
                <c:pt idx="623">
                  <c:v>0.1111111111111117</c:v>
                </c:pt>
                <c:pt idx="624">
                  <c:v>0.16666666666666705</c:v>
                </c:pt>
                <c:pt idx="625">
                  <c:v>0.12499999999999981</c:v>
                </c:pt>
                <c:pt idx="626">
                  <c:v>4.1666666666666269E-2</c:v>
                </c:pt>
                <c:pt idx="627">
                  <c:v>0</c:v>
                </c:pt>
                <c:pt idx="628">
                  <c:v>1.3888888888889086E-2</c:v>
                </c:pt>
                <c:pt idx="629">
                  <c:v>9.7222222222222612E-2</c:v>
                </c:pt>
                <c:pt idx="630">
                  <c:v>0.2222222222222224</c:v>
                </c:pt>
                <c:pt idx="631">
                  <c:v>0.30555555555555497</c:v>
                </c:pt>
                <c:pt idx="632">
                  <c:v>0.36111111111111033</c:v>
                </c:pt>
                <c:pt idx="633">
                  <c:v>0.37500000000000039</c:v>
                </c:pt>
                <c:pt idx="634">
                  <c:v>0.31944444444444503</c:v>
                </c:pt>
                <c:pt idx="635">
                  <c:v>0.19444444444444425</c:v>
                </c:pt>
                <c:pt idx="636">
                  <c:v>5.5555555555555358E-2</c:v>
                </c:pt>
                <c:pt idx="637">
                  <c:v>-1.3888888888889086E-2</c:v>
                </c:pt>
                <c:pt idx="638">
                  <c:v>-4.1666666666666269E-2</c:v>
                </c:pt>
                <c:pt idx="639">
                  <c:v>-4.1666666666666269E-2</c:v>
                </c:pt>
                <c:pt idx="640">
                  <c:v>5.5555555555555358E-2</c:v>
                </c:pt>
                <c:pt idx="641">
                  <c:v>0.23611111111111052</c:v>
                </c:pt>
                <c:pt idx="642">
                  <c:v>0.29166666666666685</c:v>
                </c:pt>
                <c:pt idx="643">
                  <c:v>0.16666666666666705</c:v>
                </c:pt>
                <c:pt idx="644">
                  <c:v>9.7222222222221627E-2</c:v>
                </c:pt>
                <c:pt idx="645">
                  <c:v>0.11111111111111072</c:v>
                </c:pt>
                <c:pt idx="646">
                  <c:v>0.1111111111111117</c:v>
                </c:pt>
                <c:pt idx="647">
                  <c:v>8.3333333333333523E-2</c:v>
                </c:pt>
                <c:pt idx="648">
                  <c:v>1.3888888888888099E-2</c:v>
                </c:pt>
                <c:pt idx="649">
                  <c:v>-0.12499999999999981</c:v>
                </c:pt>
                <c:pt idx="650">
                  <c:v>-0.36111111111111033</c:v>
                </c:pt>
                <c:pt idx="651">
                  <c:v>-0.54166666666666641</c:v>
                </c:pt>
                <c:pt idx="652">
                  <c:v>-0.56944444444444464</c:v>
                </c:pt>
                <c:pt idx="653">
                  <c:v>-0.68055555555555536</c:v>
                </c:pt>
                <c:pt idx="654">
                  <c:v>-0.95833333333333315</c:v>
                </c:pt>
                <c:pt idx="655">
                  <c:v>-1.1111111111111112</c:v>
                </c:pt>
                <c:pt idx="656">
                  <c:v>-0.93055555555555591</c:v>
                </c:pt>
                <c:pt idx="657">
                  <c:v>-0.68055555555555636</c:v>
                </c:pt>
                <c:pt idx="658">
                  <c:v>-0.76388888888888884</c:v>
                </c:pt>
                <c:pt idx="659">
                  <c:v>-1.1527777777777775</c:v>
                </c:pt>
                <c:pt idx="660">
                  <c:v>-1.4305555555555556</c:v>
                </c:pt>
                <c:pt idx="661">
                  <c:v>-1.4722222222222221</c:v>
                </c:pt>
                <c:pt idx="662">
                  <c:v>-1.0555555555555556</c:v>
                </c:pt>
                <c:pt idx="663">
                  <c:v>-0.47222222222222227</c:v>
                </c:pt>
                <c:pt idx="664">
                  <c:v>-8.3333333333333287E-2</c:v>
                </c:pt>
                <c:pt idx="665">
                  <c:v>0.27777777777777779</c:v>
                </c:pt>
                <c:pt idx="666">
                  <c:v>0.90277777777777779</c:v>
                </c:pt>
                <c:pt idx="667">
                  <c:v>1.2777777777777777</c:v>
                </c:pt>
                <c:pt idx="668">
                  <c:v>1.25</c:v>
                </c:pt>
                <c:pt idx="669">
                  <c:v>1.2222222222222223</c:v>
                </c:pt>
                <c:pt idx="670">
                  <c:v>0.83333333333333326</c:v>
                </c:pt>
                <c:pt idx="671">
                  <c:v>0.55555555555555558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0.31944444444444403</c:v>
                </c:pt>
                <c:pt idx="675">
                  <c:v>6.9444444444444448E-2</c:v>
                </c:pt>
                <c:pt idx="676">
                  <c:v>-0.18055555555555516</c:v>
                </c:pt>
                <c:pt idx="677">
                  <c:v>-0.6666666666666663</c:v>
                </c:pt>
                <c:pt idx="678">
                  <c:v>-0.99999999999999989</c:v>
                </c:pt>
                <c:pt idx="679">
                  <c:v>-1.1944444444444446</c:v>
                </c:pt>
                <c:pt idx="680">
                  <c:v>-1.25</c:v>
                </c:pt>
                <c:pt idx="681">
                  <c:v>-0.83333333333333326</c:v>
                </c:pt>
                <c:pt idx="682">
                  <c:v>-0.54166666666666696</c:v>
                </c:pt>
                <c:pt idx="683">
                  <c:v>-0.30555555555555597</c:v>
                </c:pt>
                <c:pt idx="684">
                  <c:v>0.33333333333333365</c:v>
                </c:pt>
                <c:pt idx="685">
                  <c:v>0.69444444444444442</c:v>
                </c:pt>
                <c:pt idx="686">
                  <c:v>0.63888888888888862</c:v>
                </c:pt>
                <c:pt idx="687">
                  <c:v>0.625</c:v>
                </c:pt>
                <c:pt idx="688">
                  <c:v>0.61111111111111138</c:v>
                </c:pt>
                <c:pt idx="689">
                  <c:v>0.34722222222222221</c:v>
                </c:pt>
                <c:pt idx="690">
                  <c:v>0.1111111111111112</c:v>
                </c:pt>
                <c:pt idx="691">
                  <c:v>0.12500000000000031</c:v>
                </c:pt>
                <c:pt idx="692">
                  <c:v>0.2222222222222224</c:v>
                </c:pt>
                <c:pt idx="693">
                  <c:v>0.19444444444444473</c:v>
                </c:pt>
                <c:pt idx="694">
                  <c:v>-4.1666666666667261E-2</c:v>
                </c:pt>
                <c:pt idx="695">
                  <c:v>-0.6805555555555558</c:v>
                </c:pt>
                <c:pt idx="696">
                  <c:v>-0.9166666666666663</c:v>
                </c:pt>
                <c:pt idx="697">
                  <c:v>-0.7222222222222221</c:v>
                </c:pt>
                <c:pt idx="698">
                  <c:v>-0.55555555555555558</c:v>
                </c:pt>
                <c:pt idx="699">
                  <c:v>-0.26388888888888917</c:v>
                </c:pt>
                <c:pt idx="700">
                  <c:v>-0.1111111111111112</c:v>
                </c:pt>
                <c:pt idx="701">
                  <c:v>-2.7777777777777679E-2</c:v>
                </c:pt>
                <c:pt idx="702">
                  <c:v>-1.3888888888889086E-2</c:v>
                </c:pt>
                <c:pt idx="703">
                  <c:v>-0.15277777777777798</c:v>
                </c:pt>
                <c:pt idx="704">
                  <c:v>-0.41666666666666663</c:v>
                </c:pt>
                <c:pt idx="705">
                  <c:v>-0.66666666666666652</c:v>
                </c:pt>
                <c:pt idx="706">
                  <c:v>-0.70833333333333304</c:v>
                </c:pt>
                <c:pt idx="707">
                  <c:v>-0.43055555555555547</c:v>
                </c:pt>
                <c:pt idx="708">
                  <c:v>5.5555555555555358E-2</c:v>
                </c:pt>
                <c:pt idx="709">
                  <c:v>0.70833333333333348</c:v>
                </c:pt>
                <c:pt idx="710">
                  <c:v>1.0972222222222225</c:v>
                </c:pt>
                <c:pt idx="711">
                  <c:v>0.65277777777777768</c:v>
                </c:pt>
                <c:pt idx="712">
                  <c:v>1.3888888888888593E-2</c:v>
                </c:pt>
                <c:pt idx="713">
                  <c:v>-0.45833333333333343</c:v>
                </c:pt>
                <c:pt idx="714">
                  <c:v>-1.0138888888888886</c:v>
                </c:pt>
                <c:pt idx="715">
                  <c:v>-0.90277777777777779</c:v>
                </c:pt>
                <c:pt idx="716">
                  <c:v>-0.26388888888888895</c:v>
                </c:pt>
                <c:pt idx="717">
                  <c:v>0.1388888888888889</c:v>
                </c:pt>
                <c:pt idx="718">
                  <c:v>0.55555555555555558</c:v>
                </c:pt>
                <c:pt idx="719">
                  <c:v>0.76388888888888884</c:v>
                </c:pt>
                <c:pt idx="720">
                  <c:v>0.63888888888888906</c:v>
                </c:pt>
                <c:pt idx="721">
                  <c:v>0.55555555555555558</c:v>
                </c:pt>
                <c:pt idx="722">
                  <c:v>0.47222222222222199</c:v>
                </c:pt>
                <c:pt idx="723">
                  <c:v>0.56944444444444464</c:v>
                </c:pt>
                <c:pt idx="724">
                  <c:v>0.8194444444444442</c:v>
                </c:pt>
                <c:pt idx="725">
                  <c:v>1.1388888888888882</c:v>
                </c:pt>
                <c:pt idx="726">
                  <c:v>1.0972222222222221</c:v>
                </c:pt>
                <c:pt idx="727">
                  <c:v>0.75000000000000078</c:v>
                </c:pt>
                <c:pt idx="728">
                  <c:v>0.52777777777777835</c:v>
                </c:pt>
                <c:pt idx="729">
                  <c:v>0.23611111111111052</c:v>
                </c:pt>
                <c:pt idx="730">
                  <c:v>5.5555555555555358E-2</c:v>
                </c:pt>
                <c:pt idx="731">
                  <c:v>4.1666666666667261E-2</c:v>
                </c:pt>
                <c:pt idx="732">
                  <c:v>5.5555555555555358E-2</c:v>
                </c:pt>
                <c:pt idx="733">
                  <c:v>6.9444444444444448E-2</c:v>
                </c:pt>
                <c:pt idx="734">
                  <c:v>9.7222222222222612E-2</c:v>
                </c:pt>
                <c:pt idx="735">
                  <c:v>0.1388888888888889</c:v>
                </c:pt>
                <c:pt idx="736">
                  <c:v>0.12499999999999981</c:v>
                </c:pt>
                <c:pt idx="737">
                  <c:v>5.5555555555555358E-2</c:v>
                </c:pt>
                <c:pt idx="738">
                  <c:v>0.18055555555555516</c:v>
                </c:pt>
                <c:pt idx="739">
                  <c:v>0.31944444444444403</c:v>
                </c:pt>
                <c:pt idx="740">
                  <c:v>0.26388888888888967</c:v>
                </c:pt>
                <c:pt idx="741">
                  <c:v>0.12499999999999981</c:v>
                </c:pt>
                <c:pt idx="742">
                  <c:v>2.7777777777777186E-2</c:v>
                </c:pt>
                <c:pt idx="743">
                  <c:v>1.3888888888889086E-2</c:v>
                </c:pt>
                <c:pt idx="744">
                  <c:v>1.3888888888889086E-2</c:v>
                </c:pt>
                <c:pt idx="745">
                  <c:v>6.9444444444444448E-2</c:v>
                </c:pt>
                <c:pt idx="746">
                  <c:v>0.15277777777777798</c:v>
                </c:pt>
                <c:pt idx="747">
                  <c:v>0.20833333333333331</c:v>
                </c:pt>
                <c:pt idx="748">
                  <c:v>0.16666666666666607</c:v>
                </c:pt>
                <c:pt idx="749">
                  <c:v>5.5555555555555358E-2</c:v>
                </c:pt>
                <c:pt idx="750">
                  <c:v>-1.3888888888888099E-2</c:v>
                </c:pt>
                <c:pt idx="751">
                  <c:v>-6.9444444444444448E-2</c:v>
                </c:pt>
                <c:pt idx="752">
                  <c:v>-0.16666666666666705</c:v>
                </c:pt>
                <c:pt idx="753">
                  <c:v>-0.23611111111111052</c:v>
                </c:pt>
                <c:pt idx="754">
                  <c:v>-0.30555555555555597</c:v>
                </c:pt>
                <c:pt idx="755">
                  <c:v>-0.54166666666666641</c:v>
                </c:pt>
                <c:pt idx="756">
                  <c:v>-0.97222222222222221</c:v>
                </c:pt>
                <c:pt idx="757">
                  <c:v>-1.3333333333333335</c:v>
                </c:pt>
                <c:pt idx="758">
                  <c:v>-1.4305555555555551</c:v>
                </c:pt>
                <c:pt idx="759">
                  <c:v>-1.4444444444444446</c:v>
                </c:pt>
                <c:pt idx="760">
                  <c:v>-1.4722222222222223</c:v>
                </c:pt>
                <c:pt idx="761">
                  <c:v>-1.3055555555555554</c:v>
                </c:pt>
                <c:pt idx="762">
                  <c:v>-0.88888888888888862</c:v>
                </c:pt>
                <c:pt idx="763">
                  <c:v>-0.20833333333333331</c:v>
                </c:pt>
                <c:pt idx="764">
                  <c:v>0.55555555555555558</c:v>
                </c:pt>
                <c:pt idx="765">
                  <c:v>0.87500000000000011</c:v>
                </c:pt>
                <c:pt idx="766">
                  <c:v>0.88888888888888862</c:v>
                </c:pt>
                <c:pt idx="767">
                  <c:v>0.90277777777777779</c:v>
                </c:pt>
                <c:pt idx="768">
                  <c:v>1.0694444444444449</c:v>
                </c:pt>
                <c:pt idx="769">
                  <c:v>1.3472222222222217</c:v>
                </c:pt>
                <c:pt idx="770">
                  <c:v>1.3611111111111107</c:v>
                </c:pt>
                <c:pt idx="771">
                  <c:v>1.2777777777777781</c:v>
                </c:pt>
                <c:pt idx="772">
                  <c:v>1.0555555555555558</c:v>
                </c:pt>
                <c:pt idx="773">
                  <c:v>0.88888888888888862</c:v>
                </c:pt>
                <c:pt idx="774">
                  <c:v>0.91666666666666685</c:v>
                </c:pt>
                <c:pt idx="775">
                  <c:v>0.74999999999999978</c:v>
                </c:pt>
                <c:pt idx="776">
                  <c:v>0.55555555555555558</c:v>
                </c:pt>
                <c:pt idx="777">
                  <c:v>0.4861111111111111</c:v>
                </c:pt>
                <c:pt idx="778">
                  <c:v>0.41666666666666663</c:v>
                </c:pt>
                <c:pt idx="779">
                  <c:v>0.31944444444444503</c:v>
                </c:pt>
                <c:pt idx="780">
                  <c:v>0.23611111111111052</c:v>
                </c:pt>
                <c:pt idx="781">
                  <c:v>0.16666666666666607</c:v>
                </c:pt>
                <c:pt idx="782">
                  <c:v>0.1111111111111117</c:v>
                </c:pt>
                <c:pt idx="783">
                  <c:v>9.7222222222222612E-2</c:v>
                </c:pt>
                <c:pt idx="784">
                  <c:v>0.15277777777777798</c:v>
                </c:pt>
                <c:pt idx="785">
                  <c:v>0.16666666666666705</c:v>
                </c:pt>
                <c:pt idx="786">
                  <c:v>8.3333333333332538E-2</c:v>
                </c:pt>
                <c:pt idx="787">
                  <c:v>1.3888888888888099E-2</c:v>
                </c:pt>
                <c:pt idx="788">
                  <c:v>1.3888888888890073E-2</c:v>
                </c:pt>
                <c:pt idx="789">
                  <c:v>5.5555555555556344E-2</c:v>
                </c:pt>
                <c:pt idx="790">
                  <c:v>8.3333333333332538E-2</c:v>
                </c:pt>
                <c:pt idx="791">
                  <c:v>-1.3888888888890073E-2</c:v>
                </c:pt>
                <c:pt idx="792">
                  <c:v>-0.34722222222222221</c:v>
                </c:pt>
                <c:pt idx="793">
                  <c:v>-0.8194444444444432</c:v>
                </c:pt>
                <c:pt idx="794">
                  <c:v>-1.2361111111111109</c:v>
                </c:pt>
                <c:pt idx="795">
                  <c:v>-1.4444444444444453</c:v>
                </c:pt>
                <c:pt idx="796">
                  <c:v>-1.3472222222222225</c:v>
                </c:pt>
                <c:pt idx="797">
                  <c:v>-0.97222222222222221</c:v>
                </c:pt>
                <c:pt idx="798">
                  <c:v>-0.4861111111111111</c:v>
                </c:pt>
                <c:pt idx="799">
                  <c:v>-0.1388888888888889</c:v>
                </c:pt>
                <c:pt idx="800">
                  <c:v>9.7222222222222612E-2</c:v>
                </c:pt>
                <c:pt idx="801">
                  <c:v>0.47222222222222299</c:v>
                </c:pt>
                <c:pt idx="802">
                  <c:v>0.87499999999999956</c:v>
                </c:pt>
                <c:pt idx="803">
                  <c:v>0.93055555555555491</c:v>
                </c:pt>
                <c:pt idx="804">
                  <c:v>0.59722222222222276</c:v>
                </c:pt>
                <c:pt idx="805">
                  <c:v>0.2222222222222224</c:v>
                </c:pt>
                <c:pt idx="806">
                  <c:v>-2.7777777777778172E-2</c:v>
                </c:pt>
                <c:pt idx="807">
                  <c:v>-0.23611111111111149</c:v>
                </c:pt>
                <c:pt idx="808">
                  <c:v>-0.38888888888888851</c:v>
                </c:pt>
                <c:pt idx="809">
                  <c:v>-0.54166666666666641</c:v>
                </c:pt>
                <c:pt idx="810">
                  <c:v>-0.83333333333333326</c:v>
                </c:pt>
                <c:pt idx="811">
                  <c:v>-1.0694444444444438</c:v>
                </c:pt>
                <c:pt idx="812">
                  <c:v>-1.1388888888888893</c:v>
                </c:pt>
                <c:pt idx="813">
                  <c:v>-1.1944444444444446</c:v>
                </c:pt>
                <c:pt idx="814">
                  <c:v>-1.2777777777777777</c:v>
                </c:pt>
                <c:pt idx="815">
                  <c:v>-1.2777777777777781</c:v>
                </c:pt>
                <c:pt idx="816">
                  <c:v>-1.1527777777777779</c:v>
                </c:pt>
                <c:pt idx="817">
                  <c:v>-0.68055555555555536</c:v>
                </c:pt>
                <c:pt idx="818">
                  <c:v>0</c:v>
                </c:pt>
                <c:pt idx="819">
                  <c:v>0.61111111111111094</c:v>
                </c:pt>
                <c:pt idx="820">
                  <c:v>0.94444444444444453</c:v>
                </c:pt>
                <c:pt idx="821">
                  <c:v>0.90277777777777779</c:v>
                </c:pt>
                <c:pt idx="822">
                  <c:v>0.83333333333333326</c:v>
                </c:pt>
                <c:pt idx="823">
                  <c:v>0.70833333333333348</c:v>
                </c:pt>
                <c:pt idx="824">
                  <c:v>0.59722222222222232</c:v>
                </c:pt>
                <c:pt idx="825">
                  <c:v>0.56944444444444464</c:v>
                </c:pt>
                <c:pt idx="826">
                  <c:v>0.52777777777777735</c:v>
                </c:pt>
                <c:pt idx="827">
                  <c:v>0.59722222222222177</c:v>
                </c:pt>
                <c:pt idx="828">
                  <c:v>0.70833333333333348</c:v>
                </c:pt>
                <c:pt idx="829">
                  <c:v>0.68055555555555536</c:v>
                </c:pt>
                <c:pt idx="830">
                  <c:v>0.51388888888888928</c:v>
                </c:pt>
                <c:pt idx="831">
                  <c:v>0.26388888888888967</c:v>
                </c:pt>
                <c:pt idx="832">
                  <c:v>0.1388888888888889</c:v>
                </c:pt>
                <c:pt idx="833">
                  <c:v>0.15277777777777699</c:v>
                </c:pt>
                <c:pt idx="834">
                  <c:v>0.15277777777777699</c:v>
                </c:pt>
                <c:pt idx="835">
                  <c:v>0.12500000000000078</c:v>
                </c:pt>
                <c:pt idx="836">
                  <c:v>0.15277777777777798</c:v>
                </c:pt>
                <c:pt idx="837">
                  <c:v>0.22222222222222143</c:v>
                </c:pt>
                <c:pt idx="838">
                  <c:v>0.2222222222222224</c:v>
                </c:pt>
                <c:pt idx="839">
                  <c:v>0.20833333333333331</c:v>
                </c:pt>
                <c:pt idx="840">
                  <c:v>0.27777777777777779</c:v>
                </c:pt>
                <c:pt idx="841">
                  <c:v>0.33333333333333409</c:v>
                </c:pt>
                <c:pt idx="842">
                  <c:v>0.27777777777777779</c:v>
                </c:pt>
                <c:pt idx="843">
                  <c:v>0.15277777777777699</c:v>
                </c:pt>
                <c:pt idx="844">
                  <c:v>6.9444444444444448E-2</c:v>
                </c:pt>
                <c:pt idx="845">
                  <c:v>5.5555555555556344E-2</c:v>
                </c:pt>
                <c:pt idx="846">
                  <c:v>9.7222222222222612E-2</c:v>
                </c:pt>
                <c:pt idx="847">
                  <c:v>0.20833333333333331</c:v>
                </c:pt>
                <c:pt idx="848">
                  <c:v>0.33333333333333315</c:v>
                </c:pt>
                <c:pt idx="849">
                  <c:v>0.33333333333333315</c:v>
                </c:pt>
                <c:pt idx="850">
                  <c:v>0.2222222222222224</c:v>
                </c:pt>
                <c:pt idx="851">
                  <c:v>0.16666666666666607</c:v>
                </c:pt>
                <c:pt idx="852">
                  <c:v>0.16666666666666607</c:v>
                </c:pt>
                <c:pt idx="853">
                  <c:v>0.1388888888888889</c:v>
                </c:pt>
                <c:pt idx="854">
                  <c:v>6.9444444444444448E-2</c:v>
                </c:pt>
                <c:pt idx="855">
                  <c:v>2.7777777777778172E-2</c:v>
                </c:pt>
                <c:pt idx="856">
                  <c:v>0.15277777777777798</c:v>
                </c:pt>
                <c:pt idx="857">
                  <c:v>0.31944444444444403</c:v>
                </c:pt>
                <c:pt idx="858">
                  <c:v>0.31944444444444403</c:v>
                </c:pt>
                <c:pt idx="859">
                  <c:v>0.2222222222222234</c:v>
                </c:pt>
                <c:pt idx="860">
                  <c:v>0.27777777777777779</c:v>
                </c:pt>
                <c:pt idx="861">
                  <c:v>0.51388888888888729</c:v>
                </c:pt>
                <c:pt idx="862">
                  <c:v>0.4861111111111111</c:v>
                </c:pt>
                <c:pt idx="863">
                  <c:v>0.23611111111111149</c:v>
                </c:pt>
                <c:pt idx="864">
                  <c:v>0.15277777777777896</c:v>
                </c:pt>
                <c:pt idx="865">
                  <c:v>0.24999999999999961</c:v>
                </c:pt>
                <c:pt idx="866">
                  <c:v>0.36111111111111033</c:v>
                </c:pt>
                <c:pt idx="867">
                  <c:v>0.27777777777777779</c:v>
                </c:pt>
                <c:pt idx="868">
                  <c:v>6.9444444444444448E-2</c:v>
                </c:pt>
                <c:pt idx="869">
                  <c:v>-5.5555555555554373E-2</c:v>
                </c:pt>
                <c:pt idx="870">
                  <c:v>-9.7222222222222612E-2</c:v>
                </c:pt>
                <c:pt idx="871">
                  <c:v>-0.11111111111111072</c:v>
                </c:pt>
                <c:pt idx="872">
                  <c:v>-0.1388888888888889</c:v>
                </c:pt>
                <c:pt idx="873">
                  <c:v>-0.20833333333333331</c:v>
                </c:pt>
                <c:pt idx="874">
                  <c:v>-0.29166666666666585</c:v>
                </c:pt>
                <c:pt idx="875">
                  <c:v>-0.36111111111111227</c:v>
                </c:pt>
                <c:pt idx="876">
                  <c:v>-0.31944444444444403</c:v>
                </c:pt>
                <c:pt idx="877">
                  <c:v>-0.18055555555555516</c:v>
                </c:pt>
                <c:pt idx="878">
                  <c:v>-5.5555555555556344E-2</c:v>
                </c:pt>
                <c:pt idx="879">
                  <c:v>-0.1388888888888889</c:v>
                </c:pt>
                <c:pt idx="880">
                  <c:v>-0.27777777777777779</c:v>
                </c:pt>
                <c:pt idx="881">
                  <c:v>-0.1388888888888889</c:v>
                </c:pt>
                <c:pt idx="882">
                  <c:v>0</c:v>
                </c:pt>
                <c:pt idx="883">
                  <c:v>1.3888888888888099E-2</c:v>
                </c:pt>
                <c:pt idx="884">
                  <c:v>5.5555555555556344E-2</c:v>
                </c:pt>
                <c:pt idx="885">
                  <c:v>6.9444444444444448E-2</c:v>
                </c:pt>
                <c:pt idx="886">
                  <c:v>4.1666666666666269E-2</c:v>
                </c:pt>
                <c:pt idx="887">
                  <c:v>-1.3888888888888099E-2</c:v>
                </c:pt>
                <c:pt idx="888">
                  <c:v>-8.3333333333334522E-2</c:v>
                </c:pt>
                <c:pt idx="889">
                  <c:v>-0.16666666666666705</c:v>
                </c:pt>
                <c:pt idx="890">
                  <c:v>-0.26388888888888767</c:v>
                </c:pt>
                <c:pt idx="891">
                  <c:v>-0.34722222222222221</c:v>
                </c:pt>
                <c:pt idx="892">
                  <c:v>-0.36111111111111133</c:v>
                </c:pt>
                <c:pt idx="893">
                  <c:v>-0.30555555555555497</c:v>
                </c:pt>
                <c:pt idx="894">
                  <c:v>-0.20833333333333331</c:v>
                </c:pt>
                <c:pt idx="895">
                  <c:v>-9.7222222222222612E-2</c:v>
                </c:pt>
                <c:pt idx="896">
                  <c:v>-2.7777777777778172E-2</c:v>
                </c:pt>
                <c:pt idx="897">
                  <c:v>-1.3888888888889086E-2</c:v>
                </c:pt>
                <c:pt idx="898">
                  <c:v>-5.5555555555555358E-2</c:v>
                </c:pt>
                <c:pt idx="899">
                  <c:v>-0.12499999999999981</c:v>
                </c:pt>
                <c:pt idx="900">
                  <c:v>-0.24999999999999961</c:v>
                </c:pt>
                <c:pt idx="901">
                  <c:v>-0.87499999999999956</c:v>
                </c:pt>
                <c:pt idx="902">
                  <c:v>-1.4444444444444453</c:v>
                </c:pt>
                <c:pt idx="903">
                  <c:v>-1.3472222222222225</c:v>
                </c:pt>
                <c:pt idx="904">
                  <c:v>-0.97222222222222221</c:v>
                </c:pt>
                <c:pt idx="905">
                  <c:v>-0.4861111111111111</c:v>
                </c:pt>
                <c:pt idx="906">
                  <c:v>-0.1388888888888889</c:v>
                </c:pt>
                <c:pt idx="907">
                  <c:v>9.7222222222222612E-2</c:v>
                </c:pt>
                <c:pt idx="908">
                  <c:v>0.47222222222222299</c:v>
                </c:pt>
                <c:pt idx="909">
                  <c:v>0.87499999999999956</c:v>
                </c:pt>
                <c:pt idx="910">
                  <c:v>0.93055555555555491</c:v>
                </c:pt>
                <c:pt idx="911">
                  <c:v>0.59722222222222276</c:v>
                </c:pt>
                <c:pt idx="912">
                  <c:v>0.36111111111111133</c:v>
                </c:pt>
                <c:pt idx="913">
                  <c:v>0.59722222222222177</c:v>
                </c:pt>
                <c:pt idx="914">
                  <c:v>0.56944444444444464</c:v>
                </c:pt>
                <c:pt idx="915">
                  <c:v>0.30555555555555597</c:v>
                </c:pt>
                <c:pt idx="916">
                  <c:v>0.12499999999999981</c:v>
                </c:pt>
                <c:pt idx="917">
                  <c:v>-1.3888888888889086E-2</c:v>
                </c:pt>
                <c:pt idx="918">
                  <c:v>6.9444444444444448E-2</c:v>
                </c:pt>
                <c:pt idx="919">
                  <c:v>0.19444444444444425</c:v>
                </c:pt>
                <c:pt idx="920">
                  <c:v>0.38888888888888851</c:v>
                </c:pt>
                <c:pt idx="921">
                  <c:v>0.47222222222222199</c:v>
                </c:pt>
                <c:pt idx="922">
                  <c:v>0.38888888888888851</c:v>
                </c:pt>
                <c:pt idx="923">
                  <c:v>2.7777777777777186E-2</c:v>
                </c:pt>
                <c:pt idx="924">
                  <c:v>-0.33333333333333215</c:v>
                </c:pt>
                <c:pt idx="925">
                  <c:v>-0.29166666666666585</c:v>
                </c:pt>
                <c:pt idx="926">
                  <c:v>-0.19444444444444522</c:v>
                </c:pt>
                <c:pt idx="927">
                  <c:v>-0.15277777777777798</c:v>
                </c:pt>
                <c:pt idx="928">
                  <c:v>-0.11111111111111072</c:v>
                </c:pt>
                <c:pt idx="929">
                  <c:v>-9.7222222222221627E-2</c:v>
                </c:pt>
                <c:pt idx="930">
                  <c:v>-9.7222222222222612E-2</c:v>
                </c:pt>
                <c:pt idx="931">
                  <c:v>-0.1111111111111117</c:v>
                </c:pt>
                <c:pt idx="932">
                  <c:v>-0.16666666666666607</c:v>
                </c:pt>
                <c:pt idx="933">
                  <c:v>-0.26388888888888867</c:v>
                </c:pt>
                <c:pt idx="934">
                  <c:v>-0.27777777777777779</c:v>
                </c:pt>
                <c:pt idx="935">
                  <c:v>-0.20833333333333331</c:v>
                </c:pt>
                <c:pt idx="936">
                  <c:v>-0.15277777777777798</c:v>
                </c:pt>
                <c:pt idx="937">
                  <c:v>-0.1388888888888889</c:v>
                </c:pt>
                <c:pt idx="938">
                  <c:v>-0.15277777777777798</c:v>
                </c:pt>
                <c:pt idx="939">
                  <c:v>-0.12499999999999981</c:v>
                </c:pt>
                <c:pt idx="940">
                  <c:v>-5.5555555555555358E-2</c:v>
                </c:pt>
                <c:pt idx="941">
                  <c:v>-2.7777777777778172E-2</c:v>
                </c:pt>
                <c:pt idx="942">
                  <c:v>-1.3888888888889086E-2</c:v>
                </c:pt>
                <c:pt idx="943">
                  <c:v>1.3888888888889086E-2</c:v>
                </c:pt>
                <c:pt idx="944">
                  <c:v>4.1666666666667261E-2</c:v>
                </c:pt>
                <c:pt idx="945">
                  <c:v>0.1388888888888889</c:v>
                </c:pt>
                <c:pt idx="946">
                  <c:v>0.22222222222222143</c:v>
                </c:pt>
                <c:pt idx="947">
                  <c:v>0.16666666666666705</c:v>
                </c:pt>
                <c:pt idx="948">
                  <c:v>4.1666666666667261E-2</c:v>
                </c:pt>
                <c:pt idx="949">
                  <c:v>-0.15277777777777798</c:v>
                </c:pt>
                <c:pt idx="950">
                  <c:v>-0.47222222222222199</c:v>
                </c:pt>
                <c:pt idx="951">
                  <c:v>-0.93055555555555591</c:v>
                </c:pt>
                <c:pt idx="952">
                  <c:v>-1.3333333333333335</c:v>
                </c:pt>
                <c:pt idx="953">
                  <c:v>-1.4722222222222223</c:v>
                </c:pt>
                <c:pt idx="954">
                  <c:v>-1.4722222222222223</c:v>
                </c:pt>
                <c:pt idx="955">
                  <c:v>-1.4722222222222219</c:v>
                </c:pt>
                <c:pt idx="956">
                  <c:v>-1.0277777777777775</c:v>
                </c:pt>
                <c:pt idx="957">
                  <c:v>-0.16666666666666657</c:v>
                </c:pt>
                <c:pt idx="958">
                  <c:v>0.58333333333333326</c:v>
                </c:pt>
                <c:pt idx="959">
                  <c:v>1.1944444444444446</c:v>
                </c:pt>
                <c:pt idx="960">
                  <c:v>1.5416666666666663</c:v>
                </c:pt>
                <c:pt idx="961">
                  <c:v>1.4861111111111105</c:v>
                </c:pt>
                <c:pt idx="962">
                  <c:v>1.1944444444444446</c:v>
                </c:pt>
                <c:pt idx="963">
                  <c:v>0.80555555555555614</c:v>
                </c:pt>
                <c:pt idx="964">
                  <c:v>0.43055555555555575</c:v>
                </c:pt>
                <c:pt idx="965">
                  <c:v>0.15277777777777798</c:v>
                </c:pt>
                <c:pt idx="966">
                  <c:v>0</c:v>
                </c:pt>
                <c:pt idx="967">
                  <c:v>-6.9444444444444448E-2</c:v>
                </c:pt>
                <c:pt idx="968">
                  <c:v>-0.16666666666666705</c:v>
                </c:pt>
                <c:pt idx="969">
                  <c:v>-0.34722222222222221</c:v>
                </c:pt>
                <c:pt idx="970">
                  <c:v>-0.69444444444444442</c:v>
                </c:pt>
                <c:pt idx="971">
                  <c:v>-1.1944444444444446</c:v>
                </c:pt>
                <c:pt idx="972">
                  <c:v>-1.4722222222222223</c:v>
                </c:pt>
                <c:pt idx="973">
                  <c:v>-1.4722222222222223</c:v>
                </c:pt>
                <c:pt idx="974">
                  <c:v>-1.4722222222222219</c:v>
                </c:pt>
                <c:pt idx="975">
                  <c:v>-1.4861111111111109</c:v>
                </c:pt>
                <c:pt idx="976">
                  <c:v>-1.2083333333333333</c:v>
                </c:pt>
                <c:pt idx="977">
                  <c:v>-0.84722222222222243</c:v>
                </c:pt>
                <c:pt idx="978">
                  <c:v>-0.73611111111111116</c:v>
                </c:pt>
                <c:pt idx="979">
                  <c:v>-0.61111111111111094</c:v>
                </c:pt>
                <c:pt idx="980">
                  <c:v>-0.48611111111111099</c:v>
                </c:pt>
                <c:pt idx="981">
                  <c:v>-0.45833333333333343</c:v>
                </c:pt>
                <c:pt idx="982">
                  <c:v>-0.55555555555555558</c:v>
                </c:pt>
                <c:pt idx="983">
                  <c:v>-0.61111111111111116</c:v>
                </c:pt>
                <c:pt idx="984">
                  <c:v>-0.44444444444444448</c:v>
                </c:pt>
                <c:pt idx="985">
                  <c:v>-0.15277777777777779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0.11111111111111112</c:v>
                </c:pt>
                <c:pt idx="1026">
                  <c:v>0.5</c:v>
                </c:pt>
                <c:pt idx="1027">
                  <c:v>1.0833333333333333</c:v>
                </c:pt>
                <c:pt idx="1028">
                  <c:v>1.5277777777777777</c:v>
                </c:pt>
                <c:pt idx="1029">
                  <c:v>1.5833333333333333</c:v>
                </c:pt>
                <c:pt idx="1030">
                  <c:v>1.3611111111111109</c:v>
                </c:pt>
                <c:pt idx="1031">
                  <c:v>1.1388888888888888</c:v>
                </c:pt>
                <c:pt idx="1032">
                  <c:v>1.0138888888888891</c:v>
                </c:pt>
                <c:pt idx="1033">
                  <c:v>0.94444444444444453</c:v>
                </c:pt>
                <c:pt idx="1034">
                  <c:v>0.81944444444444475</c:v>
                </c:pt>
                <c:pt idx="1035">
                  <c:v>0.65277777777777812</c:v>
                </c:pt>
                <c:pt idx="1036">
                  <c:v>0.54166666666666641</c:v>
                </c:pt>
                <c:pt idx="1037">
                  <c:v>0.54166666666666641</c:v>
                </c:pt>
                <c:pt idx="1038">
                  <c:v>0.625</c:v>
                </c:pt>
                <c:pt idx="1039">
                  <c:v>0.6666666666666663</c:v>
                </c:pt>
                <c:pt idx="1040">
                  <c:v>0.625</c:v>
                </c:pt>
                <c:pt idx="1041">
                  <c:v>0.4861111111111111</c:v>
                </c:pt>
                <c:pt idx="1042">
                  <c:v>0.29166666666666685</c:v>
                </c:pt>
                <c:pt idx="1043">
                  <c:v>0.12499999999999981</c:v>
                </c:pt>
                <c:pt idx="1044">
                  <c:v>4.1666666666666269E-2</c:v>
                </c:pt>
                <c:pt idx="1045">
                  <c:v>4.1666666666667261E-2</c:v>
                </c:pt>
                <c:pt idx="1046">
                  <c:v>5.5555555555555358E-2</c:v>
                </c:pt>
                <c:pt idx="1047">
                  <c:v>0</c:v>
                </c:pt>
                <c:pt idx="1048">
                  <c:v>-0.1388888888888889</c:v>
                </c:pt>
                <c:pt idx="1049">
                  <c:v>-0.33333333333333315</c:v>
                </c:pt>
                <c:pt idx="1050">
                  <c:v>-0.4861111111111111</c:v>
                </c:pt>
                <c:pt idx="1051">
                  <c:v>-0.5833333333333337</c:v>
                </c:pt>
                <c:pt idx="1052">
                  <c:v>-0.69444444444444442</c:v>
                </c:pt>
                <c:pt idx="1053">
                  <c:v>-0.86111111111111149</c:v>
                </c:pt>
                <c:pt idx="1054">
                  <c:v>-1.0833333333333328</c:v>
                </c:pt>
                <c:pt idx="1055">
                  <c:v>-1.333333333333333</c:v>
                </c:pt>
                <c:pt idx="1056">
                  <c:v>-1.4722222222222223</c:v>
                </c:pt>
                <c:pt idx="1057">
                  <c:v>-1.3472222222222221</c:v>
                </c:pt>
                <c:pt idx="1058">
                  <c:v>-1.2083333333333333</c:v>
                </c:pt>
                <c:pt idx="1059">
                  <c:v>-1.0555555555555556</c:v>
                </c:pt>
                <c:pt idx="1060">
                  <c:v>-0.65277777777777768</c:v>
                </c:pt>
                <c:pt idx="1061">
                  <c:v>-0.18055555555555566</c:v>
                </c:pt>
                <c:pt idx="1062">
                  <c:v>0.1111111111111112</c:v>
                </c:pt>
                <c:pt idx="1063">
                  <c:v>0.4861111111111111</c:v>
                </c:pt>
                <c:pt idx="1064">
                  <c:v>0.98611111111111083</c:v>
                </c:pt>
                <c:pt idx="1065">
                  <c:v>1.0833333333333333</c:v>
                </c:pt>
                <c:pt idx="1066">
                  <c:v>0.65277777777777812</c:v>
                </c:pt>
                <c:pt idx="1067">
                  <c:v>0.25000000000000011</c:v>
                </c:pt>
                <c:pt idx="1068">
                  <c:v>0.24999999999999961</c:v>
                </c:pt>
                <c:pt idx="1069">
                  <c:v>0.50000000000000022</c:v>
                </c:pt>
                <c:pt idx="1070">
                  <c:v>0.75000000000000022</c:v>
                </c:pt>
                <c:pt idx="1071">
                  <c:v>0.90277777777777724</c:v>
                </c:pt>
                <c:pt idx="1072">
                  <c:v>1.0694444444444444</c:v>
                </c:pt>
                <c:pt idx="1073">
                  <c:v>1.2777777777777781</c:v>
                </c:pt>
                <c:pt idx="1074">
                  <c:v>1.3611111111111107</c:v>
                </c:pt>
                <c:pt idx="1075">
                  <c:v>1.2222222222222219</c:v>
                </c:pt>
                <c:pt idx="1076">
                  <c:v>0.98611111111111127</c:v>
                </c:pt>
                <c:pt idx="1077">
                  <c:v>0.7777777777777779</c:v>
                </c:pt>
                <c:pt idx="1078">
                  <c:v>0.6666666666666673</c:v>
                </c:pt>
                <c:pt idx="1079">
                  <c:v>0.51388888888888928</c:v>
                </c:pt>
                <c:pt idx="1080">
                  <c:v>0.24999999999999961</c:v>
                </c:pt>
                <c:pt idx="1081">
                  <c:v>-1.3888888888889086E-2</c:v>
                </c:pt>
                <c:pt idx="1082">
                  <c:v>-0.29166666666666685</c:v>
                </c:pt>
                <c:pt idx="1083">
                  <c:v>-0.44444444444444481</c:v>
                </c:pt>
                <c:pt idx="1084">
                  <c:v>-0.31944444444444403</c:v>
                </c:pt>
                <c:pt idx="1085">
                  <c:v>-9.7222222222221627E-2</c:v>
                </c:pt>
                <c:pt idx="1086">
                  <c:v>1.3888888888889086E-2</c:v>
                </c:pt>
                <c:pt idx="1087">
                  <c:v>2.7777777777777186E-2</c:v>
                </c:pt>
                <c:pt idx="1088">
                  <c:v>1.3888888888888099E-2</c:v>
                </c:pt>
                <c:pt idx="1089">
                  <c:v>0</c:v>
                </c:pt>
                <c:pt idx="1090">
                  <c:v>4.1666666666667261E-2</c:v>
                </c:pt>
                <c:pt idx="1091">
                  <c:v>0.18055555555555614</c:v>
                </c:pt>
                <c:pt idx="1092">
                  <c:v>0.36111111111111133</c:v>
                </c:pt>
                <c:pt idx="1093">
                  <c:v>0.40277777777777757</c:v>
                </c:pt>
                <c:pt idx="1094">
                  <c:v>0.27777777777777779</c:v>
                </c:pt>
                <c:pt idx="1095">
                  <c:v>0.12499999999999981</c:v>
                </c:pt>
                <c:pt idx="1096">
                  <c:v>-2.7777777777778172E-2</c:v>
                </c:pt>
                <c:pt idx="1097">
                  <c:v>-0.2222222222222224</c:v>
                </c:pt>
                <c:pt idx="1098">
                  <c:v>-0.44444444444444481</c:v>
                </c:pt>
                <c:pt idx="1099">
                  <c:v>-0.47222222222222199</c:v>
                </c:pt>
                <c:pt idx="1100">
                  <c:v>-0.26388888888888867</c:v>
                </c:pt>
                <c:pt idx="1101">
                  <c:v>-1.3888888888889086E-2</c:v>
                </c:pt>
                <c:pt idx="1102">
                  <c:v>0.25000000000000061</c:v>
                </c:pt>
                <c:pt idx="1103">
                  <c:v>0.4861111111111111</c:v>
                </c:pt>
                <c:pt idx="1104">
                  <c:v>0.51388888888888828</c:v>
                </c:pt>
                <c:pt idx="1105">
                  <c:v>0.30555555555555597</c:v>
                </c:pt>
                <c:pt idx="1106">
                  <c:v>6.9444444444445433E-2</c:v>
                </c:pt>
                <c:pt idx="1107">
                  <c:v>-0.1388888888888889</c:v>
                </c:pt>
                <c:pt idx="1108">
                  <c:v>-0.33333333333333409</c:v>
                </c:pt>
                <c:pt idx="1109">
                  <c:v>-0.31944444444444403</c:v>
                </c:pt>
                <c:pt idx="1110">
                  <c:v>-9.7222222222222612E-2</c:v>
                </c:pt>
                <c:pt idx="1111">
                  <c:v>0.19444444444444425</c:v>
                </c:pt>
                <c:pt idx="1112">
                  <c:v>0.55555555555555558</c:v>
                </c:pt>
                <c:pt idx="1113">
                  <c:v>0.74999999999999978</c:v>
                </c:pt>
                <c:pt idx="1114">
                  <c:v>0.56944444444444564</c:v>
                </c:pt>
                <c:pt idx="1115">
                  <c:v>0.23611111111111149</c:v>
                </c:pt>
                <c:pt idx="1116">
                  <c:v>-1.3888888888890073E-2</c:v>
                </c:pt>
                <c:pt idx="1117">
                  <c:v>-0.2222222222222234</c:v>
                </c:pt>
                <c:pt idx="1118">
                  <c:v>-0.33333333333333215</c:v>
                </c:pt>
                <c:pt idx="1119">
                  <c:v>-0.26388888888888767</c:v>
                </c:pt>
                <c:pt idx="1120">
                  <c:v>-0.16666666666666705</c:v>
                </c:pt>
                <c:pt idx="1121">
                  <c:v>-0.18055555555555516</c:v>
                </c:pt>
                <c:pt idx="1122">
                  <c:v>-0.34722222222222221</c:v>
                </c:pt>
                <c:pt idx="1123">
                  <c:v>-0.63888888888889006</c:v>
                </c:pt>
                <c:pt idx="1124">
                  <c:v>-1.0277777777777786</c:v>
                </c:pt>
                <c:pt idx="1125">
                  <c:v>-1.3611111111111107</c:v>
                </c:pt>
                <c:pt idx="1126">
                  <c:v>-1.4722222222222214</c:v>
                </c:pt>
                <c:pt idx="1127">
                  <c:v>-1.4444444444444442</c:v>
                </c:pt>
                <c:pt idx="1128">
                  <c:v>-1.25</c:v>
                </c:pt>
                <c:pt idx="1129">
                  <c:v>-1.0000000000000004</c:v>
                </c:pt>
                <c:pt idx="1130">
                  <c:v>-0.88888888888888917</c:v>
                </c:pt>
                <c:pt idx="1131">
                  <c:v>-0.87499999999999956</c:v>
                </c:pt>
                <c:pt idx="1132">
                  <c:v>-0.94444444444444453</c:v>
                </c:pt>
                <c:pt idx="1133">
                  <c:v>-1.0000000000000004</c:v>
                </c:pt>
                <c:pt idx="1134">
                  <c:v>-0.93055555555555547</c:v>
                </c:pt>
                <c:pt idx="1135">
                  <c:v>-0.66666666666666652</c:v>
                </c:pt>
                <c:pt idx="1136">
                  <c:v>-0.29166666666666685</c:v>
                </c:pt>
                <c:pt idx="1137">
                  <c:v>-4.1666666666666519E-2</c:v>
                </c:pt>
                <c:pt idx="1138">
                  <c:v>5.5555555555555601E-2</c:v>
                </c:pt>
                <c:pt idx="1139">
                  <c:v>0.11111111111111097</c:v>
                </c:pt>
                <c:pt idx="1140">
                  <c:v>0.24999999999999983</c:v>
                </c:pt>
                <c:pt idx="1141">
                  <c:v>0.5555555555555558</c:v>
                </c:pt>
                <c:pt idx="1142">
                  <c:v>0.84722222222222243</c:v>
                </c:pt>
                <c:pt idx="1143">
                  <c:v>0.73611111111111072</c:v>
                </c:pt>
                <c:pt idx="1144">
                  <c:v>0.31944444444444453</c:v>
                </c:pt>
                <c:pt idx="1145">
                  <c:v>-0.23611111111111099</c:v>
                </c:pt>
                <c:pt idx="1146">
                  <c:v>-1.0277777777777781</c:v>
                </c:pt>
                <c:pt idx="1147">
                  <c:v>-1.2361111111111109</c:v>
                </c:pt>
                <c:pt idx="1148">
                  <c:v>-0.74999999999999978</c:v>
                </c:pt>
                <c:pt idx="1149">
                  <c:v>-0.25000000000000011</c:v>
                </c:pt>
                <c:pt idx="1150">
                  <c:v>0</c:v>
                </c:pt>
                <c:pt idx="1151">
                  <c:v>0.26388888888888895</c:v>
                </c:pt>
                <c:pt idx="1152">
                  <c:v>0.94444444444444453</c:v>
                </c:pt>
                <c:pt idx="1153">
                  <c:v>1.5555555555555556</c:v>
                </c:pt>
                <c:pt idx="1154">
                  <c:v>1.5277777777777777</c:v>
                </c:pt>
                <c:pt idx="1155">
                  <c:v>1.2083333333333328</c:v>
                </c:pt>
                <c:pt idx="1156">
                  <c:v>1.166666666666667</c:v>
                </c:pt>
                <c:pt idx="1157">
                  <c:v>1.3333333333333335</c:v>
                </c:pt>
                <c:pt idx="1158">
                  <c:v>1.4861111111111105</c:v>
                </c:pt>
                <c:pt idx="1159">
                  <c:v>1.4444444444444442</c:v>
                </c:pt>
                <c:pt idx="1160">
                  <c:v>1.2361111111111109</c:v>
                </c:pt>
                <c:pt idx="1161">
                  <c:v>1.0694444444444449</c:v>
                </c:pt>
                <c:pt idx="1162">
                  <c:v>1.0000000000000004</c:v>
                </c:pt>
                <c:pt idx="1163">
                  <c:v>0.95833333333333415</c:v>
                </c:pt>
                <c:pt idx="1164">
                  <c:v>0.91666666666666585</c:v>
                </c:pt>
                <c:pt idx="1165">
                  <c:v>0.63888888888888806</c:v>
                </c:pt>
                <c:pt idx="1166">
                  <c:v>0.37500000000000039</c:v>
                </c:pt>
                <c:pt idx="1167">
                  <c:v>0.44444444444444481</c:v>
                </c:pt>
                <c:pt idx="1168">
                  <c:v>0.50000000000000122</c:v>
                </c:pt>
                <c:pt idx="1169">
                  <c:v>0.45833333333333293</c:v>
                </c:pt>
                <c:pt idx="1170">
                  <c:v>0.43055555555555475</c:v>
                </c:pt>
                <c:pt idx="1171">
                  <c:v>0.38888888888888851</c:v>
                </c:pt>
                <c:pt idx="1172">
                  <c:v>0.34722222222222221</c:v>
                </c:pt>
                <c:pt idx="1173">
                  <c:v>0.31944444444444403</c:v>
                </c:pt>
                <c:pt idx="1174">
                  <c:v>0.27777777777777779</c:v>
                </c:pt>
                <c:pt idx="1175">
                  <c:v>0.23611111111111149</c:v>
                </c:pt>
                <c:pt idx="1176">
                  <c:v>0.22222222222222143</c:v>
                </c:pt>
                <c:pt idx="1177">
                  <c:v>0.24999999999999961</c:v>
                </c:pt>
                <c:pt idx="1178">
                  <c:v>0.27777777777777779</c:v>
                </c:pt>
                <c:pt idx="1179">
                  <c:v>0.27777777777777779</c:v>
                </c:pt>
                <c:pt idx="1180">
                  <c:v>0.26388888888888967</c:v>
                </c:pt>
                <c:pt idx="1181">
                  <c:v>0.2222222222222234</c:v>
                </c:pt>
                <c:pt idx="1182">
                  <c:v>0.18055555555555516</c:v>
                </c:pt>
                <c:pt idx="1183">
                  <c:v>0.15277777777777699</c:v>
                </c:pt>
                <c:pt idx="1184">
                  <c:v>0.11111111111111072</c:v>
                </c:pt>
                <c:pt idx="1185">
                  <c:v>4.1666666666666269E-2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1.3888888888890073E-2</c:v>
                </c:pt>
                <c:pt idx="1195">
                  <c:v>1.3888888888890073E-2</c:v>
                </c:pt>
                <c:pt idx="1196">
                  <c:v>1.3888888888888099E-2</c:v>
                </c:pt>
                <c:pt idx="1197">
                  <c:v>6.9444444444444448E-2</c:v>
                </c:pt>
                <c:pt idx="1198">
                  <c:v>0.12500000000000078</c:v>
                </c:pt>
                <c:pt idx="1199">
                  <c:v>0.18055555555555516</c:v>
                </c:pt>
                <c:pt idx="1200">
                  <c:v>0.22222222222222143</c:v>
                </c:pt>
                <c:pt idx="1201">
                  <c:v>0.19444444444444522</c:v>
                </c:pt>
                <c:pt idx="1202">
                  <c:v>0.1388888888888889</c:v>
                </c:pt>
                <c:pt idx="1203">
                  <c:v>8.3333333333332538E-2</c:v>
                </c:pt>
                <c:pt idx="1204">
                  <c:v>4.1666666666666269E-2</c:v>
                </c:pt>
                <c:pt idx="1205">
                  <c:v>2.7777777777778172E-2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1.3888888888890073E-2</c:v>
                </c:pt>
                <c:pt idx="1209">
                  <c:v>0</c:v>
                </c:pt>
                <c:pt idx="1210">
                  <c:v>0</c:v>
                </c:pt>
                <c:pt idx="1211">
                  <c:v>-1.3888888888890073E-2</c:v>
                </c:pt>
                <c:pt idx="1212">
                  <c:v>-1.3888888888890073E-2</c:v>
                </c:pt>
                <c:pt idx="1213">
                  <c:v>0</c:v>
                </c:pt>
                <c:pt idx="1214">
                  <c:v>0</c:v>
                </c:pt>
                <c:pt idx="1215">
                  <c:v>-1.3888888888888099E-2</c:v>
                </c:pt>
                <c:pt idx="1216">
                  <c:v>-2.7777777777778172E-2</c:v>
                </c:pt>
                <c:pt idx="1217">
                  <c:v>-2.7777777777778172E-2</c:v>
                </c:pt>
                <c:pt idx="1218">
                  <c:v>-2.7777777777776198E-2</c:v>
                </c:pt>
                <c:pt idx="1219">
                  <c:v>-4.1666666666666269E-2</c:v>
                </c:pt>
                <c:pt idx="1220">
                  <c:v>-6.9444444444444448E-2</c:v>
                </c:pt>
                <c:pt idx="1221">
                  <c:v>-8.3333333333334522E-2</c:v>
                </c:pt>
                <c:pt idx="1222">
                  <c:v>-9.7222222222222612E-2</c:v>
                </c:pt>
                <c:pt idx="1223">
                  <c:v>-8.3333333333332538E-2</c:v>
                </c:pt>
                <c:pt idx="1224">
                  <c:v>-5.5555555555556344E-2</c:v>
                </c:pt>
                <c:pt idx="1225">
                  <c:v>-4.1666666666666269E-2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-5.5555555555556344E-2</c:v>
                </c:pt>
                <c:pt idx="1230">
                  <c:v>-4.1666666666666269E-2</c:v>
                </c:pt>
                <c:pt idx="1231">
                  <c:v>-1.3888888888888099E-2</c:v>
                </c:pt>
                <c:pt idx="1232">
                  <c:v>-1.3888888888890073E-2</c:v>
                </c:pt>
                <c:pt idx="1233">
                  <c:v>-1.3888888888890073E-2</c:v>
                </c:pt>
                <c:pt idx="1234">
                  <c:v>-2.7777777777778172E-2</c:v>
                </c:pt>
                <c:pt idx="1235">
                  <c:v>-5.5555555555554373E-2</c:v>
                </c:pt>
                <c:pt idx="1236">
                  <c:v>-9.7222222222220642E-2</c:v>
                </c:pt>
                <c:pt idx="1237">
                  <c:v>-0.15277777777777896</c:v>
                </c:pt>
                <c:pt idx="1238">
                  <c:v>-0.19444444444444522</c:v>
                </c:pt>
                <c:pt idx="1239">
                  <c:v>-0.20833333333333331</c:v>
                </c:pt>
                <c:pt idx="1240">
                  <c:v>-0.19444444444444522</c:v>
                </c:pt>
                <c:pt idx="1241">
                  <c:v>-0.18055555555555516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-0.16666666666666705</c:v>
                </c:pt>
                <c:pt idx="1245">
                  <c:v>-0.18055555555555516</c:v>
                </c:pt>
                <c:pt idx="1246">
                  <c:v>-0.19444444444444325</c:v>
                </c:pt>
                <c:pt idx="1247">
                  <c:v>-0.19444444444444522</c:v>
                </c:pt>
                <c:pt idx="1248">
                  <c:v>-0.19444444444444522</c:v>
                </c:pt>
                <c:pt idx="1249">
                  <c:v>-0.18055555555555516</c:v>
                </c:pt>
                <c:pt idx="1250">
                  <c:v>-0.16666666666666705</c:v>
                </c:pt>
                <c:pt idx="1251">
                  <c:v>-0.16666666666666705</c:v>
                </c:pt>
                <c:pt idx="1252">
                  <c:v>-0.16666666666666508</c:v>
                </c:pt>
                <c:pt idx="1253">
                  <c:v>-0.16666666666666705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-0.16666666666666508</c:v>
                </c:pt>
                <c:pt idx="1258">
                  <c:v>-0.15277777777777699</c:v>
                </c:pt>
                <c:pt idx="1259">
                  <c:v>-0.12500000000000078</c:v>
                </c:pt>
                <c:pt idx="1260">
                  <c:v>-9.7222222222222612E-2</c:v>
                </c:pt>
                <c:pt idx="1261">
                  <c:v>-4.1666666666666269E-2</c:v>
                </c:pt>
                <c:pt idx="1262">
                  <c:v>1.3888888888888099E-2</c:v>
                </c:pt>
                <c:pt idx="1263">
                  <c:v>5.5555555555554373E-2</c:v>
                </c:pt>
                <c:pt idx="1264">
                  <c:v>8.3333333333334522E-2</c:v>
                </c:pt>
                <c:pt idx="1265">
                  <c:v>6.9444444444444448E-2</c:v>
                </c:pt>
                <c:pt idx="1266">
                  <c:v>5.5555555555554373E-2</c:v>
                </c:pt>
                <c:pt idx="1267">
                  <c:v>2.7777777777778172E-2</c:v>
                </c:pt>
                <c:pt idx="1268">
                  <c:v>-2.7777777777778172E-2</c:v>
                </c:pt>
                <c:pt idx="1269">
                  <c:v>-6.9444444444444448E-2</c:v>
                </c:pt>
                <c:pt idx="1270">
                  <c:v>-9.7222222222220642E-2</c:v>
                </c:pt>
                <c:pt idx="1271">
                  <c:v>-0.11111111111111072</c:v>
                </c:pt>
                <c:pt idx="1272">
                  <c:v>-9.7222222222222612E-2</c:v>
                </c:pt>
                <c:pt idx="1273">
                  <c:v>-8.3333333333332538E-2</c:v>
                </c:pt>
                <c:pt idx="1274">
                  <c:v>-6.9444444444444448E-2</c:v>
                </c:pt>
                <c:pt idx="1275">
                  <c:v>-2.7777777777778172E-2</c:v>
                </c:pt>
                <c:pt idx="1276">
                  <c:v>1.3888888888888099E-2</c:v>
                </c:pt>
                <c:pt idx="1277">
                  <c:v>2.7777777777778172E-2</c:v>
                </c:pt>
                <c:pt idx="1278">
                  <c:v>4.1666666666666269E-2</c:v>
                </c:pt>
                <c:pt idx="1279">
                  <c:v>5.5555555555554373E-2</c:v>
                </c:pt>
                <c:pt idx="1280">
                  <c:v>2.7777777777778172E-2</c:v>
                </c:pt>
                <c:pt idx="1281">
                  <c:v>1.3888888888890073E-2</c:v>
                </c:pt>
                <c:pt idx="1282">
                  <c:v>1.3888888888890073E-2</c:v>
                </c:pt>
                <c:pt idx="1283">
                  <c:v>0</c:v>
                </c:pt>
                <c:pt idx="1284">
                  <c:v>-2.7777777777778172E-2</c:v>
                </c:pt>
                <c:pt idx="1285">
                  <c:v>-5.5555555555556344E-2</c:v>
                </c:pt>
                <c:pt idx="1286">
                  <c:v>-6.9444444444444448E-2</c:v>
                </c:pt>
                <c:pt idx="1287">
                  <c:v>-9.7222222222222612E-2</c:v>
                </c:pt>
                <c:pt idx="1288">
                  <c:v>-0.11111111111111072</c:v>
                </c:pt>
                <c:pt idx="1289">
                  <c:v>-9.7222222222222612E-2</c:v>
                </c:pt>
                <c:pt idx="1290">
                  <c:v>-9.7222222222222612E-2</c:v>
                </c:pt>
                <c:pt idx="1291">
                  <c:v>-0.12499999999999881</c:v>
                </c:pt>
                <c:pt idx="1292">
                  <c:v>-0.1388888888888889</c:v>
                </c:pt>
                <c:pt idx="1293">
                  <c:v>-0.1388888888888889</c:v>
                </c:pt>
                <c:pt idx="1294">
                  <c:v>-0.11111111111111072</c:v>
                </c:pt>
                <c:pt idx="1295">
                  <c:v>-5.5555555555556344E-2</c:v>
                </c:pt>
                <c:pt idx="1296">
                  <c:v>0</c:v>
                </c:pt>
                <c:pt idx="1297">
                  <c:v>4.1666666666666269E-2</c:v>
                </c:pt>
                <c:pt idx="1298">
                  <c:v>6.9444444444444448E-2</c:v>
                </c:pt>
                <c:pt idx="1299">
                  <c:v>6.9444444444444448E-2</c:v>
                </c:pt>
                <c:pt idx="1300">
                  <c:v>5.5555555555554373E-2</c:v>
                </c:pt>
                <c:pt idx="1301">
                  <c:v>5.5555555555556344E-2</c:v>
                </c:pt>
                <c:pt idx="1302">
                  <c:v>6.9444444444444448E-2</c:v>
                </c:pt>
                <c:pt idx="1303">
                  <c:v>5.5555555555556344E-2</c:v>
                </c:pt>
                <c:pt idx="1304">
                  <c:v>2.7777777777778172E-2</c:v>
                </c:pt>
                <c:pt idx="1305">
                  <c:v>1.3888888888888099E-2</c:v>
                </c:pt>
                <c:pt idx="1306">
                  <c:v>0</c:v>
                </c:pt>
                <c:pt idx="1307">
                  <c:v>-1.3888888888888099E-2</c:v>
                </c:pt>
                <c:pt idx="1308">
                  <c:v>-1.3888888888888099E-2</c:v>
                </c:pt>
                <c:pt idx="1309">
                  <c:v>-1.3888888888890073E-2</c:v>
                </c:pt>
                <c:pt idx="1310">
                  <c:v>-2.7777777777778172E-2</c:v>
                </c:pt>
                <c:pt idx="1311">
                  <c:v>-4.1666666666666269E-2</c:v>
                </c:pt>
                <c:pt idx="1312">
                  <c:v>-6.9444444444444448E-2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-0.12500000000000078</c:v>
                </c:pt>
                <c:pt idx="1316">
                  <c:v>-0.1388888888888889</c:v>
                </c:pt>
                <c:pt idx="1317">
                  <c:v>-0.11111111111111072</c:v>
                </c:pt>
                <c:pt idx="1318">
                  <c:v>-2.7777777777778172E-2</c:v>
                </c:pt>
                <c:pt idx="1319">
                  <c:v>9.7222222222222612E-2</c:v>
                </c:pt>
                <c:pt idx="1320">
                  <c:v>0.19444444444444522</c:v>
                </c:pt>
                <c:pt idx="1321">
                  <c:v>0.29166666666666585</c:v>
                </c:pt>
                <c:pt idx="1322">
                  <c:v>0.38888888888888851</c:v>
                </c:pt>
                <c:pt idx="1323">
                  <c:v>0.43055555555555675</c:v>
                </c:pt>
                <c:pt idx="1324">
                  <c:v>0.36111111111111033</c:v>
                </c:pt>
                <c:pt idx="1325">
                  <c:v>0.22222222222222143</c:v>
                </c:pt>
                <c:pt idx="1326">
                  <c:v>9.7222222222222612E-2</c:v>
                </c:pt>
                <c:pt idx="1327">
                  <c:v>2.7777777777778172E-2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-1.3888888888888099E-2</c:v>
                </c:pt>
                <c:pt idx="1332">
                  <c:v>-5.5555555555556344E-2</c:v>
                </c:pt>
                <c:pt idx="1333">
                  <c:v>-8.3333333333334522E-2</c:v>
                </c:pt>
                <c:pt idx="1334">
                  <c:v>-8.3333333333332538E-2</c:v>
                </c:pt>
                <c:pt idx="1335">
                  <c:v>-5.5555555555554373E-2</c:v>
                </c:pt>
                <c:pt idx="1336">
                  <c:v>-2.7777777777778172E-2</c:v>
                </c:pt>
                <c:pt idx="1337">
                  <c:v>-1.3888888888890073E-2</c:v>
                </c:pt>
                <c:pt idx="1338">
                  <c:v>0</c:v>
                </c:pt>
                <c:pt idx="1339">
                  <c:v>1.3888888888890073E-2</c:v>
                </c:pt>
                <c:pt idx="1340">
                  <c:v>2.7777777777778172E-2</c:v>
                </c:pt>
                <c:pt idx="1341">
                  <c:v>6.9444444444444448E-2</c:v>
                </c:pt>
                <c:pt idx="1342">
                  <c:v>0.11111111111111072</c:v>
                </c:pt>
                <c:pt idx="1343">
                  <c:v>0.11111111111111072</c:v>
                </c:pt>
                <c:pt idx="1344">
                  <c:v>9.7222222222222612E-2</c:v>
                </c:pt>
                <c:pt idx="1345">
                  <c:v>5.5555555555554373E-2</c:v>
                </c:pt>
                <c:pt idx="1346">
                  <c:v>1.3888888888888099E-2</c:v>
                </c:pt>
                <c:pt idx="1347">
                  <c:v>-2.7777777777776198E-2</c:v>
                </c:pt>
                <c:pt idx="1348">
                  <c:v>-0.12499999999999881</c:v>
                </c:pt>
                <c:pt idx="1349">
                  <c:v>-0.25000000000000155</c:v>
                </c:pt>
                <c:pt idx="1350">
                  <c:v>-0.34722222222222221</c:v>
                </c:pt>
                <c:pt idx="1351">
                  <c:v>-0.38888888888888851</c:v>
                </c:pt>
                <c:pt idx="1352">
                  <c:v>-0.40277777777777857</c:v>
                </c:pt>
                <c:pt idx="1353">
                  <c:v>-0.41666666666666663</c:v>
                </c:pt>
                <c:pt idx="1354">
                  <c:v>-0.44444444444444481</c:v>
                </c:pt>
                <c:pt idx="1355">
                  <c:v>-0.49999999999999922</c:v>
                </c:pt>
                <c:pt idx="1356">
                  <c:v>-0.54166666666666552</c:v>
                </c:pt>
                <c:pt idx="1357">
                  <c:v>-0.56944444444444564</c:v>
                </c:pt>
                <c:pt idx="1358">
                  <c:v>-0.61111111111111194</c:v>
                </c:pt>
                <c:pt idx="1359">
                  <c:v>-0.624999999999999</c:v>
                </c:pt>
                <c:pt idx="1360">
                  <c:v>-0.49999999999999922</c:v>
                </c:pt>
                <c:pt idx="1361">
                  <c:v>-0.25000000000000061</c:v>
                </c:pt>
                <c:pt idx="1362">
                  <c:v>2.7777777777777186E-2</c:v>
                </c:pt>
                <c:pt idx="1363">
                  <c:v>0.27777777777777779</c:v>
                </c:pt>
                <c:pt idx="1364">
                  <c:v>0.30555555555555597</c:v>
                </c:pt>
                <c:pt idx="1365">
                  <c:v>0.12500000000000078</c:v>
                </c:pt>
                <c:pt idx="1366">
                  <c:v>-9.7222222222222612E-2</c:v>
                </c:pt>
                <c:pt idx="1367">
                  <c:v>-0.37500000000000039</c:v>
                </c:pt>
                <c:pt idx="1368">
                  <c:v>-0.4861111111111111</c:v>
                </c:pt>
                <c:pt idx="1369">
                  <c:v>-0.30555555555555597</c:v>
                </c:pt>
                <c:pt idx="1370">
                  <c:v>-8.3333333333333523E-2</c:v>
                </c:pt>
                <c:pt idx="1371">
                  <c:v>0</c:v>
                </c:pt>
                <c:pt idx="1372">
                  <c:v>-6.9444444444444448E-2</c:v>
                </c:pt>
                <c:pt idx="1373">
                  <c:v>-0.22222222222222143</c:v>
                </c:pt>
                <c:pt idx="1374">
                  <c:v>-0.41666666666666663</c:v>
                </c:pt>
                <c:pt idx="1375">
                  <c:v>-0.75000000000000078</c:v>
                </c:pt>
                <c:pt idx="1376">
                  <c:v>-1.2222222222222219</c:v>
                </c:pt>
                <c:pt idx="1377">
                  <c:v>-1.4722222222222214</c:v>
                </c:pt>
                <c:pt idx="1378">
                  <c:v>-1.4722222222222223</c:v>
                </c:pt>
                <c:pt idx="1379">
                  <c:v>-1.4722222222222223</c:v>
                </c:pt>
                <c:pt idx="1380">
                  <c:v>-1.0555555555555551</c:v>
                </c:pt>
                <c:pt idx="1381">
                  <c:v>-4.1666666666666761E-2</c:v>
                </c:pt>
                <c:pt idx="1382">
                  <c:v>0.77777777777777746</c:v>
                </c:pt>
                <c:pt idx="1383">
                  <c:v>0.87500000000000011</c:v>
                </c:pt>
                <c:pt idx="1384">
                  <c:v>0.52777777777777835</c:v>
                </c:pt>
                <c:pt idx="1385">
                  <c:v>0.27777777777777779</c:v>
                </c:pt>
                <c:pt idx="1386">
                  <c:v>0.37499999999999939</c:v>
                </c:pt>
                <c:pt idx="1387">
                  <c:v>0.68055555555555536</c:v>
                </c:pt>
                <c:pt idx="1388">
                  <c:v>0.98611111111111127</c:v>
                </c:pt>
                <c:pt idx="1389">
                  <c:v>1.0694444444444449</c:v>
                </c:pt>
                <c:pt idx="1390">
                  <c:v>0.87499999999999956</c:v>
                </c:pt>
                <c:pt idx="1391">
                  <c:v>0.56944444444444364</c:v>
                </c:pt>
                <c:pt idx="1392">
                  <c:v>0.29166666666666685</c:v>
                </c:pt>
                <c:pt idx="1393">
                  <c:v>8.3333333333333523E-2</c:v>
                </c:pt>
                <c:pt idx="1394">
                  <c:v>-2.7777777777777186E-2</c:v>
                </c:pt>
                <c:pt idx="1395">
                  <c:v>-0.11111111111111072</c:v>
                </c:pt>
                <c:pt idx="1396">
                  <c:v>-0.20833333333333331</c:v>
                </c:pt>
                <c:pt idx="1397">
                  <c:v>-0.27777777777777779</c:v>
                </c:pt>
                <c:pt idx="1398">
                  <c:v>-0.34722222222222221</c:v>
                </c:pt>
                <c:pt idx="1399">
                  <c:v>-0.41666666666666663</c:v>
                </c:pt>
                <c:pt idx="1400">
                  <c:v>-0.45833333333333393</c:v>
                </c:pt>
                <c:pt idx="1401">
                  <c:v>-0.54166666666666641</c:v>
                </c:pt>
                <c:pt idx="1402">
                  <c:v>-0.7777777777777779</c:v>
                </c:pt>
                <c:pt idx="1403">
                  <c:v>-1.2083333333333337</c:v>
                </c:pt>
                <c:pt idx="1404">
                  <c:v>-1.4722222222222219</c:v>
                </c:pt>
                <c:pt idx="1405">
                  <c:v>-1.2361111111111109</c:v>
                </c:pt>
                <c:pt idx="1406">
                  <c:v>-0.59722222222222232</c:v>
                </c:pt>
                <c:pt idx="1407">
                  <c:v>-4.1666666666666761E-2</c:v>
                </c:pt>
                <c:pt idx="1408">
                  <c:v>8.3333333333333523E-2</c:v>
                </c:pt>
                <c:pt idx="1409">
                  <c:v>1.3888888888888593E-2</c:v>
                </c:pt>
                <c:pt idx="1410">
                  <c:v>-5.5555555555555358E-2</c:v>
                </c:pt>
                <c:pt idx="1411">
                  <c:v>-9.7222222222222127E-2</c:v>
                </c:pt>
                <c:pt idx="1412">
                  <c:v>-4.1666666666666761E-2</c:v>
                </c:pt>
                <c:pt idx="1413">
                  <c:v>0.20833333333333331</c:v>
                </c:pt>
                <c:pt idx="1414">
                  <c:v>0.59722222222222232</c:v>
                </c:pt>
                <c:pt idx="1415">
                  <c:v>0.9166666666666663</c:v>
                </c:pt>
                <c:pt idx="1416">
                  <c:v>1.0138888888888884</c:v>
                </c:pt>
                <c:pt idx="1417">
                  <c:v>0.84722222222222243</c:v>
                </c:pt>
                <c:pt idx="1418">
                  <c:v>0.45833333333333393</c:v>
                </c:pt>
                <c:pt idx="1419">
                  <c:v>0</c:v>
                </c:pt>
                <c:pt idx="1420">
                  <c:v>-0.47222222222222299</c:v>
                </c:pt>
                <c:pt idx="1421">
                  <c:v>-0.7777777777777779</c:v>
                </c:pt>
                <c:pt idx="1422">
                  <c:v>-0.55555555555555558</c:v>
                </c:pt>
                <c:pt idx="1423">
                  <c:v>-9.7222222222221627E-2</c:v>
                </c:pt>
                <c:pt idx="1424">
                  <c:v>0.27777777777777779</c:v>
                </c:pt>
                <c:pt idx="1425">
                  <c:v>0.68055555555555536</c:v>
                </c:pt>
                <c:pt idx="1426">
                  <c:v>0.76388888888888884</c:v>
                </c:pt>
                <c:pt idx="1427">
                  <c:v>0.41666666666666663</c:v>
                </c:pt>
                <c:pt idx="1428">
                  <c:v>1.3888888888889086E-2</c:v>
                </c:pt>
                <c:pt idx="1429">
                  <c:v>-0.33333333333333315</c:v>
                </c:pt>
                <c:pt idx="1430">
                  <c:v>-0.73611111111111072</c:v>
                </c:pt>
                <c:pt idx="1431">
                  <c:v>-1.2222222222222223</c:v>
                </c:pt>
                <c:pt idx="1432">
                  <c:v>-1.4722222222222223</c:v>
                </c:pt>
                <c:pt idx="1433">
                  <c:v>-1.4861111111111109</c:v>
                </c:pt>
                <c:pt idx="1434">
                  <c:v>-0.95833333333333315</c:v>
                </c:pt>
                <c:pt idx="1435">
                  <c:v>-0.12500000000000031</c:v>
                </c:pt>
                <c:pt idx="1436">
                  <c:v>0.27777777777777779</c:v>
                </c:pt>
                <c:pt idx="1437">
                  <c:v>0.31944444444444453</c:v>
                </c:pt>
                <c:pt idx="1438">
                  <c:v>0.1388888888888889</c:v>
                </c:pt>
                <c:pt idx="1439">
                  <c:v>-8.3333333333333523E-2</c:v>
                </c:pt>
                <c:pt idx="1440">
                  <c:v>-0.34722222222222221</c:v>
                </c:pt>
                <c:pt idx="1441">
                  <c:v>-0.43055555555555525</c:v>
                </c:pt>
                <c:pt idx="1442">
                  <c:v>-0.2222222222222224</c:v>
                </c:pt>
                <c:pt idx="1443">
                  <c:v>0</c:v>
                </c:pt>
                <c:pt idx="1444">
                  <c:v>6.9444444444444448E-2</c:v>
                </c:pt>
                <c:pt idx="1445">
                  <c:v>-5.5555555555555851E-2</c:v>
                </c:pt>
                <c:pt idx="1446">
                  <c:v>-0.4861111111111111</c:v>
                </c:pt>
                <c:pt idx="1447">
                  <c:v>-1.1111111111111109</c:v>
                </c:pt>
                <c:pt idx="1448">
                  <c:v>-1.4444444444444444</c:v>
                </c:pt>
                <c:pt idx="1449">
                  <c:v>-1.2083333333333335</c:v>
                </c:pt>
                <c:pt idx="1450">
                  <c:v>-0.63888888888888884</c:v>
                </c:pt>
                <c:pt idx="1451">
                  <c:v>-0.16666666666666666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0.30555555555555558</c:v>
                </c:pt>
                <c:pt idx="1478">
                  <c:v>0.61111111111111116</c:v>
                </c:pt>
                <c:pt idx="1479">
                  <c:v>0.56944444444444442</c:v>
                </c:pt>
                <c:pt idx="1480">
                  <c:v>0.4861111111111111</c:v>
                </c:pt>
                <c:pt idx="1481">
                  <c:v>0.40277777777777768</c:v>
                </c:pt>
                <c:pt idx="1482">
                  <c:v>0.34722222222222221</c:v>
                </c:pt>
                <c:pt idx="1483">
                  <c:v>0.31944444444444453</c:v>
                </c:pt>
                <c:pt idx="1484">
                  <c:v>0.34722222222222221</c:v>
                </c:pt>
                <c:pt idx="1485">
                  <c:v>0.44444444444444431</c:v>
                </c:pt>
                <c:pt idx="1486">
                  <c:v>0.56944444444444442</c:v>
                </c:pt>
                <c:pt idx="1487">
                  <c:v>0.70833333333333348</c:v>
                </c:pt>
                <c:pt idx="1488">
                  <c:v>0.84722222222222243</c:v>
                </c:pt>
                <c:pt idx="1489">
                  <c:v>0.95833333333333315</c:v>
                </c:pt>
                <c:pt idx="1490">
                  <c:v>1.0277777777777775</c:v>
                </c:pt>
                <c:pt idx="1491">
                  <c:v>1.0277777777777781</c:v>
                </c:pt>
                <c:pt idx="1492">
                  <c:v>0.97222222222222221</c:v>
                </c:pt>
                <c:pt idx="1493">
                  <c:v>0.90277777777777779</c:v>
                </c:pt>
                <c:pt idx="1494">
                  <c:v>0.80555555555555514</c:v>
                </c:pt>
                <c:pt idx="1495">
                  <c:v>0.70833333333333348</c:v>
                </c:pt>
                <c:pt idx="1496">
                  <c:v>0.61111111111111194</c:v>
                </c:pt>
                <c:pt idx="1497">
                  <c:v>0.49999999999999922</c:v>
                </c:pt>
                <c:pt idx="1498">
                  <c:v>0.38888888888888851</c:v>
                </c:pt>
                <c:pt idx="1499">
                  <c:v>0.27777777777777779</c:v>
                </c:pt>
                <c:pt idx="1500">
                  <c:v>0.2222222222222224</c:v>
                </c:pt>
                <c:pt idx="1501">
                  <c:v>0.19444444444444522</c:v>
                </c:pt>
                <c:pt idx="1502">
                  <c:v>0.18055555555555516</c:v>
                </c:pt>
                <c:pt idx="1503">
                  <c:v>0.18055555555555516</c:v>
                </c:pt>
                <c:pt idx="1504">
                  <c:v>0.15277777777777798</c:v>
                </c:pt>
                <c:pt idx="1505">
                  <c:v>0.1388888888888889</c:v>
                </c:pt>
                <c:pt idx="1506">
                  <c:v>0.15277777777777798</c:v>
                </c:pt>
                <c:pt idx="1507">
                  <c:v>0.18055555555555516</c:v>
                </c:pt>
                <c:pt idx="1508">
                  <c:v>0.2222222222222224</c:v>
                </c:pt>
                <c:pt idx="1509">
                  <c:v>0.30555555555555597</c:v>
                </c:pt>
                <c:pt idx="1510">
                  <c:v>0.41666666666666663</c:v>
                </c:pt>
                <c:pt idx="1511">
                  <c:v>0.52777777777777735</c:v>
                </c:pt>
                <c:pt idx="1512">
                  <c:v>0.625</c:v>
                </c:pt>
                <c:pt idx="1513">
                  <c:v>0.6666666666666663</c:v>
                </c:pt>
                <c:pt idx="1514">
                  <c:v>0.625</c:v>
                </c:pt>
                <c:pt idx="1515">
                  <c:v>0.50000000000000122</c:v>
                </c:pt>
                <c:pt idx="1516">
                  <c:v>0.37500000000000039</c:v>
                </c:pt>
                <c:pt idx="1517">
                  <c:v>0.27777777777777779</c:v>
                </c:pt>
                <c:pt idx="1518">
                  <c:v>0.20833333333333331</c:v>
                </c:pt>
                <c:pt idx="1519">
                  <c:v>0.15277777777777699</c:v>
                </c:pt>
                <c:pt idx="1520">
                  <c:v>9.7222222222220642E-2</c:v>
                </c:pt>
                <c:pt idx="1521">
                  <c:v>2.7777777777778172E-2</c:v>
                </c:pt>
                <c:pt idx="1522">
                  <c:v>-6.9444444444444448E-2</c:v>
                </c:pt>
                <c:pt idx="1523">
                  <c:v>-0.20833333333333331</c:v>
                </c:pt>
                <c:pt idx="1524">
                  <c:v>-0.38888888888888851</c:v>
                </c:pt>
                <c:pt idx="1525">
                  <c:v>-0.54166666666666741</c:v>
                </c:pt>
                <c:pt idx="1526">
                  <c:v>-0.63888888888888806</c:v>
                </c:pt>
                <c:pt idx="1527">
                  <c:v>-0.63888888888888806</c:v>
                </c:pt>
                <c:pt idx="1528">
                  <c:v>-0.55555555555555558</c:v>
                </c:pt>
                <c:pt idx="1529">
                  <c:v>-0.43055555555555575</c:v>
                </c:pt>
                <c:pt idx="1530">
                  <c:v>-0.27777777777777779</c:v>
                </c:pt>
                <c:pt idx="1531">
                  <c:v>-0.12499999999999981</c:v>
                </c:pt>
                <c:pt idx="1532">
                  <c:v>2.7777777777777186E-2</c:v>
                </c:pt>
                <c:pt idx="1533">
                  <c:v>0.19444444444444425</c:v>
                </c:pt>
                <c:pt idx="1534">
                  <c:v>0.38888888888888945</c:v>
                </c:pt>
                <c:pt idx="1535">
                  <c:v>0.5833333333333327</c:v>
                </c:pt>
                <c:pt idx="1536">
                  <c:v>0.72222222222222265</c:v>
                </c:pt>
                <c:pt idx="1537">
                  <c:v>0.83333333333333326</c:v>
                </c:pt>
                <c:pt idx="1538">
                  <c:v>0.90277777777777779</c:v>
                </c:pt>
                <c:pt idx="1539">
                  <c:v>0.94444444444444597</c:v>
                </c:pt>
                <c:pt idx="1540">
                  <c:v>0.95833333333333215</c:v>
                </c:pt>
                <c:pt idx="1541">
                  <c:v>0.90277777777777779</c:v>
                </c:pt>
                <c:pt idx="1542">
                  <c:v>0.7777777777777789</c:v>
                </c:pt>
                <c:pt idx="1543">
                  <c:v>0.56944444444444364</c:v>
                </c:pt>
                <c:pt idx="1544">
                  <c:v>0.36111111111111033</c:v>
                </c:pt>
                <c:pt idx="1545">
                  <c:v>0.22222222222222143</c:v>
                </c:pt>
                <c:pt idx="1546">
                  <c:v>0.1388888888888889</c:v>
                </c:pt>
                <c:pt idx="1547">
                  <c:v>0.12500000000000078</c:v>
                </c:pt>
                <c:pt idx="1548">
                  <c:v>0.1388888888888889</c:v>
                </c:pt>
                <c:pt idx="1549">
                  <c:v>0.16666666666666705</c:v>
                </c:pt>
                <c:pt idx="1550">
                  <c:v>0.19444444444444522</c:v>
                </c:pt>
                <c:pt idx="1551">
                  <c:v>0.20833333333333331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0.23611111111110952</c:v>
                </c:pt>
                <c:pt idx="1555">
                  <c:v>0.27777777777777779</c:v>
                </c:pt>
                <c:pt idx="1556">
                  <c:v>0.31944444444444603</c:v>
                </c:pt>
                <c:pt idx="1557">
                  <c:v>0.37500000000000039</c:v>
                </c:pt>
                <c:pt idx="1558">
                  <c:v>0.43055555555555475</c:v>
                </c:pt>
                <c:pt idx="1559">
                  <c:v>0.44444444444444287</c:v>
                </c:pt>
                <c:pt idx="1560">
                  <c:v>0.44444444444444481</c:v>
                </c:pt>
                <c:pt idx="1561">
                  <c:v>0.44444444444444481</c:v>
                </c:pt>
                <c:pt idx="1562">
                  <c:v>0.45833333333333293</c:v>
                </c:pt>
                <c:pt idx="1563">
                  <c:v>0.47222222222222299</c:v>
                </c:pt>
                <c:pt idx="1564">
                  <c:v>0.47222222222222299</c:v>
                </c:pt>
                <c:pt idx="1565">
                  <c:v>0.4861111111111111</c:v>
                </c:pt>
                <c:pt idx="1566">
                  <c:v>0.47222222222222104</c:v>
                </c:pt>
                <c:pt idx="1567">
                  <c:v>0.43055555555555475</c:v>
                </c:pt>
                <c:pt idx="1568">
                  <c:v>0.40277777777777857</c:v>
                </c:pt>
                <c:pt idx="1569">
                  <c:v>0.37500000000000039</c:v>
                </c:pt>
                <c:pt idx="1570">
                  <c:v>0.34722222222222221</c:v>
                </c:pt>
                <c:pt idx="1571">
                  <c:v>0.31944444444444403</c:v>
                </c:pt>
                <c:pt idx="1572">
                  <c:v>0.26388888888888767</c:v>
                </c:pt>
                <c:pt idx="1573">
                  <c:v>0.19444444444444522</c:v>
                </c:pt>
                <c:pt idx="1574">
                  <c:v>0.1388888888888889</c:v>
                </c:pt>
                <c:pt idx="1575">
                  <c:v>6.9444444444444448E-2</c:v>
                </c:pt>
                <c:pt idx="1576">
                  <c:v>0</c:v>
                </c:pt>
                <c:pt idx="1577">
                  <c:v>-5.5555555555556344E-2</c:v>
                </c:pt>
                <c:pt idx="1578">
                  <c:v>-8.3333333333332538E-2</c:v>
                </c:pt>
                <c:pt idx="1579">
                  <c:v>-0.11111111111111072</c:v>
                </c:pt>
                <c:pt idx="1580">
                  <c:v>-0.12500000000000078</c:v>
                </c:pt>
                <c:pt idx="1581">
                  <c:v>-0.1388888888888889</c:v>
                </c:pt>
                <c:pt idx="1582">
                  <c:v>-0.18055555555555516</c:v>
                </c:pt>
                <c:pt idx="1583">
                  <c:v>-0.20833333333333331</c:v>
                </c:pt>
                <c:pt idx="1584">
                  <c:v>-0.23611111111111149</c:v>
                </c:pt>
                <c:pt idx="1585">
                  <c:v>-0.26388888888888967</c:v>
                </c:pt>
                <c:pt idx="1586">
                  <c:v>-0.27777777777777779</c:v>
                </c:pt>
                <c:pt idx="1587">
                  <c:v>-0.26388888888888767</c:v>
                </c:pt>
                <c:pt idx="1588">
                  <c:v>-0.22222222222222143</c:v>
                </c:pt>
                <c:pt idx="1589">
                  <c:v>-0.18055555555555516</c:v>
                </c:pt>
                <c:pt idx="1590">
                  <c:v>-0.1388888888888889</c:v>
                </c:pt>
                <c:pt idx="1591">
                  <c:v>-0.11111111111111269</c:v>
                </c:pt>
                <c:pt idx="1592">
                  <c:v>-8.3333333333332538E-2</c:v>
                </c:pt>
                <c:pt idx="1593">
                  <c:v>-5.5555555555554373E-2</c:v>
                </c:pt>
                <c:pt idx="1594">
                  <c:v>-8.3333333333334522E-2</c:v>
                </c:pt>
                <c:pt idx="1595">
                  <c:v>-0.11111111111111072</c:v>
                </c:pt>
                <c:pt idx="1596">
                  <c:v>-0.15277777777777699</c:v>
                </c:pt>
                <c:pt idx="1597">
                  <c:v>-0.20833333333333331</c:v>
                </c:pt>
                <c:pt idx="1598">
                  <c:v>-0.23611111111111149</c:v>
                </c:pt>
                <c:pt idx="1599">
                  <c:v>-0.26388888888888967</c:v>
                </c:pt>
                <c:pt idx="1600">
                  <c:v>-0.27777777777777779</c:v>
                </c:pt>
                <c:pt idx="1601">
                  <c:v>-0.24999999999999961</c:v>
                </c:pt>
                <c:pt idx="1602">
                  <c:v>-0.19444444444444522</c:v>
                </c:pt>
                <c:pt idx="1603">
                  <c:v>-0.15277777777777896</c:v>
                </c:pt>
                <c:pt idx="1604">
                  <c:v>-9.7222222222220642E-2</c:v>
                </c:pt>
                <c:pt idx="1605">
                  <c:v>-5.5555555555554373E-2</c:v>
                </c:pt>
                <c:pt idx="1606">
                  <c:v>-2.7777777777778172E-2</c:v>
                </c:pt>
                <c:pt idx="1607">
                  <c:v>0</c:v>
                </c:pt>
                <c:pt idx="1608">
                  <c:v>2.7777777777778172E-2</c:v>
                </c:pt>
                <c:pt idx="1609">
                  <c:v>4.1666666666666269E-2</c:v>
                </c:pt>
                <c:pt idx="1610">
                  <c:v>5.5555555555554373E-2</c:v>
                </c:pt>
                <c:pt idx="1611">
                  <c:v>9.7222222222222612E-2</c:v>
                </c:pt>
                <c:pt idx="1612">
                  <c:v>0.1388888888888889</c:v>
                </c:pt>
                <c:pt idx="1613">
                  <c:v>0.18055555555555516</c:v>
                </c:pt>
                <c:pt idx="1614">
                  <c:v>0.2222222222222234</c:v>
                </c:pt>
                <c:pt idx="1615">
                  <c:v>0.27777777777777779</c:v>
                </c:pt>
                <c:pt idx="1616">
                  <c:v>0.31944444444444403</c:v>
                </c:pt>
                <c:pt idx="1617">
                  <c:v>0.34722222222222221</c:v>
                </c:pt>
                <c:pt idx="1618">
                  <c:v>0.33333333333333215</c:v>
                </c:pt>
                <c:pt idx="1619">
                  <c:v>0.29166666666666585</c:v>
                </c:pt>
                <c:pt idx="1620">
                  <c:v>0.25000000000000155</c:v>
                </c:pt>
                <c:pt idx="1621">
                  <c:v>0.19444444444444522</c:v>
                </c:pt>
                <c:pt idx="1622">
                  <c:v>0.11111111111111072</c:v>
                </c:pt>
                <c:pt idx="1623">
                  <c:v>1.3888888888888099E-2</c:v>
                </c:pt>
                <c:pt idx="1624">
                  <c:v>-6.9444444444444448E-2</c:v>
                </c:pt>
                <c:pt idx="1625">
                  <c:v>-0.19444444444444325</c:v>
                </c:pt>
                <c:pt idx="1626">
                  <c:v>-0.33333333333333409</c:v>
                </c:pt>
                <c:pt idx="1627">
                  <c:v>-0.44444444444444481</c:v>
                </c:pt>
                <c:pt idx="1628">
                  <c:v>-0.51388888888888928</c:v>
                </c:pt>
                <c:pt idx="1629">
                  <c:v>-0.51388888888888928</c:v>
                </c:pt>
                <c:pt idx="1630">
                  <c:v>-0.43055555555555475</c:v>
                </c:pt>
                <c:pt idx="1631">
                  <c:v>-0.30555555555555597</c:v>
                </c:pt>
                <c:pt idx="1632">
                  <c:v>-0.16666666666666705</c:v>
                </c:pt>
                <c:pt idx="1633">
                  <c:v>-5.5555555555554373E-2</c:v>
                </c:pt>
                <c:pt idx="1634">
                  <c:v>-1.3888888888888099E-2</c:v>
                </c:pt>
                <c:pt idx="1635">
                  <c:v>-1.3888888888890073E-2</c:v>
                </c:pt>
                <c:pt idx="1636">
                  <c:v>-5.5555555555556344E-2</c:v>
                </c:pt>
                <c:pt idx="1637">
                  <c:v>-9.7222222222220642E-2</c:v>
                </c:pt>
                <c:pt idx="1638">
                  <c:v>-0.12499999999999881</c:v>
                </c:pt>
                <c:pt idx="1639">
                  <c:v>-0.12500000000000078</c:v>
                </c:pt>
                <c:pt idx="1640">
                  <c:v>-8.3333333333334522E-2</c:v>
                </c:pt>
                <c:pt idx="1641">
                  <c:v>-1.3888888888888099E-2</c:v>
                </c:pt>
                <c:pt idx="1642">
                  <c:v>8.3333333333334522E-2</c:v>
                </c:pt>
                <c:pt idx="1643">
                  <c:v>0.16666666666666508</c:v>
                </c:pt>
                <c:pt idx="1644">
                  <c:v>0.23611111111110952</c:v>
                </c:pt>
                <c:pt idx="1645">
                  <c:v>0.29166666666666785</c:v>
                </c:pt>
                <c:pt idx="1646">
                  <c:v>0.33333333333333409</c:v>
                </c:pt>
                <c:pt idx="1647">
                  <c:v>0.37500000000000039</c:v>
                </c:pt>
                <c:pt idx="1648">
                  <c:v>0.38888888888888851</c:v>
                </c:pt>
                <c:pt idx="1649">
                  <c:v>0.38888888888888851</c:v>
                </c:pt>
                <c:pt idx="1650">
                  <c:v>0.36111111111111227</c:v>
                </c:pt>
                <c:pt idx="1651">
                  <c:v>0.31944444444444403</c:v>
                </c:pt>
                <c:pt idx="1652">
                  <c:v>0.29166666666666585</c:v>
                </c:pt>
                <c:pt idx="1653">
                  <c:v>0.24999999999999961</c:v>
                </c:pt>
                <c:pt idx="1654">
                  <c:v>0.22222222222222143</c:v>
                </c:pt>
                <c:pt idx="1655">
                  <c:v>0.2222222222222234</c:v>
                </c:pt>
                <c:pt idx="1656">
                  <c:v>0.2222222222222234</c:v>
                </c:pt>
                <c:pt idx="1657">
                  <c:v>0.22222222222222143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0.20833333333333331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0.18055555555555713</c:v>
                </c:pt>
                <c:pt idx="1664">
                  <c:v>0.16666666666666705</c:v>
                </c:pt>
                <c:pt idx="1665">
                  <c:v>0.1388888888888889</c:v>
                </c:pt>
                <c:pt idx="1666">
                  <c:v>0.11111111111111072</c:v>
                </c:pt>
                <c:pt idx="1667">
                  <c:v>9.7222222222220642E-2</c:v>
                </c:pt>
                <c:pt idx="1668">
                  <c:v>8.3333333333334522E-2</c:v>
                </c:pt>
                <c:pt idx="1669">
                  <c:v>6.9444444444444448E-2</c:v>
                </c:pt>
                <c:pt idx="1670">
                  <c:v>4.1666666666666269E-2</c:v>
                </c:pt>
                <c:pt idx="1671">
                  <c:v>2.7777777777778172E-2</c:v>
                </c:pt>
                <c:pt idx="1672">
                  <c:v>2.7777777777778172E-2</c:v>
                </c:pt>
                <c:pt idx="1673">
                  <c:v>1.3888888888890073E-2</c:v>
                </c:pt>
                <c:pt idx="1674">
                  <c:v>0</c:v>
                </c:pt>
                <c:pt idx="1675">
                  <c:v>-1.3888888888890073E-2</c:v>
                </c:pt>
                <c:pt idx="1676">
                  <c:v>-4.1666666666668246E-2</c:v>
                </c:pt>
                <c:pt idx="1677">
                  <c:v>-6.9444444444444448E-2</c:v>
                </c:pt>
                <c:pt idx="1678">
                  <c:v>-8.3333333333332538E-2</c:v>
                </c:pt>
                <c:pt idx="1679">
                  <c:v>-8.3333333333332538E-2</c:v>
                </c:pt>
                <c:pt idx="1680">
                  <c:v>-5.5555555555556344E-2</c:v>
                </c:pt>
                <c:pt idx="1681">
                  <c:v>-1.3888888888890073E-2</c:v>
                </c:pt>
                <c:pt idx="1682">
                  <c:v>2.7777777777778172E-2</c:v>
                </c:pt>
                <c:pt idx="1683">
                  <c:v>8.3333333333334522E-2</c:v>
                </c:pt>
                <c:pt idx="1684">
                  <c:v>0.11111111111111072</c:v>
                </c:pt>
                <c:pt idx="1685">
                  <c:v>0.11111111111111072</c:v>
                </c:pt>
                <c:pt idx="1686">
                  <c:v>0.11111111111111269</c:v>
                </c:pt>
                <c:pt idx="1687">
                  <c:v>8.3333333333332538E-2</c:v>
                </c:pt>
                <c:pt idx="1688">
                  <c:v>5.5555555555554373E-2</c:v>
                </c:pt>
                <c:pt idx="1689">
                  <c:v>4.1666666666668246E-2</c:v>
                </c:pt>
                <c:pt idx="1690">
                  <c:v>2.7777777777778172E-2</c:v>
                </c:pt>
                <c:pt idx="1691">
                  <c:v>2.7777777777776198E-2</c:v>
                </c:pt>
                <c:pt idx="1692">
                  <c:v>2.7777777777776198E-2</c:v>
                </c:pt>
                <c:pt idx="1693">
                  <c:v>2.7777777777780146E-2</c:v>
                </c:pt>
                <c:pt idx="1694">
                  <c:v>2.7777777777780146E-2</c:v>
                </c:pt>
                <c:pt idx="1695">
                  <c:v>2.7777777777776198E-2</c:v>
                </c:pt>
                <c:pt idx="1696">
                  <c:v>2.7777777777776198E-2</c:v>
                </c:pt>
                <c:pt idx="1697">
                  <c:v>1.3888888888888099E-2</c:v>
                </c:pt>
                <c:pt idx="1698">
                  <c:v>-1.3888888888888099E-2</c:v>
                </c:pt>
                <c:pt idx="1699">
                  <c:v>-4.1666666666664298E-2</c:v>
                </c:pt>
                <c:pt idx="1700">
                  <c:v>-5.5555555555556344E-2</c:v>
                </c:pt>
                <c:pt idx="1701">
                  <c:v>-5.5555555555556344E-2</c:v>
                </c:pt>
                <c:pt idx="1702">
                  <c:v>-6.9444444444444448E-2</c:v>
                </c:pt>
                <c:pt idx="1703">
                  <c:v>-6.9444444444444448E-2</c:v>
                </c:pt>
                <c:pt idx="1704">
                  <c:v>-5.5555555555554373E-2</c:v>
                </c:pt>
                <c:pt idx="1705">
                  <c:v>-5.5555555555556344E-2</c:v>
                </c:pt>
                <c:pt idx="1706">
                  <c:v>-4.1666666666666269E-2</c:v>
                </c:pt>
                <c:pt idx="1707">
                  <c:v>-2.7777777777778172E-2</c:v>
                </c:pt>
                <c:pt idx="1708">
                  <c:v>-2.7777777777778172E-2</c:v>
                </c:pt>
                <c:pt idx="1709">
                  <c:v>0</c:v>
                </c:pt>
                <c:pt idx="1710">
                  <c:v>2.7777777777778172E-2</c:v>
                </c:pt>
                <c:pt idx="1711">
                  <c:v>4.1666666666666269E-2</c:v>
                </c:pt>
                <c:pt idx="1712">
                  <c:v>6.9444444444444448E-2</c:v>
                </c:pt>
                <c:pt idx="1713">
                  <c:v>8.3333333333334522E-2</c:v>
                </c:pt>
                <c:pt idx="1714">
                  <c:v>9.7222222222220642E-2</c:v>
                </c:pt>
                <c:pt idx="1715">
                  <c:v>0.11111111111111072</c:v>
                </c:pt>
                <c:pt idx="1716">
                  <c:v>0.12500000000000078</c:v>
                </c:pt>
                <c:pt idx="1717">
                  <c:v>0.1388888888888889</c:v>
                </c:pt>
                <c:pt idx="1718">
                  <c:v>0.15277777777777699</c:v>
                </c:pt>
                <c:pt idx="1719">
                  <c:v>0.15277777777777699</c:v>
                </c:pt>
                <c:pt idx="1720">
                  <c:v>0.12500000000000078</c:v>
                </c:pt>
                <c:pt idx="1721">
                  <c:v>8.3333333333332538E-2</c:v>
                </c:pt>
                <c:pt idx="1722">
                  <c:v>4.1666666666668246E-2</c:v>
                </c:pt>
                <c:pt idx="1723">
                  <c:v>0</c:v>
                </c:pt>
                <c:pt idx="1724">
                  <c:v>-8.3333333333336493E-2</c:v>
                </c:pt>
                <c:pt idx="1725">
                  <c:v>-0.19444444444444128</c:v>
                </c:pt>
                <c:pt idx="1726">
                  <c:v>-0.31944444444444209</c:v>
                </c:pt>
                <c:pt idx="1727">
                  <c:v>-0.45833333333333492</c:v>
                </c:pt>
                <c:pt idx="1728">
                  <c:v>-0.59722222222222376</c:v>
                </c:pt>
                <c:pt idx="1729">
                  <c:v>-0.68055555555555636</c:v>
                </c:pt>
                <c:pt idx="1730">
                  <c:v>-0.70833333333333248</c:v>
                </c:pt>
                <c:pt idx="1731">
                  <c:v>-0.70833333333333248</c:v>
                </c:pt>
                <c:pt idx="1732">
                  <c:v>-0.68055555555555636</c:v>
                </c:pt>
                <c:pt idx="1733">
                  <c:v>-0.65277777777777812</c:v>
                </c:pt>
                <c:pt idx="1734">
                  <c:v>-0.63888888888888806</c:v>
                </c:pt>
                <c:pt idx="1735">
                  <c:v>-0.65277777777777812</c:v>
                </c:pt>
                <c:pt idx="1736">
                  <c:v>-0.65277777777777812</c:v>
                </c:pt>
                <c:pt idx="1737">
                  <c:v>-0.63888888888888806</c:v>
                </c:pt>
                <c:pt idx="1738">
                  <c:v>-0.61111111111110994</c:v>
                </c:pt>
                <c:pt idx="1739">
                  <c:v>-0.54166666666666741</c:v>
                </c:pt>
                <c:pt idx="1740">
                  <c:v>-0.44444444444444481</c:v>
                </c:pt>
                <c:pt idx="1741">
                  <c:v>-0.37499999999999839</c:v>
                </c:pt>
                <c:pt idx="1742">
                  <c:v>-0.33333333333333409</c:v>
                </c:pt>
                <c:pt idx="1743">
                  <c:v>-0.29166666666666785</c:v>
                </c:pt>
                <c:pt idx="1744">
                  <c:v>-0.27777777777777779</c:v>
                </c:pt>
                <c:pt idx="1745">
                  <c:v>-0.27777777777777779</c:v>
                </c:pt>
                <c:pt idx="1746">
                  <c:v>-0.24999999999999961</c:v>
                </c:pt>
                <c:pt idx="1747">
                  <c:v>-0.22222222222222143</c:v>
                </c:pt>
                <c:pt idx="1748">
                  <c:v>-0.19444444444444522</c:v>
                </c:pt>
                <c:pt idx="1749">
                  <c:v>-0.15277777777777896</c:v>
                </c:pt>
                <c:pt idx="1750">
                  <c:v>-0.1388888888888889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-0.15277777777777699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-0.16666666666666705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-0.18055555555555516</c:v>
                </c:pt>
                <c:pt idx="1764">
                  <c:v>-0.22222222222222143</c:v>
                </c:pt>
                <c:pt idx="1765">
                  <c:v>-0.30555555555555597</c:v>
                </c:pt>
                <c:pt idx="1766">
                  <c:v>-0.41666666666666663</c:v>
                </c:pt>
                <c:pt idx="1767">
                  <c:v>-0.55555555555555558</c:v>
                </c:pt>
                <c:pt idx="1768">
                  <c:v>-0.70833333333333448</c:v>
                </c:pt>
                <c:pt idx="1769">
                  <c:v>-0.83333333333333326</c:v>
                </c:pt>
                <c:pt idx="1770">
                  <c:v>-0.88888888888888773</c:v>
                </c:pt>
                <c:pt idx="1771">
                  <c:v>-0.88888888888888773</c:v>
                </c:pt>
                <c:pt idx="1772">
                  <c:v>-0.86111111111111149</c:v>
                </c:pt>
                <c:pt idx="1773">
                  <c:v>-0.79166666666666707</c:v>
                </c:pt>
                <c:pt idx="1774">
                  <c:v>-0.70833333333333348</c:v>
                </c:pt>
                <c:pt idx="1775">
                  <c:v>-0.6666666666666663</c:v>
                </c:pt>
                <c:pt idx="1776">
                  <c:v>-0.68055555555555536</c:v>
                </c:pt>
                <c:pt idx="1777">
                  <c:v>-0.75000000000000078</c:v>
                </c:pt>
                <c:pt idx="1778">
                  <c:v>-0.86111111111111149</c:v>
                </c:pt>
                <c:pt idx="1779">
                  <c:v>-0.95833333333333315</c:v>
                </c:pt>
                <c:pt idx="1780">
                  <c:v>-0.98611111111111127</c:v>
                </c:pt>
                <c:pt idx="1781">
                  <c:v>-0.93055555555555491</c:v>
                </c:pt>
                <c:pt idx="1782">
                  <c:v>-0.8194444444444442</c:v>
                </c:pt>
                <c:pt idx="1783">
                  <c:v>-0.6805555555555558</c:v>
                </c:pt>
                <c:pt idx="1784">
                  <c:v>-0.58333333333333326</c:v>
                </c:pt>
                <c:pt idx="1785">
                  <c:v>-0.54166666666666696</c:v>
                </c:pt>
                <c:pt idx="1786">
                  <c:v>-0.5277777777777779</c:v>
                </c:pt>
                <c:pt idx="1787">
                  <c:v>-0.54166666666666641</c:v>
                </c:pt>
                <c:pt idx="1788">
                  <c:v>-0.59722222222222232</c:v>
                </c:pt>
                <c:pt idx="1789">
                  <c:v>-0.69444444444444442</c:v>
                </c:pt>
                <c:pt idx="1790">
                  <c:v>-0.8194444444444442</c:v>
                </c:pt>
                <c:pt idx="1791">
                  <c:v>-0.94444444444444453</c:v>
                </c:pt>
                <c:pt idx="1792">
                  <c:v>-0.98611111111111116</c:v>
                </c:pt>
                <c:pt idx="1793">
                  <c:v>-1.2083333333333333</c:v>
                </c:pt>
                <c:pt idx="1794">
                  <c:v>-0.72222222222222221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WLTC_class_3!$D$6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WLTC_class_3!$B$7:$B$1807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WLTC_class_3!$D$7:$D$1807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WLTC_class_3!$E$6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WLTC_class_3!$B$7:$B$1807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WLTC_class_3!$E$7:$E$1807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0.72222222222222221</c:v>
                </c:pt>
                <c:pt idx="13">
                  <c:v>1.1388888888888891</c:v>
                </c:pt>
                <c:pt idx="14">
                  <c:v>1.0694444444444444</c:v>
                </c:pt>
                <c:pt idx="15">
                  <c:v>0.97222222222222199</c:v>
                </c:pt>
                <c:pt idx="16">
                  <c:v>1.1944444444444444</c:v>
                </c:pt>
                <c:pt idx="17">
                  <c:v>1.2638888888888891</c:v>
                </c:pt>
                <c:pt idx="18">
                  <c:v>0.80555555555555558</c:v>
                </c:pt>
                <c:pt idx="19">
                  <c:v>0.29166666666666685</c:v>
                </c:pt>
                <c:pt idx="20">
                  <c:v>0.1111111111111112</c:v>
                </c:pt>
                <c:pt idx="21">
                  <c:v>9.7222222222222127E-2</c:v>
                </c:pt>
                <c:pt idx="22">
                  <c:v>0.1111111111111112</c:v>
                </c:pt>
                <c:pt idx="23">
                  <c:v>0.27777777777777779</c:v>
                </c:pt>
                <c:pt idx="24">
                  <c:v>0.38888888888888851</c:v>
                </c:pt>
                <c:pt idx="25">
                  <c:v>0.45833333333333343</c:v>
                </c:pt>
                <c:pt idx="26">
                  <c:v>0.65277777777777812</c:v>
                </c:pt>
                <c:pt idx="27">
                  <c:v>0.69444444444444442</c:v>
                </c:pt>
                <c:pt idx="28">
                  <c:v>0.65277777777777712</c:v>
                </c:pt>
                <c:pt idx="29">
                  <c:v>0.47222222222222199</c:v>
                </c:pt>
                <c:pt idx="30">
                  <c:v>0.27777777777777779</c:v>
                </c:pt>
                <c:pt idx="31">
                  <c:v>0.19444444444444425</c:v>
                </c:pt>
                <c:pt idx="32">
                  <c:v>0.15277777777777798</c:v>
                </c:pt>
                <c:pt idx="33">
                  <c:v>8.3333333333333523E-2</c:v>
                </c:pt>
                <c:pt idx="34">
                  <c:v>-2.7777777777777186E-2</c:v>
                </c:pt>
                <c:pt idx="35">
                  <c:v>-0.24999999999999961</c:v>
                </c:pt>
                <c:pt idx="36">
                  <c:v>-0.59722222222222276</c:v>
                </c:pt>
                <c:pt idx="37">
                  <c:v>-0.79166666666666707</c:v>
                </c:pt>
                <c:pt idx="38">
                  <c:v>-0.73611111111111072</c:v>
                </c:pt>
                <c:pt idx="39">
                  <c:v>-0.65277777777777812</c:v>
                </c:pt>
                <c:pt idx="40">
                  <c:v>-0.7777777777777779</c:v>
                </c:pt>
                <c:pt idx="41">
                  <c:v>-0.99999999999999933</c:v>
                </c:pt>
                <c:pt idx="42">
                  <c:v>-0.94444444444444453</c:v>
                </c:pt>
                <c:pt idx="43">
                  <c:v>-0.5833333333333337</c:v>
                </c:pt>
                <c:pt idx="44">
                  <c:v>-0.25000000000000011</c:v>
                </c:pt>
                <c:pt idx="45">
                  <c:v>-0.19444444444444425</c:v>
                </c:pt>
                <c:pt idx="46">
                  <c:v>-0.27777777777777779</c:v>
                </c:pt>
                <c:pt idx="47">
                  <c:v>-0.23611111111111099</c:v>
                </c:pt>
                <c:pt idx="48">
                  <c:v>-8.3333333333333037E-2</c:v>
                </c:pt>
                <c:pt idx="49">
                  <c:v>-5.5555555555555851E-2</c:v>
                </c:pt>
                <c:pt idx="50">
                  <c:v>-0.29166666666666685</c:v>
                </c:pt>
                <c:pt idx="51">
                  <c:v>-0.5972222222222221</c:v>
                </c:pt>
                <c:pt idx="52">
                  <c:v>-0.49999999999999994</c:v>
                </c:pt>
                <c:pt idx="53">
                  <c:v>-0.15277777777777773</c:v>
                </c:pt>
                <c:pt idx="54">
                  <c:v>-1.388888888888884E-2</c:v>
                </c:pt>
                <c:pt idx="55">
                  <c:v>0</c:v>
                </c:pt>
                <c:pt idx="56">
                  <c:v>4.1666666666666761E-2</c:v>
                </c:pt>
                <c:pt idx="57">
                  <c:v>8.3333333333333287E-2</c:v>
                </c:pt>
                <c:pt idx="58">
                  <c:v>0.33333333333333315</c:v>
                </c:pt>
                <c:pt idx="59">
                  <c:v>0.37500000000000011</c:v>
                </c:pt>
                <c:pt idx="60">
                  <c:v>0.16666666666666682</c:v>
                </c:pt>
                <c:pt idx="61">
                  <c:v>0.12499999999999981</c:v>
                </c:pt>
                <c:pt idx="62">
                  <c:v>0.16666666666666682</c:v>
                </c:pt>
                <c:pt idx="63">
                  <c:v>0.2222222222222224</c:v>
                </c:pt>
                <c:pt idx="64">
                  <c:v>0.1388888888888889</c:v>
                </c:pt>
                <c:pt idx="65">
                  <c:v>8.3333333333333037E-2</c:v>
                </c:pt>
                <c:pt idx="66">
                  <c:v>0.30555555555555547</c:v>
                </c:pt>
                <c:pt idx="67">
                  <c:v>0.66666666666666674</c:v>
                </c:pt>
                <c:pt idx="68">
                  <c:v>0.86111111111111094</c:v>
                </c:pt>
                <c:pt idx="69">
                  <c:v>0.91666666666666685</c:v>
                </c:pt>
                <c:pt idx="70">
                  <c:v>0.84722222222222243</c:v>
                </c:pt>
                <c:pt idx="71">
                  <c:v>0.63888888888888862</c:v>
                </c:pt>
                <c:pt idx="72">
                  <c:v>0.40277777777777757</c:v>
                </c:pt>
                <c:pt idx="73">
                  <c:v>0.27777777777777779</c:v>
                </c:pt>
                <c:pt idx="74">
                  <c:v>0.26388888888888867</c:v>
                </c:pt>
                <c:pt idx="75">
                  <c:v>0.29166666666666685</c:v>
                </c:pt>
                <c:pt idx="76">
                  <c:v>0.26388888888888867</c:v>
                </c:pt>
                <c:pt idx="77">
                  <c:v>0.1388888888888889</c:v>
                </c:pt>
                <c:pt idx="78">
                  <c:v>-4.1666666666666269E-2</c:v>
                </c:pt>
                <c:pt idx="79">
                  <c:v>-0.1388888888888889</c:v>
                </c:pt>
                <c:pt idx="80">
                  <c:v>-0.23611111111111149</c:v>
                </c:pt>
                <c:pt idx="81">
                  <c:v>-0.20833333333333331</c:v>
                </c:pt>
                <c:pt idx="82">
                  <c:v>-8.3333333333332538E-2</c:v>
                </c:pt>
                <c:pt idx="83">
                  <c:v>-0.15277777777777798</c:v>
                </c:pt>
                <c:pt idx="84">
                  <c:v>-0.19444444444444522</c:v>
                </c:pt>
                <c:pt idx="85">
                  <c:v>-0.18055555555555516</c:v>
                </c:pt>
                <c:pt idx="86">
                  <c:v>-0.15277777777777699</c:v>
                </c:pt>
                <c:pt idx="87">
                  <c:v>-0.37500000000000039</c:v>
                </c:pt>
                <c:pt idx="88">
                  <c:v>-0.95833333333333359</c:v>
                </c:pt>
                <c:pt idx="89">
                  <c:v>-1.3749999999999998</c:v>
                </c:pt>
                <c:pt idx="90">
                  <c:v>-1.4305555555555556</c:v>
                </c:pt>
                <c:pt idx="91">
                  <c:v>-1.0833333333333335</c:v>
                </c:pt>
                <c:pt idx="92">
                  <c:v>-0.69444444444444442</c:v>
                </c:pt>
                <c:pt idx="93">
                  <c:v>-0.70833333333333326</c:v>
                </c:pt>
                <c:pt idx="94">
                  <c:v>-0.86111111111111116</c:v>
                </c:pt>
                <c:pt idx="95">
                  <c:v>-0.76388888888888884</c:v>
                </c:pt>
                <c:pt idx="96">
                  <c:v>-0.49999999999999994</c:v>
                </c:pt>
                <c:pt idx="97">
                  <c:v>-0.5</c:v>
                </c:pt>
                <c:pt idx="98">
                  <c:v>-0.30555555555555558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2.777777777777778E-2</c:v>
                </c:pt>
                <c:pt idx="137">
                  <c:v>0.2638888888888889</c:v>
                </c:pt>
                <c:pt idx="138">
                  <c:v>0.81944444444444431</c:v>
                </c:pt>
                <c:pt idx="139">
                  <c:v>1.3611111111111109</c:v>
                </c:pt>
                <c:pt idx="140">
                  <c:v>1.4305555555555554</c:v>
                </c:pt>
                <c:pt idx="141">
                  <c:v>0.99999999999999989</c:v>
                </c:pt>
                <c:pt idx="142">
                  <c:v>0.4861111111111111</c:v>
                </c:pt>
                <c:pt idx="143">
                  <c:v>0.26388888888888917</c:v>
                </c:pt>
                <c:pt idx="144">
                  <c:v>0.40277777777777807</c:v>
                </c:pt>
                <c:pt idx="145">
                  <c:v>0.63888888888888862</c:v>
                </c:pt>
                <c:pt idx="146">
                  <c:v>0.68055555555555536</c:v>
                </c:pt>
                <c:pt idx="147">
                  <c:v>0.5277777777777779</c:v>
                </c:pt>
                <c:pt idx="148">
                  <c:v>0.29166666666666685</c:v>
                </c:pt>
                <c:pt idx="149">
                  <c:v>2.7777777777777679E-2</c:v>
                </c:pt>
                <c:pt idx="150">
                  <c:v>-0.36111111111111133</c:v>
                </c:pt>
                <c:pt idx="151">
                  <c:v>-0.94444444444444398</c:v>
                </c:pt>
                <c:pt idx="152">
                  <c:v>-1.3749999999999998</c:v>
                </c:pt>
                <c:pt idx="153">
                  <c:v>-1.2916666666666667</c:v>
                </c:pt>
                <c:pt idx="154">
                  <c:v>-0.73611111111111116</c:v>
                </c:pt>
                <c:pt idx="155">
                  <c:v>-9.7222222222222363E-2</c:v>
                </c:pt>
                <c:pt idx="156">
                  <c:v>0.29166666666666663</c:v>
                </c:pt>
                <c:pt idx="157">
                  <c:v>0.63888888888888884</c:v>
                </c:pt>
                <c:pt idx="158">
                  <c:v>0.83333333333333359</c:v>
                </c:pt>
                <c:pt idx="159">
                  <c:v>0.86111111111111094</c:v>
                </c:pt>
                <c:pt idx="160">
                  <c:v>0.74999999999999978</c:v>
                </c:pt>
                <c:pt idx="161">
                  <c:v>0.5833333333333337</c:v>
                </c:pt>
                <c:pt idx="162">
                  <c:v>0.55555555555555558</c:v>
                </c:pt>
                <c:pt idx="163">
                  <c:v>0.4861111111111111</c:v>
                </c:pt>
                <c:pt idx="164">
                  <c:v>0.36111111111111133</c:v>
                </c:pt>
                <c:pt idx="165">
                  <c:v>0.29166666666666685</c:v>
                </c:pt>
                <c:pt idx="166">
                  <c:v>0.43055555555555575</c:v>
                </c:pt>
                <c:pt idx="167">
                  <c:v>0.55555555555555558</c:v>
                </c:pt>
                <c:pt idx="168">
                  <c:v>0.38888888888888851</c:v>
                </c:pt>
                <c:pt idx="169">
                  <c:v>2.7777777777777186E-2</c:v>
                </c:pt>
                <c:pt idx="170">
                  <c:v>-0.40277777777777757</c:v>
                </c:pt>
                <c:pt idx="171">
                  <c:v>-0.88888888888888862</c:v>
                </c:pt>
                <c:pt idx="172">
                  <c:v>-1.1111111111111112</c:v>
                </c:pt>
                <c:pt idx="173">
                  <c:v>-0.79166666666666652</c:v>
                </c:pt>
                <c:pt idx="174">
                  <c:v>-0.27777777777777779</c:v>
                </c:pt>
                <c:pt idx="175">
                  <c:v>8.3333333333333037E-2</c:v>
                </c:pt>
                <c:pt idx="176">
                  <c:v>0.37499999999999989</c:v>
                </c:pt>
                <c:pt idx="177">
                  <c:v>0.45833333333333343</c:v>
                </c:pt>
                <c:pt idx="178">
                  <c:v>0.25000000000000011</c:v>
                </c:pt>
                <c:pt idx="179">
                  <c:v>4.1666666666666761E-2</c:v>
                </c:pt>
                <c:pt idx="180">
                  <c:v>-5.5555555555555851E-2</c:v>
                </c:pt>
                <c:pt idx="181">
                  <c:v>-0.16666666666666657</c:v>
                </c:pt>
                <c:pt idx="182">
                  <c:v>-0.43055555555555525</c:v>
                </c:pt>
                <c:pt idx="183">
                  <c:v>-0.65277777777777768</c:v>
                </c:pt>
                <c:pt idx="184">
                  <c:v>-0.70833333333333348</c:v>
                </c:pt>
                <c:pt idx="185">
                  <c:v>-0.65277777777777812</c:v>
                </c:pt>
                <c:pt idx="186">
                  <c:v>-0.54166666666666641</c:v>
                </c:pt>
                <c:pt idx="187">
                  <c:v>-0.44444444444444431</c:v>
                </c:pt>
                <c:pt idx="188">
                  <c:v>-0.36111111111111133</c:v>
                </c:pt>
                <c:pt idx="189">
                  <c:v>-0.27777777777777779</c:v>
                </c:pt>
                <c:pt idx="190">
                  <c:v>-0.22222222222222215</c:v>
                </c:pt>
                <c:pt idx="191">
                  <c:v>-0.16666666666666657</c:v>
                </c:pt>
                <c:pt idx="192">
                  <c:v>-9.7222222222222363E-2</c:v>
                </c:pt>
                <c:pt idx="193">
                  <c:v>-6.9444444444444448E-2</c:v>
                </c:pt>
                <c:pt idx="194">
                  <c:v>-2.7777777777777679E-2</c:v>
                </c:pt>
                <c:pt idx="195">
                  <c:v>0</c:v>
                </c:pt>
                <c:pt idx="196">
                  <c:v>0</c:v>
                </c:pt>
                <c:pt idx="197">
                  <c:v>6.9444444444444448E-2</c:v>
                </c:pt>
                <c:pt idx="198">
                  <c:v>0.1388888888888889</c:v>
                </c:pt>
                <c:pt idx="199">
                  <c:v>0.20833333333333331</c:v>
                </c:pt>
                <c:pt idx="200">
                  <c:v>0.27777777777777779</c:v>
                </c:pt>
                <c:pt idx="201">
                  <c:v>0.34722222222222221</c:v>
                </c:pt>
                <c:pt idx="202">
                  <c:v>0.55555555555555558</c:v>
                </c:pt>
                <c:pt idx="203">
                  <c:v>0.65277777777777768</c:v>
                </c:pt>
                <c:pt idx="204">
                  <c:v>0.66666666666666674</c:v>
                </c:pt>
                <c:pt idx="205">
                  <c:v>0.79166666666666652</c:v>
                </c:pt>
                <c:pt idx="206">
                  <c:v>0.80555555555555558</c:v>
                </c:pt>
                <c:pt idx="207">
                  <c:v>0.70833333333333348</c:v>
                </c:pt>
                <c:pt idx="208">
                  <c:v>0.7777777777777779</c:v>
                </c:pt>
                <c:pt idx="209">
                  <c:v>0.76388888888888884</c:v>
                </c:pt>
                <c:pt idx="210">
                  <c:v>0.55555555555555558</c:v>
                </c:pt>
                <c:pt idx="211">
                  <c:v>0.41666666666666663</c:v>
                </c:pt>
                <c:pt idx="212">
                  <c:v>0.33333333333333315</c:v>
                </c:pt>
                <c:pt idx="213">
                  <c:v>0.36111111111111133</c:v>
                </c:pt>
                <c:pt idx="214">
                  <c:v>0.47222222222222199</c:v>
                </c:pt>
                <c:pt idx="215">
                  <c:v>0.55555555555555558</c:v>
                </c:pt>
                <c:pt idx="216">
                  <c:v>0.55555555555555558</c:v>
                </c:pt>
                <c:pt idx="217">
                  <c:v>0.4861111111111111</c:v>
                </c:pt>
                <c:pt idx="218">
                  <c:v>0.38888888888888851</c:v>
                </c:pt>
                <c:pt idx="219">
                  <c:v>0.29166666666666685</c:v>
                </c:pt>
                <c:pt idx="220">
                  <c:v>0.18055555555555614</c:v>
                </c:pt>
                <c:pt idx="221">
                  <c:v>0.11111111111111072</c:v>
                </c:pt>
                <c:pt idx="222">
                  <c:v>9.7222222222221627E-2</c:v>
                </c:pt>
                <c:pt idx="223">
                  <c:v>9.7222222222222612E-2</c:v>
                </c:pt>
                <c:pt idx="224">
                  <c:v>0.1388888888888889</c:v>
                </c:pt>
                <c:pt idx="225">
                  <c:v>0.15277777777777699</c:v>
                </c:pt>
                <c:pt idx="226">
                  <c:v>0.1388888888888889</c:v>
                </c:pt>
                <c:pt idx="227">
                  <c:v>0.12500000000000078</c:v>
                </c:pt>
                <c:pt idx="228">
                  <c:v>9.7222222222222612E-2</c:v>
                </c:pt>
                <c:pt idx="229">
                  <c:v>4.1666666666666269E-2</c:v>
                </c:pt>
                <c:pt idx="230">
                  <c:v>-4.1666666666666269E-2</c:v>
                </c:pt>
                <c:pt idx="231">
                  <c:v>-0.2222222222222224</c:v>
                </c:pt>
                <c:pt idx="232">
                  <c:v>-0.45833333333333393</c:v>
                </c:pt>
                <c:pt idx="233">
                  <c:v>-0.54166666666666641</c:v>
                </c:pt>
                <c:pt idx="234">
                  <c:v>-0.43055555555555575</c:v>
                </c:pt>
                <c:pt idx="235">
                  <c:v>-0.24999999999999961</c:v>
                </c:pt>
                <c:pt idx="236">
                  <c:v>-0.19444444444444425</c:v>
                </c:pt>
                <c:pt idx="237">
                  <c:v>-0.31944444444444503</c:v>
                </c:pt>
                <c:pt idx="238">
                  <c:v>-0.56944444444444464</c:v>
                </c:pt>
                <c:pt idx="239">
                  <c:v>-0.74999999999999978</c:v>
                </c:pt>
                <c:pt idx="240">
                  <c:v>-0.6666666666666663</c:v>
                </c:pt>
                <c:pt idx="241">
                  <c:v>-0.625</c:v>
                </c:pt>
                <c:pt idx="242">
                  <c:v>-0.68055555555555536</c:v>
                </c:pt>
                <c:pt idx="243">
                  <c:v>-0.65277777777777812</c:v>
                </c:pt>
                <c:pt idx="244">
                  <c:v>-0.7777777777777779</c:v>
                </c:pt>
                <c:pt idx="245">
                  <c:v>-0.99999999999999933</c:v>
                </c:pt>
                <c:pt idx="246">
                  <c:v>-0.94444444444444453</c:v>
                </c:pt>
                <c:pt idx="247">
                  <c:v>-0.5833333333333337</c:v>
                </c:pt>
                <c:pt idx="248">
                  <c:v>-0.25000000000000011</c:v>
                </c:pt>
                <c:pt idx="249">
                  <c:v>-0.19444444444444425</c:v>
                </c:pt>
                <c:pt idx="250">
                  <c:v>-0.27777777777777779</c:v>
                </c:pt>
                <c:pt idx="251">
                  <c:v>-0.23611111111111099</c:v>
                </c:pt>
                <c:pt idx="252">
                  <c:v>-8.3333333333333037E-2</c:v>
                </c:pt>
                <c:pt idx="253">
                  <c:v>-5.5555555555555851E-2</c:v>
                </c:pt>
                <c:pt idx="254">
                  <c:v>-0.29166666666666685</c:v>
                </c:pt>
                <c:pt idx="255">
                  <c:v>-0.40277777777777757</c:v>
                </c:pt>
                <c:pt idx="256">
                  <c:v>-4.1666666666666519E-2</c:v>
                </c:pt>
                <c:pt idx="257">
                  <c:v>0.47222222222222199</c:v>
                </c:pt>
                <c:pt idx="258">
                  <c:v>0.72222222222222232</c:v>
                </c:pt>
                <c:pt idx="259">
                  <c:v>0.73611111111111116</c:v>
                </c:pt>
                <c:pt idx="260">
                  <c:v>0.70833333333333304</c:v>
                </c:pt>
                <c:pt idx="261">
                  <c:v>0.76388888888888884</c:v>
                </c:pt>
                <c:pt idx="262">
                  <c:v>0.94444444444444453</c:v>
                </c:pt>
                <c:pt idx="263">
                  <c:v>1.0277777777777781</c:v>
                </c:pt>
                <c:pt idx="264">
                  <c:v>0.90277777777777779</c:v>
                </c:pt>
                <c:pt idx="265">
                  <c:v>0.65277777777777712</c:v>
                </c:pt>
                <c:pt idx="266">
                  <c:v>0.54166666666666641</c:v>
                </c:pt>
                <c:pt idx="267">
                  <c:v>0.50000000000000022</c:v>
                </c:pt>
                <c:pt idx="268">
                  <c:v>0.41666666666666663</c:v>
                </c:pt>
                <c:pt idx="269">
                  <c:v>0.2222222222222224</c:v>
                </c:pt>
                <c:pt idx="270">
                  <c:v>-4.1666666666666269E-2</c:v>
                </c:pt>
                <c:pt idx="271">
                  <c:v>-9.7222222222222612E-2</c:v>
                </c:pt>
                <c:pt idx="272">
                  <c:v>-0.26388888888888867</c:v>
                </c:pt>
                <c:pt idx="273">
                  <c:v>-0.625</c:v>
                </c:pt>
                <c:pt idx="274">
                  <c:v>-0.79166666666666707</c:v>
                </c:pt>
                <c:pt idx="275">
                  <c:v>-0.88888888888888862</c:v>
                </c:pt>
                <c:pt idx="276">
                  <c:v>-0.98611111111111127</c:v>
                </c:pt>
                <c:pt idx="277">
                  <c:v>-1.2361111111111109</c:v>
                </c:pt>
                <c:pt idx="278">
                  <c:v>-1.3194444444444444</c:v>
                </c:pt>
                <c:pt idx="279">
                  <c:v>-0.73611111111111116</c:v>
                </c:pt>
                <c:pt idx="280">
                  <c:v>0.20833333333333331</c:v>
                </c:pt>
                <c:pt idx="281">
                  <c:v>0.88888888888888917</c:v>
                </c:pt>
                <c:pt idx="282">
                  <c:v>1.0138888888888891</c:v>
                </c:pt>
                <c:pt idx="283">
                  <c:v>1.0416666666666667</c:v>
                </c:pt>
                <c:pt idx="284">
                  <c:v>0.99999999999999989</c:v>
                </c:pt>
                <c:pt idx="285">
                  <c:v>0.91666666666666685</c:v>
                </c:pt>
                <c:pt idx="286">
                  <c:v>0.91666666666666685</c:v>
                </c:pt>
                <c:pt idx="287">
                  <c:v>0.91666666666666585</c:v>
                </c:pt>
                <c:pt idx="288">
                  <c:v>0.72222222222222265</c:v>
                </c:pt>
                <c:pt idx="289">
                  <c:v>0.34722222222222221</c:v>
                </c:pt>
                <c:pt idx="290">
                  <c:v>0</c:v>
                </c:pt>
                <c:pt idx="291">
                  <c:v>-0.23611111111111052</c:v>
                </c:pt>
                <c:pt idx="292">
                  <c:v>-0.26388888888888967</c:v>
                </c:pt>
                <c:pt idx="293">
                  <c:v>-0.18055555555555614</c:v>
                </c:pt>
                <c:pt idx="294">
                  <c:v>-8.3333333333332538E-2</c:v>
                </c:pt>
                <c:pt idx="295">
                  <c:v>0</c:v>
                </c:pt>
                <c:pt idx="296">
                  <c:v>5.5555555555555358E-2</c:v>
                </c:pt>
                <c:pt idx="297">
                  <c:v>6.9444444444444448E-2</c:v>
                </c:pt>
                <c:pt idx="298">
                  <c:v>2.7777777777777186E-2</c:v>
                </c:pt>
                <c:pt idx="299">
                  <c:v>-2.7777777777777186E-2</c:v>
                </c:pt>
                <c:pt idx="300">
                  <c:v>-9.7222222222221627E-2</c:v>
                </c:pt>
                <c:pt idx="301">
                  <c:v>-0.18055555555555614</c:v>
                </c:pt>
                <c:pt idx="302">
                  <c:v>-0.25000000000000061</c:v>
                </c:pt>
                <c:pt idx="303">
                  <c:v>-0.34722222222222221</c:v>
                </c:pt>
                <c:pt idx="304">
                  <c:v>-0.41666666666666663</c:v>
                </c:pt>
                <c:pt idx="305">
                  <c:v>-0.34722222222222221</c:v>
                </c:pt>
                <c:pt idx="306">
                  <c:v>-0.20833333333333331</c:v>
                </c:pt>
                <c:pt idx="307">
                  <c:v>-9.7222222222221627E-2</c:v>
                </c:pt>
                <c:pt idx="308">
                  <c:v>-8.3333333333332538E-2</c:v>
                </c:pt>
                <c:pt idx="309">
                  <c:v>-0.12499999999999981</c:v>
                </c:pt>
                <c:pt idx="310">
                  <c:v>-0.16666666666666705</c:v>
                </c:pt>
                <c:pt idx="311">
                  <c:v>-0.25000000000000061</c:v>
                </c:pt>
                <c:pt idx="312">
                  <c:v>-0.34722222222222221</c:v>
                </c:pt>
                <c:pt idx="313">
                  <c:v>-0.41666666666666663</c:v>
                </c:pt>
                <c:pt idx="314">
                  <c:v>-0.41666666666666663</c:v>
                </c:pt>
                <c:pt idx="315">
                  <c:v>-0.37499999999999989</c:v>
                </c:pt>
                <c:pt idx="316">
                  <c:v>-0.41666666666666663</c:v>
                </c:pt>
                <c:pt idx="317">
                  <c:v>-0.51388888888888873</c:v>
                </c:pt>
                <c:pt idx="318">
                  <c:v>-0.54166666666666641</c:v>
                </c:pt>
                <c:pt idx="319">
                  <c:v>-0.33333333333333315</c:v>
                </c:pt>
                <c:pt idx="320">
                  <c:v>-0.16666666666666705</c:v>
                </c:pt>
                <c:pt idx="321">
                  <c:v>-9.7222222222222612E-2</c:v>
                </c:pt>
                <c:pt idx="322">
                  <c:v>-8.3333333333333037E-2</c:v>
                </c:pt>
                <c:pt idx="323">
                  <c:v>-0.1388888888888889</c:v>
                </c:pt>
                <c:pt idx="324">
                  <c:v>-5.5555555555555851E-2</c:v>
                </c:pt>
                <c:pt idx="325">
                  <c:v>-4.1666666666666269E-2</c:v>
                </c:pt>
                <c:pt idx="326">
                  <c:v>-8.3333333333333037E-2</c:v>
                </c:pt>
                <c:pt idx="327">
                  <c:v>-0.43055555555555575</c:v>
                </c:pt>
                <c:pt idx="328">
                  <c:v>-0.80555555555555558</c:v>
                </c:pt>
                <c:pt idx="329">
                  <c:v>-0.50000000000000022</c:v>
                </c:pt>
                <c:pt idx="330">
                  <c:v>-0.1111111111111112</c:v>
                </c:pt>
                <c:pt idx="331">
                  <c:v>-0.13888888888888865</c:v>
                </c:pt>
                <c:pt idx="332">
                  <c:v>-0.15277777777777773</c:v>
                </c:pt>
                <c:pt idx="333">
                  <c:v>-0.12500000000000006</c:v>
                </c:pt>
                <c:pt idx="334">
                  <c:v>-0.15277777777777773</c:v>
                </c:pt>
                <c:pt idx="335">
                  <c:v>-9.7222222222222127E-2</c:v>
                </c:pt>
                <c:pt idx="336">
                  <c:v>0</c:v>
                </c:pt>
                <c:pt idx="337">
                  <c:v>0.15277777777777773</c:v>
                </c:pt>
                <c:pt idx="338">
                  <c:v>0.45833333333333343</c:v>
                </c:pt>
                <c:pt idx="339">
                  <c:v>0.79166666666666674</c:v>
                </c:pt>
                <c:pt idx="340">
                  <c:v>0.87500000000000011</c:v>
                </c:pt>
                <c:pt idx="341">
                  <c:v>0.54166666666666641</c:v>
                </c:pt>
                <c:pt idx="342">
                  <c:v>0.16666666666666657</c:v>
                </c:pt>
                <c:pt idx="343">
                  <c:v>6.9444444444444448E-2</c:v>
                </c:pt>
                <c:pt idx="344">
                  <c:v>0.15277777777777748</c:v>
                </c:pt>
                <c:pt idx="345">
                  <c:v>0.15277777777777798</c:v>
                </c:pt>
                <c:pt idx="346">
                  <c:v>9.7222222222222612E-2</c:v>
                </c:pt>
                <c:pt idx="347">
                  <c:v>0.15277777777777748</c:v>
                </c:pt>
                <c:pt idx="348">
                  <c:v>0.1388888888888889</c:v>
                </c:pt>
                <c:pt idx="349">
                  <c:v>6.9444444444444448E-2</c:v>
                </c:pt>
                <c:pt idx="350">
                  <c:v>0</c:v>
                </c:pt>
                <c:pt idx="351">
                  <c:v>-2.7777777777777679E-2</c:v>
                </c:pt>
                <c:pt idx="352">
                  <c:v>-2.7777777777778172E-2</c:v>
                </c:pt>
                <c:pt idx="353">
                  <c:v>-1.3888888888889086E-2</c:v>
                </c:pt>
                <c:pt idx="354">
                  <c:v>2.7777777777778172E-2</c:v>
                </c:pt>
                <c:pt idx="355">
                  <c:v>4.1666666666666761E-2</c:v>
                </c:pt>
                <c:pt idx="356">
                  <c:v>-1.3888888888889086E-2</c:v>
                </c:pt>
                <c:pt idx="357">
                  <c:v>-0.18055555555555566</c:v>
                </c:pt>
                <c:pt idx="358">
                  <c:v>-0.41666666666666663</c:v>
                </c:pt>
                <c:pt idx="359">
                  <c:v>-0.51388888888888873</c:v>
                </c:pt>
                <c:pt idx="360">
                  <c:v>-0.43055555555555575</c:v>
                </c:pt>
                <c:pt idx="361">
                  <c:v>-0.29166666666666635</c:v>
                </c:pt>
                <c:pt idx="362">
                  <c:v>-0.16666666666666657</c:v>
                </c:pt>
                <c:pt idx="363">
                  <c:v>-5.5555555555555851E-2</c:v>
                </c:pt>
                <c:pt idx="364">
                  <c:v>1.3888888888889086E-2</c:v>
                </c:pt>
                <c:pt idx="365">
                  <c:v>6.9444444444444448E-2</c:v>
                </c:pt>
                <c:pt idx="366">
                  <c:v>0.18055555555555566</c:v>
                </c:pt>
                <c:pt idx="367">
                  <c:v>0.31944444444444453</c:v>
                </c:pt>
                <c:pt idx="368">
                  <c:v>0.30555555555555547</c:v>
                </c:pt>
                <c:pt idx="369">
                  <c:v>0.1388888888888889</c:v>
                </c:pt>
                <c:pt idx="370">
                  <c:v>-6.9444444444444448E-2</c:v>
                </c:pt>
                <c:pt idx="371">
                  <c:v>-0.44444444444444431</c:v>
                </c:pt>
                <c:pt idx="372">
                  <c:v>-0.84722222222222243</c:v>
                </c:pt>
                <c:pt idx="373">
                  <c:v>-0.95833333333333337</c:v>
                </c:pt>
                <c:pt idx="374">
                  <c:v>-0.80555555555555536</c:v>
                </c:pt>
                <c:pt idx="375">
                  <c:v>-0.58333333333333348</c:v>
                </c:pt>
                <c:pt idx="376">
                  <c:v>-0.41666666666666663</c:v>
                </c:pt>
                <c:pt idx="377">
                  <c:v>-0.30555555555555547</c:v>
                </c:pt>
                <c:pt idx="378">
                  <c:v>-0.23611111111111113</c:v>
                </c:pt>
                <c:pt idx="379">
                  <c:v>-0.26388888888888895</c:v>
                </c:pt>
                <c:pt idx="380">
                  <c:v>-0.31944444444444442</c:v>
                </c:pt>
                <c:pt idx="381">
                  <c:v>-0.33333333333333326</c:v>
                </c:pt>
                <c:pt idx="382">
                  <c:v>-0.36111111111111116</c:v>
                </c:pt>
                <c:pt idx="383">
                  <c:v>-0.3888888888888889</c:v>
                </c:pt>
                <c:pt idx="384">
                  <c:v>-0.31944444444444442</c:v>
                </c:pt>
                <c:pt idx="385">
                  <c:v>-0.125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6.9444444444444448E-2</c:v>
                </c:pt>
                <c:pt idx="391">
                  <c:v>0.29166666666666669</c:v>
                </c:pt>
                <c:pt idx="392">
                  <c:v>0.59722222222222221</c:v>
                </c:pt>
                <c:pt idx="393">
                  <c:v>0.86111111111111127</c:v>
                </c:pt>
                <c:pt idx="394">
                  <c:v>1.0416666666666667</c:v>
                </c:pt>
                <c:pt idx="395">
                  <c:v>1.1527777777777779</c:v>
                </c:pt>
                <c:pt idx="396">
                  <c:v>1.1944444444444442</c:v>
                </c:pt>
                <c:pt idx="397">
                  <c:v>1.0555555555555551</c:v>
                </c:pt>
                <c:pt idx="398">
                  <c:v>0.65277777777777812</c:v>
                </c:pt>
                <c:pt idx="399">
                  <c:v>0.19444444444444473</c:v>
                </c:pt>
                <c:pt idx="400">
                  <c:v>-9.7222222222222612E-2</c:v>
                </c:pt>
                <c:pt idx="401">
                  <c:v>-0.31944444444444453</c:v>
                </c:pt>
                <c:pt idx="402">
                  <c:v>-0.45833333333333293</c:v>
                </c:pt>
                <c:pt idx="403">
                  <c:v>-0.43055555555555575</c:v>
                </c:pt>
                <c:pt idx="404">
                  <c:v>-0.40277777777777807</c:v>
                </c:pt>
                <c:pt idx="405">
                  <c:v>-0.44444444444444431</c:v>
                </c:pt>
                <c:pt idx="406">
                  <c:v>-0.47222222222222199</c:v>
                </c:pt>
                <c:pt idx="407">
                  <c:v>-0.38888888888888895</c:v>
                </c:pt>
                <c:pt idx="408">
                  <c:v>-0.19444444444444448</c:v>
                </c:pt>
                <c:pt idx="409">
                  <c:v>-2.7777777777777679E-2</c:v>
                </c:pt>
                <c:pt idx="410">
                  <c:v>4.1666666666666519E-2</c:v>
                </c:pt>
                <c:pt idx="411">
                  <c:v>6.9444444444444448E-2</c:v>
                </c:pt>
                <c:pt idx="412">
                  <c:v>9.7222222222222363E-2</c:v>
                </c:pt>
                <c:pt idx="413">
                  <c:v>0.19444444444444448</c:v>
                </c:pt>
                <c:pt idx="414">
                  <c:v>0.34722222222222199</c:v>
                </c:pt>
                <c:pt idx="415">
                  <c:v>0.38888888888888873</c:v>
                </c:pt>
                <c:pt idx="416">
                  <c:v>0.23611111111111149</c:v>
                </c:pt>
                <c:pt idx="417">
                  <c:v>1.3888888888889086E-2</c:v>
                </c:pt>
                <c:pt idx="418">
                  <c:v>-0.20833333333333331</c:v>
                </c:pt>
                <c:pt idx="419">
                  <c:v>-0.30555555555555547</c:v>
                </c:pt>
                <c:pt idx="420">
                  <c:v>-0.19444444444444473</c:v>
                </c:pt>
                <c:pt idx="421">
                  <c:v>-2.7777777777778172E-2</c:v>
                </c:pt>
                <c:pt idx="422">
                  <c:v>0.1388888888888889</c:v>
                </c:pt>
                <c:pt idx="423">
                  <c:v>0.37500000000000039</c:v>
                </c:pt>
                <c:pt idx="424">
                  <c:v>0.75000000000000022</c:v>
                </c:pt>
                <c:pt idx="425">
                  <c:v>1.1527777777777775</c:v>
                </c:pt>
                <c:pt idx="426">
                  <c:v>1.25</c:v>
                </c:pt>
                <c:pt idx="427">
                  <c:v>0.83333333333333326</c:v>
                </c:pt>
                <c:pt idx="428">
                  <c:v>0.26388888888888867</c:v>
                </c:pt>
                <c:pt idx="429">
                  <c:v>-8.3333333333333523E-2</c:v>
                </c:pt>
                <c:pt idx="430">
                  <c:v>-0.2222222222222224</c:v>
                </c:pt>
                <c:pt idx="431">
                  <c:v>-0.20833333333333284</c:v>
                </c:pt>
                <c:pt idx="432">
                  <c:v>-0.11111111111111072</c:v>
                </c:pt>
                <c:pt idx="433">
                  <c:v>-9.7222222222222127E-2</c:v>
                </c:pt>
                <c:pt idx="434">
                  <c:v>-0.26388888888888917</c:v>
                </c:pt>
                <c:pt idx="435">
                  <c:v>-0.54166666666666696</c:v>
                </c:pt>
                <c:pt idx="436">
                  <c:v>-0.86111111111111094</c:v>
                </c:pt>
                <c:pt idx="437">
                  <c:v>-1.1805555555555556</c:v>
                </c:pt>
                <c:pt idx="438">
                  <c:v>-1.4027777777777777</c:v>
                </c:pt>
                <c:pt idx="439">
                  <c:v>-1.4583333333333333</c:v>
                </c:pt>
                <c:pt idx="440">
                  <c:v>-1.2638888888888891</c:v>
                </c:pt>
                <c:pt idx="441">
                  <c:v>-0.88888888888888895</c:v>
                </c:pt>
                <c:pt idx="442">
                  <c:v>-0.49999999999999994</c:v>
                </c:pt>
                <c:pt idx="443">
                  <c:v>-0.18055555555555555</c:v>
                </c:pt>
                <c:pt idx="444">
                  <c:v>-2.777777777777778E-2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6.9444444444444448E-2</c:v>
                </c:pt>
                <c:pt idx="511">
                  <c:v>0.34722222222222221</c:v>
                </c:pt>
                <c:pt idx="512">
                  <c:v>0.8472222222222221</c:v>
                </c:pt>
                <c:pt idx="513">
                  <c:v>1.2916666666666667</c:v>
                </c:pt>
                <c:pt idx="514">
                  <c:v>1.4166666666666667</c:v>
                </c:pt>
                <c:pt idx="515">
                  <c:v>1.2083333333333333</c:v>
                </c:pt>
                <c:pt idx="516">
                  <c:v>0.70833333333333304</c:v>
                </c:pt>
                <c:pt idx="517">
                  <c:v>0.19444444444444425</c:v>
                </c:pt>
                <c:pt idx="518">
                  <c:v>-8.3333333333333037E-2</c:v>
                </c:pt>
                <c:pt idx="519">
                  <c:v>-0.22222222222222193</c:v>
                </c:pt>
                <c:pt idx="520">
                  <c:v>-0.29166666666666685</c:v>
                </c:pt>
                <c:pt idx="521">
                  <c:v>-0.34722222222222221</c:v>
                </c:pt>
                <c:pt idx="522">
                  <c:v>-0.51388888888888873</c:v>
                </c:pt>
                <c:pt idx="523">
                  <c:v>-0.81944444444444442</c:v>
                </c:pt>
                <c:pt idx="524">
                  <c:v>-1.0972222222222223</c:v>
                </c:pt>
                <c:pt idx="525">
                  <c:v>-1.0972222222222223</c:v>
                </c:pt>
                <c:pt idx="526">
                  <c:v>-0.77777777777777768</c:v>
                </c:pt>
                <c:pt idx="527">
                  <c:v>-0.41666666666666663</c:v>
                </c:pt>
                <c:pt idx="528">
                  <c:v>-0.27777777777777779</c:v>
                </c:pt>
                <c:pt idx="529">
                  <c:v>-0.1388888888888889</c:v>
                </c:pt>
                <c:pt idx="530">
                  <c:v>0</c:v>
                </c:pt>
                <c:pt idx="531">
                  <c:v>2.777777777777778E-2</c:v>
                </c:pt>
                <c:pt idx="532">
                  <c:v>0.16666666666666666</c:v>
                </c:pt>
                <c:pt idx="533">
                  <c:v>0.41666666666666663</c:v>
                </c:pt>
                <c:pt idx="534">
                  <c:v>0.55555555555555558</c:v>
                </c:pt>
                <c:pt idx="535">
                  <c:v>0.69444444444444431</c:v>
                </c:pt>
                <c:pt idx="536">
                  <c:v>1.0833333333333333</c:v>
                </c:pt>
                <c:pt idx="537">
                  <c:v>1.4722222222222223</c:v>
                </c:pt>
                <c:pt idx="538">
                  <c:v>1.4027777777777779</c:v>
                </c:pt>
                <c:pt idx="539">
                  <c:v>0.79166666666666652</c:v>
                </c:pt>
                <c:pt idx="540">
                  <c:v>0.19444444444444425</c:v>
                </c:pt>
                <c:pt idx="541">
                  <c:v>-2.7777777777777679E-2</c:v>
                </c:pt>
                <c:pt idx="542">
                  <c:v>-0.12499999999999981</c:v>
                </c:pt>
                <c:pt idx="543">
                  <c:v>-0.27777777777777779</c:v>
                </c:pt>
                <c:pt idx="544">
                  <c:v>-0.4861111111111111</c:v>
                </c:pt>
                <c:pt idx="545">
                  <c:v>-0.5277777777777779</c:v>
                </c:pt>
                <c:pt idx="546">
                  <c:v>-0.40277777777777807</c:v>
                </c:pt>
                <c:pt idx="547">
                  <c:v>-0.30555555555555547</c:v>
                </c:pt>
                <c:pt idx="548">
                  <c:v>-0.24999999999999983</c:v>
                </c:pt>
                <c:pt idx="549">
                  <c:v>-0.2222222222222224</c:v>
                </c:pt>
                <c:pt idx="550">
                  <c:v>-0.15277777777777773</c:v>
                </c:pt>
                <c:pt idx="551">
                  <c:v>-0.1388888888888889</c:v>
                </c:pt>
                <c:pt idx="552">
                  <c:v>-0.1388888888888889</c:v>
                </c:pt>
                <c:pt idx="553">
                  <c:v>-8.3333333333333287E-2</c:v>
                </c:pt>
                <c:pt idx="554">
                  <c:v>-2.7777777777777925E-2</c:v>
                </c:pt>
                <c:pt idx="555">
                  <c:v>2.7777777777777925E-2</c:v>
                </c:pt>
                <c:pt idx="556">
                  <c:v>9.7222222222222363E-2</c:v>
                </c:pt>
                <c:pt idx="557">
                  <c:v>0.16666666666666657</c:v>
                </c:pt>
                <c:pt idx="558">
                  <c:v>0.37499999999999989</c:v>
                </c:pt>
                <c:pt idx="559">
                  <c:v>0.34722222222222221</c:v>
                </c:pt>
                <c:pt idx="560">
                  <c:v>6.9444444444444448E-2</c:v>
                </c:pt>
                <c:pt idx="561">
                  <c:v>0</c:v>
                </c:pt>
                <c:pt idx="562">
                  <c:v>-0.22222222222222215</c:v>
                </c:pt>
                <c:pt idx="563">
                  <c:v>-0.95833333333333337</c:v>
                </c:pt>
                <c:pt idx="564">
                  <c:v>-1.4722222222222223</c:v>
                </c:pt>
                <c:pt idx="565">
                  <c:v>-1.4027777777777777</c:v>
                </c:pt>
                <c:pt idx="566">
                  <c:v>-0.66666666666666663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0.1388888888888889</c:v>
                </c:pt>
                <c:pt idx="600">
                  <c:v>0.29166666666666669</c:v>
                </c:pt>
                <c:pt idx="601">
                  <c:v>0.52777777777777779</c:v>
                </c:pt>
                <c:pt idx="602">
                  <c:v>0.97222222222222221</c:v>
                </c:pt>
                <c:pt idx="603">
                  <c:v>1.3055555555555554</c:v>
                </c:pt>
                <c:pt idx="604">
                  <c:v>1.4861111111111112</c:v>
                </c:pt>
                <c:pt idx="605">
                  <c:v>1.5694444444444444</c:v>
                </c:pt>
                <c:pt idx="606">
                  <c:v>1.4861111111111109</c:v>
                </c:pt>
                <c:pt idx="607">
                  <c:v>1.2916666666666663</c:v>
                </c:pt>
                <c:pt idx="608">
                  <c:v>1.1527777777777775</c:v>
                </c:pt>
                <c:pt idx="609">
                  <c:v>1.1250000000000002</c:v>
                </c:pt>
                <c:pt idx="610">
                  <c:v>1.0555555555555558</c:v>
                </c:pt>
                <c:pt idx="611">
                  <c:v>0.74999999999999978</c:v>
                </c:pt>
                <c:pt idx="612">
                  <c:v>0.31944444444444503</c:v>
                </c:pt>
                <c:pt idx="613">
                  <c:v>2.7777777777778172E-2</c:v>
                </c:pt>
                <c:pt idx="614">
                  <c:v>-4.1666666666667261E-2</c:v>
                </c:pt>
                <c:pt idx="615">
                  <c:v>-4.1666666666666269E-2</c:v>
                </c:pt>
                <c:pt idx="616">
                  <c:v>-8.3333333333333523E-2</c:v>
                </c:pt>
                <c:pt idx="617">
                  <c:v>-0.16666666666666705</c:v>
                </c:pt>
                <c:pt idx="618">
                  <c:v>-0.26388888888888867</c:v>
                </c:pt>
                <c:pt idx="619">
                  <c:v>-0.29166666666666685</c:v>
                </c:pt>
                <c:pt idx="620">
                  <c:v>-0.20833333333333331</c:v>
                </c:pt>
                <c:pt idx="621">
                  <c:v>-8.3333333333333523E-2</c:v>
                </c:pt>
                <c:pt idx="622">
                  <c:v>1.3888888888889086E-2</c:v>
                </c:pt>
                <c:pt idx="623">
                  <c:v>0.1111111111111117</c:v>
                </c:pt>
                <c:pt idx="624">
                  <c:v>0.16666666666666705</c:v>
                </c:pt>
                <c:pt idx="625">
                  <c:v>0.12499999999999981</c:v>
                </c:pt>
                <c:pt idx="626">
                  <c:v>4.1666666666666269E-2</c:v>
                </c:pt>
                <c:pt idx="627">
                  <c:v>0</c:v>
                </c:pt>
                <c:pt idx="628">
                  <c:v>1.3888888888889086E-2</c:v>
                </c:pt>
                <c:pt idx="629">
                  <c:v>9.7222222222222612E-2</c:v>
                </c:pt>
                <c:pt idx="630">
                  <c:v>0.2222222222222224</c:v>
                </c:pt>
                <c:pt idx="631">
                  <c:v>0.30555555555555497</c:v>
                </c:pt>
                <c:pt idx="632">
                  <c:v>0.36111111111111033</c:v>
                </c:pt>
                <c:pt idx="633">
                  <c:v>0.37500000000000039</c:v>
                </c:pt>
                <c:pt idx="634">
                  <c:v>0.31944444444444503</c:v>
                </c:pt>
                <c:pt idx="635">
                  <c:v>0.19444444444444425</c:v>
                </c:pt>
                <c:pt idx="636">
                  <c:v>5.5555555555555358E-2</c:v>
                </c:pt>
                <c:pt idx="637">
                  <c:v>-1.3888888888889086E-2</c:v>
                </c:pt>
                <c:pt idx="638">
                  <c:v>-4.1666666666666269E-2</c:v>
                </c:pt>
                <c:pt idx="639">
                  <c:v>-4.1666666666666269E-2</c:v>
                </c:pt>
                <c:pt idx="640">
                  <c:v>5.5555555555555358E-2</c:v>
                </c:pt>
                <c:pt idx="641">
                  <c:v>0.23611111111111052</c:v>
                </c:pt>
                <c:pt idx="642">
                  <c:v>0.29166666666666685</c:v>
                </c:pt>
                <c:pt idx="643">
                  <c:v>0.16666666666666705</c:v>
                </c:pt>
                <c:pt idx="644">
                  <c:v>9.7222222222221627E-2</c:v>
                </c:pt>
                <c:pt idx="645">
                  <c:v>0.11111111111111072</c:v>
                </c:pt>
                <c:pt idx="646">
                  <c:v>0.1111111111111117</c:v>
                </c:pt>
                <c:pt idx="647">
                  <c:v>8.3333333333333523E-2</c:v>
                </c:pt>
                <c:pt idx="648">
                  <c:v>1.3888888888888099E-2</c:v>
                </c:pt>
                <c:pt idx="649">
                  <c:v>-0.12499999999999981</c:v>
                </c:pt>
                <c:pt idx="650">
                  <c:v>-0.36111111111111033</c:v>
                </c:pt>
                <c:pt idx="651">
                  <c:v>-0.54166666666666641</c:v>
                </c:pt>
                <c:pt idx="652">
                  <c:v>-0.56944444444444464</c:v>
                </c:pt>
                <c:pt idx="653">
                  <c:v>-0.68055555555555536</c:v>
                </c:pt>
                <c:pt idx="654">
                  <c:v>-0.95833333333333315</c:v>
                </c:pt>
                <c:pt idx="655">
                  <c:v>-1.1111111111111112</c:v>
                </c:pt>
                <c:pt idx="656">
                  <c:v>-0.93055555555555591</c:v>
                </c:pt>
                <c:pt idx="657">
                  <c:v>-0.68055555555555636</c:v>
                </c:pt>
                <c:pt idx="658">
                  <c:v>-0.76388888888888884</c:v>
                </c:pt>
                <c:pt idx="659">
                  <c:v>-1.1527777777777775</c:v>
                </c:pt>
                <c:pt idx="660">
                  <c:v>-1.4305555555555556</c:v>
                </c:pt>
                <c:pt idx="661">
                  <c:v>-1.4722222222222221</c:v>
                </c:pt>
                <c:pt idx="662">
                  <c:v>-1.0555555555555556</c:v>
                </c:pt>
                <c:pt idx="663">
                  <c:v>-0.47222222222222227</c:v>
                </c:pt>
                <c:pt idx="664">
                  <c:v>-8.3333333333333287E-2</c:v>
                </c:pt>
                <c:pt idx="665">
                  <c:v>0.27777777777777779</c:v>
                </c:pt>
                <c:pt idx="666">
                  <c:v>0.90277777777777779</c:v>
                </c:pt>
                <c:pt idx="667">
                  <c:v>1.2777777777777777</c:v>
                </c:pt>
                <c:pt idx="668">
                  <c:v>1.25</c:v>
                </c:pt>
                <c:pt idx="669">
                  <c:v>1.2222222222222223</c:v>
                </c:pt>
                <c:pt idx="670">
                  <c:v>0.83333333333333326</c:v>
                </c:pt>
                <c:pt idx="671">
                  <c:v>0.55555555555555558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0.31944444444444403</c:v>
                </c:pt>
                <c:pt idx="675">
                  <c:v>6.9444444444444448E-2</c:v>
                </c:pt>
                <c:pt idx="676">
                  <c:v>-0.18055555555555516</c:v>
                </c:pt>
                <c:pt idx="677">
                  <c:v>-0.6666666666666663</c:v>
                </c:pt>
                <c:pt idx="678">
                  <c:v>-0.99999999999999989</c:v>
                </c:pt>
                <c:pt idx="679">
                  <c:v>-1.1944444444444446</c:v>
                </c:pt>
                <c:pt idx="680">
                  <c:v>-1.25</c:v>
                </c:pt>
                <c:pt idx="681">
                  <c:v>-0.83333333333333326</c:v>
                </c:pt>
                <c:pt idx="682">
                  <c:v>-0.54166666666666696</c:v>
                </c:pt>
                <c:pt idx="683">
                  <c:v>-0.30555555555555597</c:v>
                </c:pt>
                <c:pt idx="684">
                  <c:v>0.33333333333333365</c:v>
                </c:pt>
                <c:pt idx="685">
                  <c:v>0.69444444444444442</c:v>
                </c:pt>
                <c:pt idx="686">
                  <c:v>0.63888888888888862</c:v>
                </c:pt>
                <c:pt idx="687">
                  <c:v>0.625</c:v>
                </c:pt>
                <c:pt idx="688">
                  <c:v>0.61111111111111138</c:v>
                </c:pt>
                <c:pt idx="689">
                  <c:v>0.34722222222222221</c:v>
                </c:pt>
                <c:pt idx="690">
                  <c:v>0.1111111111111112</c:v>
                </c:pt>
                <c:pt idx="691">
                  <c:v>0.12500000000000031</c:v>
                </c:pt>
                <c:pt idx="692">
                  <c:v>0.2222222222222224</c:v>
                </c:pt>
                <c:pt idx="693">
                  <c:v>0.19444444444444473</c:v>
                </c:pt>
                <c:pt idx="694">
                  <c:v>-4.1666666666667261E-2</c:v>
                </c:pt>
                <c:pt idx="695">
                  <c:v>-0.6805555555555558</c:v>
                </c:pt>
                <c:pt idx="696">
                  <c:v>-0.9166666666666663</c:v>
                </c:pt>
                <c:pt idx="697">
                  <c:v>-0.7222222222222221</c:v>
                </c:pt>
                <c:pt idx="698">
                  <c:v>-0.55555555555555558</c:v>
                </c:pt>
                <c:pt idx="699">
                  <c:v>-0.26388888888888917</c:v>
                </c:pt>
                <c:pt idx="700">
                  <c:v>-0.1111111111111112</c:v>
                </c:pt>
                <c:pt idx="701">
                  <c:v>-2.7777777777777679E-2</c:v>
                </c:pt>
                <c:pt idx="702">
                  <c:v>-1.3888888888889086E-2</c:v>
                </c:pt>
                <c:pt idx="703">
                  <c:v>-0.15277777777777798</c:v>
                </c:pt>
                <c:pt idx="704">
                  <c:v>-0.41666666666666663</c:v>
                </c:pt>
                <c:pt idx="705">
                  <c:v>-0.66666666666666652</c:v>
                </c:pt>
                <c:pt idx="706">
                  <c:v>-0.70833333333333304</c:v>
                </c:pt>
                <c:pt idx="707">
                  <c:v>-0.43055555555555547</c:v>
                </c:pt>
                <c:pt idx="708">
                  <c:v>5.5555555555555358E-2</c:v>
                </c:pt>
                <c:pt idx="709">
                  <c:v>0.70833333333333348</c:v>
                </c:pt>
                <c:pt idx="710">
                  <c:v>1.0972222222222225</c:v>
                </c:pt>
                <c:pt idx="711">
                  <c:v>0.65277777777777768</c:v>
                </c:pt>
                <c:pt idx="712">
                  <c:v>1.3888888888888593E-2</c:v>
                </c:pt>
                <c:pt idx="713">
                  <c:v>-0.45833333333333343</c:v>
                </c:pt>
                <c:pt idx="714">
                  <c:v>-1.0138888888888886</c:v>
                </c:pt>
                <c:pt idx="715">
                  <c:v>-0.90277777777777779</c:v>
                </c:pt>
                <c:pt idx="716">
                  <c:v>-0.26388888888888895</c:v>
                </c:pt>
                <c:pt idx="717">
                  <c:v>0.1388888888888889</c:v>
                </c:pt>
                <c:pt idx="718">
                  <c:v>0.55555555555555558</c:v>
                </c:pt>
                <c:pt idx="719">
                  <c:v>0.76388888888888884</c:v>
                </c:pt>
                <c:pt idx="720">
                  <c:v>0.63888888888888906</c:v>
                </c:pt>
                <c:pt idx="721">
                  <c:v>0.55555555555555558</c:v>
                </c:pt>
                <c:pt idx="722">
                  <c:v>0.47222222222222199</c:v>
                </c:pt>
                <c:pt idx="723">
                  <c:v>0.56944444444444464</c:v>
                </c:pt>
                <c:pt idx="724">
                  <c:v>0.8194444444444442</c:v>
                </c:pt>
                <c:pt idx="725">
                  <c:v>1.1388888888888882</c:v>
                </c:pt>
                <c:pt idx="726">
                  <c:v>1.0972222222222221</c:v>
                </c:pt>
                <c:pt idx="727">
                  <c:v>0.75000000000000078</c:v>
                </c:pt>
                <c:pt idx="728">
                  <c:v>0.52777777777777835</c:v>
                </c:pt>
                <c:pt idx="729">
                  <c:v>0.23611111111111052</c:v>
                </c:pt>
                <c:pt idx="730">
                  <c:v>5.5555555555555358E-2</c:v>
                </c:pt>
                <c:pt idx="731">
                  <c:v>4.1666666666667261E-2</c:v>
                </c:pt>
                <c:pt idx="732">
                  <c:v>5.5555555555555358E-2</c:v>
                </c:pt>
                <c:pt idx="733">
                  <c:v>6.9444444444444448E-2</c:v>
                </c:pt>
                <c:pt idx="734">
                  <c:v>9.7222222222222612E-2</c:v>
                </c:pt>
                <c:pt idx="735">
                  <c:v>0.1388888888888889</c:v>
                </c:pt>
                <c:pt idx="736">
                  <c:v>0.12499999999999981</c:v>
                </c:pt>
                <c:pt idx="737">
                  <c:v>5.5555555555555358E-2</c:v>
                </c:pt>
                <c:pt idx="738">
                  <c:v>0.18055555555555516</c:v>
                </c:pt>
                <c:pt idx="739">
                  <c:v>0.31944444444444403</c:v>
                </c:pt>
                <c:pt idx="740">
                  <c:v>0.26388888888888967</c:v>
                </c:pt>
                <c:pt idx="741">
                  <c:v>0.12499999999999981</c:v>
                </c:pt>
                <c:pt idx="742">
                  <c:v>2.7777777777777186E-2</c:v>
                </c:pt>
                <c:pt idx="743">
                  <c:v>1.3888888888889086E-2</c:v>
                </c:pt>
                <c:pt idx="744">
                  <c:v>1.3888888888889086E-2</c:v>
                </c:pt>
                <c:pt idx="745">
                  <c:v>6.9444444444444448E-2</c:v>
                </c:pt>
                <c:pt idx="746">
                  <c:v>0.15277777777777798</c:v>
                </c:pt>
                <c:pt idx="747">
                  <c:v>0.20833333333333331</c:v>
                </c:pt>
                <c:pt idx="748">
                  <c:v>0.16666666666666607</c:v>
                </c:pt>
                <c:pt idx="749">
                  <c:v>5.5555555555555358E-2</c:v>
                </c:pt>
                <c:pt idx="750">
                  <c:v>-1.3888888888888099E-2</c:v>
                </c:pt>
                <c:pt idx="751">
                  <c:v>-6.9444444444444448E-2</c:v>
                </c:pt>
                <c:pt idx="752">
                  <c:v>-0.16666666666666705</c:v>
                </c:pt>
                <c:pt idx="753">
                  <c:v>-0.23611111111111052</c:v>
                </c:pt>
                <c:pt idx="754">
                  <c:v>-0.30555555555555597</c:v>
                </c:pt>
                <c:pt idx="755">
                  <c:v>-0.54166666666666641</c:v>
                </c:pt>
                <c:pt idx="756">
                  <c:v>-0.97222222222222221</c:v>
                </c:pt>
                <c:pt idx="757">
                  <c:v>-1.3333333333333335</c:v>
                </c:pt>
                <c:pt idx="758">
                  <c:v>-1.4305555555555551</c:v>
                </c:pt>
                <c:pt idx="759">
                  <c:v>-1.4444444444444446</c:v>
                </c:pt>
                <c:pt idx="760">
                  <c:v>-1.4722222222222223</c:v>
                </c:pt>
                <c:pt idx="761">
                  <c:v>-1.3055555555555554</c:v>
                </c:pt>
                <c:pt idx="762">
                  <c:v>-0.88888888888888862</c:v>
                </c:pt>
                <c:pt idx="763">
                  <c:v>-0.20833333333333331</c:v>
                </c:pt>
                <c:pt idx="764">
                  <c:v>0.55555555555555558</c:v>
                </c:pt>
                <c:pt idx="765">
                  <c:v>0.87500000000000011</c:v>
                </c:pt>
                <c:pt idx="766">
                  <c:v>0.88888888888888862</c:v>
                </c:pt>
                <c:pt idx="767">
                  <c:v>0.90277777777777779</c:v>
                </c:pt>
                <c:pt idx="768">
                  <c:v>1.0694444444444449</c:v>
                </c:pt>
                <c:pt idx="769">
                  <c:v>1.3472222222222217</c:v>
                </c:pt>
                <c:pt idx="770">
                  <c:v>1.3611111111111107</c:v>
                </c:pt>
                <c:pt idx="771">
                  <c:v>1.2777777777777781</c:v>
                </c:pt>
                <c:pt idx="772">
                  <c:v>1.0555555555555558</c:v>
                </c:pt>
                <c:pt idx="773">
                  <c:v>0.88888888888888862</c:v>
                </c:pt>
                <c:pt idx="774">
                  <c:v>0.91666666666666685</c:v>
                </c:pt>
                <c:pt idx="775">
                  <c:v>0.74999999999999978</c:v>
                </c:pt>
                <c:pt idx="776">
                  <c:v>0.55555555555555558</c:v>
                </c:pt>
                <c:pt idx="777">
                  <c:v>0.4861111111111111</c:v>
                </c:pt>
                <c:pt idx="778">
                  <c:v>0.41666666666666663</c:v>
                </c:pt>
                <c:pt idx="779">
                  <c:v>0.31944444444444503</c:v>
                </c:pt>
                <c:pt idx="780">
                  <c:v>0.23611111111111052</c:v>
                </c:pt>
                <c:pt idx="781">
                  <c:v>0.16666666666666607</c:v>
                </c:pt>
                <c:pt idx="782">
                  <c:v>0.1111111111111117</c:v>
                </c:pt>
                <c:pt idx="783">
                  <c:v>9.7222222222222612E-2</c:v>
                </c:pt>
                <c:pt idx="784">
                  <c:v>0.15277777777777798</c:v>
                </c:pt>
                <c:pt idx="785">
                  <c:v>0.16666666666666705</c:v>
                </c:pt>
                <c:pt idx="786">
                  <c:v>8.3333333333332538E-2</c:v>
                </c:pt>
                <c:pt idx="787">
                  <c:v>1.3888888888888099E-2</c:v>
                </c:pt>
                <c:pt idx="788">
                  <c:v>1.3888888888890073E-2</c:v>
                </c:pt>
                <c:pt idx="789">
                  <c:v>5.5555555555556344E-2</c:v>
                </c:pt>
                <c:pt idx="790">
                  <c:v>8.3333333333332538E-2</c:v>
                </c:pt>
                <c:pt idx="791">
                  <c:v>-1.3888888888890073E-2</c:v>
                </c:pt>
                <c:pt idx="792">
                  <c:v>-0.34722222222222221</c:v>
                </c:pt>
                <c:pt idx="793">
                  <c:v>-0.8194444444444432</c:v>
                </c:pt>
                <c:pt idx="794">
                  <c:v>-1.2361111111111109</c:v>
                </c:pt>
                <c:pt idx="795">
                  <c:v>-1.4444444444444453</c:v>
                </c:pt>
                <c:pt idx="796">
                  <c:v>-1.3472222222222225</c:v>
                </c:pt>
                <c:pt idx="797">
                  <c:v>-0.97222222222222221</c:v>
                </c:pt>
                <c:pt idx="798">
                  <c:v>-0.4861111111111111</c:v>
                </c:pt>
                <c:pt idx="799">
                  <c:v>-0.1388888888888889</c:v>
                </c:pt>
                <c:pt idx="800">
                  <c:v>9.7222222222222612E-2</c:v>
                </c:pt>
                <c:pt idx="801">
                  <c:v>0.47222222222222299</c:v>
                </c:pt>
                <c:pt idx="802">
                  <c:v>0.87499999999999956</c:v>
                </c:pt>
                <c:pt idx="803">
                  <c:v>0.93055555555555491</c:v>
                </c:pt>
                <c:pt idx="804">
                  <c:v>0.59722222222222276</c:v>
                </c:pt>
                <c:pt idx="805">
                  <c:v>0.2222222222222224</c:v>
                </c:pt>
                <c:pt idx="806">
                  <c:v>-2.7777777777778172E-2</c:v>
                </c:pt>
                <c:pt idx="807">
                  <c:v>-0.23611111111111149</c:v>
                </c:pt>
                <c:pt idx="808">
                  <c:v>-0.38888888888888851</c:v>
                </c:pt>
                <c:pt idx="809">
                  <c:v>-0.54166666666666641</c:v>
                </c:pt>
                <c:pt idx="810">
                  <c:v>-0.83333333333333326</c:v>
                </c:pt>
                <c:pt idx="811">
                  <c:v>-1.0694444444444438</c:v>
                </c:pt>
                <c:pt idx="812">
                  <c:v>-1.1388888888888893</c:v>
                </c:pt>
                <c:pt idx="813">
                  <c:v>-1.1944444444444446</c:v>
                </c:pt>
                <c:pt idx="814">
                  <c:v>-1.2777777777777777</c:v>
                </c:pt>
                <c:pt idx="815">
                  <c:v>-1.2777777777777781</c:v>
                </c:pt>
                <c:pt idx="816">
                  <c:v>-1.1527777777777779</c:v>
                </c:pt>
                <c:pt idx="817">
                  <c:v>-0.68055555555555536</c:v>
                </c:pt>
                <c:pt idx="818">
                  <c:v>0</c:v>
                </c:pt>
                <c:pt idx="819">
                  <c:v>0.61111111111111094</c:v>
                </c:pt>
                <c:pt idx="820">
                  <c:v>0.94444444444444453</c:v>
                </c:pt>
                <c:pt idx="821">
                  <c:v>0.90277777777777779</c:v>
                </c:pt>
                <c:pt idx="822">
                  <c:v>0.83333333333333326</c:v>
                </c:pt>
                <c:pt idx="823">
                  <c:v>0.70833333333333348</c:v>
                </c:pt>
                <c:pt idx="824">
                  <c:v>0.59722222222222232</c:v>
                </c:pt>
                <c:pt idx="825">
                  <c:v>0.56944444444444464</c:v>
                </c:pt>
                <c:pt idx="826">
                  <c:v>0.52777777777777735</c:v>
                </c:pt>
                <c:pt idx="827">
                  <c:v>0.59722222222222177</c:v>
                </c:pt>
                <c:pt idx="828">
                  <c:v>0.70833333333333348</c:v>
                </c:pt>
                <c:pt idx="829">
                  <c:v>0.68055555555555536</c:v>
                </c:pt>
                <c:pt idx="830">
                  <c:v>0.51388888888888928</c:v>
                </c:pt>
                <c:pt idx="831">
                  <c:v>0.26388888888888967</c:v>
                </c:pt>
                <c:pt idx="832">
                  <c:v>0.1388888888888889</c:v>
                </c:pt>
                <c:pt idx="833">
                  <c:v>0.15277777777777699</c:v>
                </c:pt>
                <c:pt idx="834">
                  <c:v>0.15277777777777699</c:v>
                </c:pt>
                <c:pt idx="835">
                  <c:v>0.12500000000000078</c:v>
                </c:pt>
                <c:pt idx="836">
                  <c:v>0.15277777777777798</c:v>
                </c:pt>
                <c:pt idx="837">
                  <c:v>0.22222222222222143</c:v>
                </c:pt>
                <c:pt idx="838">
                  <c:v>0.2222222222222224</c:v>
                </c:pt>
                <c:pt idx="839">
                  <c:v>0.20833333333333331</c:v>
                </c:pt>
                <c:pt idx="840">
                  <c:v>0.27777777777777779</c:v>
                </c:pt>
                <c:pt idx="841">
                  <c:v>0.33333333333333409</c:v>
                </c:pt>
                <c:pt idx="842">
                  <c:v>0.27777777777777779</c:v>
                </c:pt>
                <c:pt idx="843">
                  <c:v>0.15277777777777699</c:v>
                </c:pt>
                <c:pt idx="844">
                  <c:v>6.9444444444444448E-2</c:v>
                </c:pt>
                <c:pt idx="845">
                  <c:v>5.5555555555556344E-2</c:v>
                </c:pt>
                <c:pt idx="846">
                  <c:v>9.7222222222222612E-2</c:v>
                </c:pt>
                <c:pt idx="847">
                  <c:v>0.20833333333333331</c:v>
                </c:pt>
                <c:pt idx="848">
                  <c:v>0.33333333333333315</c:v>
                </c:pt>
                <c:pt idx="849">
                  <c:v>0.33333333333333315</c:v>
                </c:pt>
                <c:pt idx="850">
                  <c:v>0.2222222222222224</c:v>
                </c:pt>
                <c:pt idx="851">
                  <c:v>0.16666666666666607</c:v>
                </c:pt>
                <c:pt idx="852">
                  <c:v>0.16666666666666607</c:v>
                </c:pt>
                <c:pt idx="853">
                  <c:v>0.1388888888888889</c:v>
                </c:pt>
                <c:pt idx="854">
                  <c:v>6.9444444444444448E-2</c:v>
                </c:pt>
                <c:pt idx="855">
                  <c:v>2.7777777777778172E-2</c:v>
                </c:pt>
                <c:pt idx="856">
                  <c:v>0.15277777777777798</c:v>
                </c:pt>
                <c:pt idx="857">
                  <c:v>0.31944444444444403</c:v>
                </c:pt>
                <c:pt idx="858">
                  <c:v>0.31944444444444403</c:v>
                </c:pt>
                <c:pt idx="859">
                  <c:v>0.2222222222222234</c:v>
                </c:pt>
                <c:pt idx="860">
                  <c:v>0.27777777777777779</c:v>
                </c:pt>
                <c:pt idx="861">
                  <c:v>0.51388888888888729</c:v>
                </c:pt>
                <c:pt idx="862">
                  <c:v>0.4861111111111111</c:v>
                </c:pt>
                <c:pt idx="863">
                  <c:v>0.23611111111111149</c:v>
                </c:pt>
                <c:pt idx="864">
                  <c:v>0.15277777777777896</c:v>
                </c:pt>
                <c:pt idx="865">
                  <c:v>0.24999999999999961</c:v>
                </c:pt>
                <c:pt idx="866">
                  <c:v>0.36111111111111033</c:v>
                </c:pt>
                <c:pt idx="867">
                  <c:v>0.27777777777777779</c:v>
                </c:pt>
                <c:pt idx="868">
                  <c:v>6.9444444444444448E-2</c:v>
                </c:pt>
                <c:pt idx="869">
                  <c:v>-5.5555555555554373E-2</c:v>
                </c:pt>
                <c:pt idx="870">
                  <c:v>-9.7222222222222612E-2</c:v>
                </c:pt>
                <c:pt idx="871">
                  <c:v>-0.11111111111111072</c:v>
                </c:pt>
                <c:pt idx="872">
                  <c:v>-0.1388888888888889</c:v>
                </c:pt>
                <c:pt idx="873">
                  <c:v>-0.20833333333333331</c:v>
                </c:pt>
                <c:pt idx="874">
                  <c:v>-0.29166666666666585</c:v>
                </c:pt>
                <c:pt idx="875">
                  <c:v>-0.36111111111111227</c:v>
                </c:pt>
                <c:pt idx="876">
                  <c:v>-0.31944444444444403</c:v>
                </c:pt>
                <c:pt idx="877">
                  <c:v>-0.18055555555555516</c:v>
                </c:pt>
                <c:pt idx="878">
                  <c:v>-5.5555555555556344E-2</c:v>
                </c:pt>
                <c:pt idx="879">
                  <c:v>-0.1388888888888889</c:v>
                </c:pt>
                <c:pt idx="880">
                  <c:v>-0.27777777777777779</c:v>
                </c:pt>
                <c:pt idx="881">
                  <c:v>-0.1388888888888889</c:v>
                </c:pt>
                <c:pt idx="882">
                  <c:v>0</c:v>
                </c:pt>
                <c:pt idx="883">
                  <c:v>1.3888888888888099E-2</c:v>
                </c:pt>
                <c:pt idx="884">
                  <c:v>5.5555555555556344E-2</c:v>
                </c:pt>
                <c:pt idx="885">
                  <c:v>6.9444444444444448E-2</c:v>
                </c:pt>
                <c:pt idx="886">
                  <c:v>4.1666666666666269E-2</c:v>
                </c:pt>
                <c:pt idx="887">
                  <c:v>-1.3888888888888099E-2</c:v>
                </c:pt>
                <c:pt idx="888">
                  <c:v>-8.3333333333334522E-2</c:v>
                </c:pt>
                <c:pt idx="889">
                  <c:v>-0.16666666666666705</c:v>
                </c:pt>
                <c:pt idx="890">
                  <c:v>-0.26388888888888767</c:v>
                </c:pt>
                <c:pt idx="891">
                  <c:v>-0.34722222222222221</c:v>
                </c:pt>
                <c:pt idx="892">
                  <c:v>-0.36111111111111133</c:v>
                </c:pt>
                <c:pt idx="893">
                  <c:v>-0.30555555555555497</c:v>
                </c:pt>
                <c:pt idx="894">
                  <c:v>-0.20833333333333331</c:v>
                </c:pt>
                <c:pt idx="895">
                  <c:v>-9.7222222222222612E-2</c:v>
                </c:pt>
                <c:pt idx="896">
                  <c:v>-2.7777777777778172E-2</c:v>
                </c:pt>
                <c:pt idx="897">
                  <c:v>-1.3888888888889086E-2</c:v>
                </c:pt>
                <c:pt idx="898">
                  <c:v>-5.5555555555555358E-2</c:v>
                </c:pt>
                <c:pt idx="899">
                  <c:v>-0.12499999999999981</c:v>
                </c:pt>
                <c:pt idx="900">
                  <c:v>-0.24999999999999961</c:v>
                </c:pt>
                <c:pt idx="901">
                  <c:v>-0.87499999999999956</c:v>
                </c:pt>
                <c:pt idx="902">
                  <c:v>-1.4444444444444453</c:v>
                </c:pt>
                <c:pt idx="903">
                  <c:v>-1.3472222222222225</c:v>
                </c:pt>
                <c:pt idx="904">
                  <c:v>-0.97222222222222221</c:v>
                </c:pt>
                <c:pt idx="905">
                  <c:v>-0.4861111111111111</c:v>
                </c:pt>
                <c:pt idx="906">
                  <c:v>-0.1388888888888889</c:v>
                </c:pt>
                <c:pt idx="907">
                  <c:v>9.7222222222222612E-2</c:v>
                </c:pt>
                <c:pt idx="908">
                  <c:v>0.47222222222222299</c:v>
                </c:pt>
                <c:pt idx="909">
                  <c:v>0.87499999999999956</c:v>
                </c:pt>
                <c:pt idx="910">
                  <c:v>0.93055555555555491</c:v>
                </c:pt>
                <c:pt idx="911">
                  <c:v>0.59722222222222276</c:v>
                </c:pt>
                <c:pt idx="912">
                  <c:v>0.36111111111111133</c:v>
                </c:pt>
                <c:pt idx="913">
                  <c:v>0.59722222222222177</c:v>
                </c:pt>
                <c:pt idx="914">
                  <c:v>0.56944444444444464</c:v>
                </c:pt>
                <c:pt idx="915">
                  <c:v>0.30555555555555597</c:v>
                </c:pt>
                <c:pt idx="916">
                  <c:v>0.12499999999999981</c:v>
                </c:pt>
                <c:pt idx="917">
                  <c:v>-1.3888888888889086E-2</c:v>
                </c:pt>
                <c:pt idx="918">
                  <c:v>6.9444444444444448E-2</c:v>
                </c:pt>
                <c:pt idx="919">
                  <c:v>0.19444444444444425</c:v>
                </c:pt>
                <c:pt idx="920">
                  <c:v>0.38888888888888851</c:v>
                </c:pt>
                <c:pt idx="921">
                  <c:v>0.47222222222222199</c:v>
                </c:pt>
                <c:pt idx="922">
                  <c:v>0.38888888888888851</c:v>
                </c:pt>
                <c:pt idx="923">
                  <c:v>2.7777777777777186E-2</c:v>
                </c:pt>
                <c:pt idx="924">
                  <c:v>-0.33333333333333215</c:v>
                </c:pt>
                <c:pt idx="925">
                  <c:v>-0.29166666666666585</c:v>
                </c:pt>
                <c:pt idx="926">
                  <c:v>-0.19444444444444522</c:v>
                </c:pt>
                <c:pt idx="927">
                  <c:v>-0.15277777777777798</c:v>
                </c:pt>
                <c:pt idx="928">
                  <c:v>-0.11111111111111072</c:v>
                </c:pt>
                <c:pt idx="929">
                  <c:v>-9.7222222222221627E-2</c:v>
                </c:pt>
                <c:pt idx="930">
                  <c:v>-9.7222222222222612E-2</c:v>
                </c:pt>
                <c:pt idx="931">
                  <c:v>-0.1111111111111117</c:v>
                </c:pt>
                <c:pt idx="932">
                  <c:v>-0.16666666666666607</c:v>
                </c:pt>
                <c:pt idx="933">
                  <c:v>-0.26388888888888867</c:v>
                </c:pt>
                <c:pt idx="934">
                  <c:v>-0.27777777777777779</c:v>
                </c:pt>
                <c:pt idx="935">
                  <c:v>-0.20833333333333331</c:v>
                </c:pt>
                <c:pt idx="936">
                  <c:v>-0.15277777777777798</c:v>
                </c:pt>
                <c:pt idx="937">
                  <c:v>-0.1388888888888889</c:v>
                </c:pt>
                <c:pt idx="938">
                  <c:v>-0.15277777777777798</c:v>
                </c:pt>
                <c:pt idx="939">
                  <c:v>-0.12499999999999981</c:v>
                </c:pt>
                <c:pt idx="940">
                  <c:v>-5.5555555555555358E-2</c:v>
                </c:pt>
                <c:pt idx="941">
                  <c:v>-2.7777777777778172E-2</c:v>
                </c:pt>
                <c:pt idx="942">
                  <c:v>-1.3888888888889086E-2</c:v>
                </c:pt>
                <c:pt idx="943">
                  <c:v>1.3888888888889086E-2</c:v>
                </c:pt>
                <c:pt idx="944">
                  <c:v>4.1666666666667261E-2</c:v>
                </c:pt>
                <c:pt idx="945">
                  <c:v>0.1388888888888889</c:v>
                </c:pt>
                <c:pt idx="946">
                  <c:v>0.22222222222222143</c:v>
                </c:pt>
                <c:pt idx="947">
                  <c:v>0.16666666666666705</c:v>
                </c:pt>
                <c:pt idx="948">
                  <c:v>4.1666666666667261E-2</c:v>
                </c:pt>
                <c:pt idx="949">
                  <c:v>-0.15277777777777798</c:v>
                </c:pt>
                <c:pt idx="950">
                  <c:v>-0.47222222222222199</c:v>
                </c:pt>
                <c:pt idx="951">
                  <c:v>-0.93055555555555591</c:v>
                </c:pt>
                <c:pt idx="952">
                  <c:v>-1.3333333333333335</c:v>
                </c:pt>
                <c:pt idx="953">
                  <c:v>-1.4722222222222223</c:v>
                </c:pt>
                <c:pt idx="954">
                  <c:v>-1.4722222222222223</c:v>
                </c:pt>
                <c:pt idx="955">
                  <c:v>-1.4722222222222219</c:v>
                </c:pt>
                <c:pt idx="956">
                  <c:v>-1.0277777777777775</c:v>
                </c:pt>
                <c:pt idx="957">
                  <c:v>-0.16666666666666657</c:v>
                </c:pt>
                <c:pt idx="958">
                  <c:v>0.58333333333333326</c:v>
                </c:pt>
                <c:pt idx="959">
                  <c:v>1.1944444444444446</c:v>
                </c:pt>
                <c:pt idx="960">
                  <c:v>1.5416666666666663</c:v>
                </c:pt>
                <c:pt idx="961">
                  <c:v>1.4861111111111105</c:v>
                </c:pt>
                <c:pt idx="962">
                  <c:v>1.1944444444444446</c:v>
                </c:pt>
                <c:pt idx="963">
                  <c:v>0.80555555555555614</c:v>
                </c:pt>
                <c:pt idx="964">
                  <c:v>0.43055555555555575</c:v>
                </c:pt>
                <c:pt idx="965">
                  <c:v>0.15277777777777798</c:v>
                </c:pt>
                <c:pt idx="966">
                  <c:v>0</c:v>
                </c:pt>
                <c:pt idx="967">
                  <c:v>-6.9444444444444448E-2</c:v>
                </c:pt>
                <c:pt idx="968">
                  <c:v>-0.16666666666666705</c:v>
                </c:pt>
                <c:pt idx="969">
                  <c:v>-0.34722222222222221</c:v>
                </c:pt>
                <c:pt idx="970">
                  <c:v>-0.69444444444444442</c:v>
                </c:pt>
                <c:pt idx="971">
                  <c:v>-1.1944444444444446</c:v>
                </c:pt>
                <c:pt idx="972">
                  <c:v>-1.4722222222222223</c:v>
                </c:pt>
                <c:pt idx="973">
                  <c:v>-1.4722222222222223</c:v>
                </c:pt>
                <c:pt idx="974">
                  <c:v>-1.4722222222222219</c:v>
                </c:pt>
                <c:pt idx="975">
                  <c:v>-1.4861111111111109</c:v>
                </c:pt>
                <c:pt idx="976">
                  <c:v>-1.2083333333333333</c:v>
                </c:pt>
                <c:pt idx="977">
                  <c:v>-0.84722222222222243</c:v>
                </c:pt>
                <c:pt idx="978">
                  <c:v>-0.73611111111111116</c:v>
                </c:pt>
                <c:pt idx="979">
                  <c:v>-0.61111111111111094</c:v>
                </c:pt>
                <c:pt idx="980">
                  <c:v>-0.48611111111111099</c:v>
                </c:pt>
                <c:pt idx="981">
                  <c:v>-0.45833333333333343</c:v>
                </c:pt>
                <c:pt idx="982">
                  <c:v>-0.55555555555555558</c:v>
                </c:pt>
                <c:pt idx="983">
                  <c:v>-0.61111111111111116</c:v>
                </c:pt>
                <c:pt idx="984">
                  <c:v>-0.44444444444444448</c:v>
                </c:pt>
                <c:pt idx="985">
                  <c:v>-0.15277777777777779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0.11111111111111112</c:v>
                </c:pt>
                <c:pt idx="1026">
                  <c:v>0.5</c:v>
                </c:pt>
                <c:pt idx="1027">
                  <c:v>1.0833333333333333</c:v>
                </c:pt>
                <c:pt idx="1028">
                  <c:v>1.5277777777777777</c:v>
                </c:pt>
                <c:pt idx="1029">
                  <c:v>1.5833333333333333</c:v>
                </c:pt>
                <c:pt idx="1030">
                  <c:v>1.3611111111111109</c:v>
                </c:pt>
                <c:pt idx="1031">
                  <c:v>1.1388888888888888</c:v>
                </c:pt>
                <c:pt idx="1032">
                  <c:v>1.0138888888888891</c:v>
                </c:pt>
                <c:pt idx="1033">
                  <c:v>0.94444444444444453</c:v>
                </c:pt>
                <c:pt idx="1034">
                  <c:v>0.81944444444444475</c:v>
                </c:pt>
                <c:pt idx="1035">
                  <c:v>0.65277777777777812</c:v>
                </c:pt>
                <c:pt idx="1036">
                  <c:v>0.54166666666666641</c:v>
                </c:pt>
                <c:pt idx="1037">
                  <c:v>0.54166666666666641</c:v>
                </c:pt>
                <c:pt idx="1038">
                  <c:v>0.625</c:v>
                </c:pt>
                <c:pt idx="1039">
                  <c:v>0.6666666666666663</c:v>
                </c:pt>
                <c:pt idx="1040">
                  <c:v>0.625</c:v>
                </c:pt>
                <c:pt idx="1041">
                  <c:v>0.4861111111111111</c:v>
                </c:pt>
                <c:pt idx="1042">
                  <c:v>0.29166666666666685</c:v>
                </c:pt>
                <c:pt idx="1043">
                  <c:v>0.12499999999999981</c:v>
                </c:pt>
                <c:pt idx="1044">
                  <c:v>4.1666666666666269E-2</c:v>
                </c:pt>
                <c:pt idx="1045">
                  <c:v>4.1666666666667261E-2</c:v>
                </c:pt>
                <c:pt idx="1046">
                  <c:v>5.5555555555555358E-2</c:v>
                </c:pt>
                <c:pt idx="1047">
                  <c:v>0</c:v>
                </c:pt>
                <c:pt idx="1048">
                  <c:v>-0.1388888888888889</c:v>
                </c:pt>
                <c:pt idx="1049">
                  <c:v>-0.33333333333333315</c:v>
                </c:pt>
                <c:pt idx="1050">
                  <c:v>-0.4861111111111111</c:v>
                </c:pt>
                <c:pt idx="1051">
                  <c:v>-0.5833333333333337</c:v>
                </c:pt>
                <c:pt idx="1052">
                  <c:v>-0.69444444444444442</c:v>
                </c:pt>
                <c:pt idx="1053">
                  <c:v>-0.86111111111111149</c:v>
                </c:pt>
                <c:pt idx="1054">
                  <c:v>-1.0833333333333328</c:v>
                </c:pt>
                <c:pt idx="1055">
                  <c:v>-1.333333333333333</c:v>
                </c:pt>
                <c:pt idx="1056">
                  <c:v>-1.4722222222222223</c:v>
                </c:pt>
                <c:pt idx="1057">
                  <c:v>-1.3472222222222221</c:v>
                </c:pt>
                <c:pt idx="1058">
                  <c:v>-1.2083333333333333</c:v>
                </c:pt>
                <c:pt idx="1059">
                  <c:v>-1.0555555555555556</c:v>
                </c:pt>
                <c:pt idx="1060">
                  <c:v>-0.65277777777777768</c:v>
                </c:pt>
                <c:pt idx="1061">
                  <c:v>-0.18055555555555566</c:v>
                </c:pt>
                <c:pt idx="1062">
                  <c:v>0.1111111111111112</c:v>
                </c:pt>
                <c:pt idx="1063">
                  <c:v>0.4861111111111111</c:v>
                </c:pt>
                <c:pt idx="1064">
                  <c:v>0.98611111111111083</c:v>
                </c:pt>
                <c:pt idx="1065">
                  <c:v>1.0833333333333333</c:v>
                </c:pt>
                <c:pt idx="1066">
                  <c:v>0.65277777777777812</c:v>
                </c:pt>
                <c:pt idx="1067">
                  <c:v>0.25000000000000011</c:v>
                </c:pt>
                <c:pt idx="1068">
                  <c:v>0.24999999999999961</c:v>
                </c:pt>
                <c:pt idx="1069">
                  <c:v>0.50000000000000022</c:v>
                </c:pt>
                <c:pt idx="1070">
                  <c:v>0.75000000000000022</c:v>
                </c:pt>
                <c:pt idx="1071">
                  <c:v>0.90277777777777724</c:v>
                </c:pt>
                <c:pt idx="1072">
                  <c:v>1.0694444444444444</c:v>
                </c:pt>
                <c:pt idx="1073">
                  <c:v>1.2777777777777781</c:v>
                </c:pt>
                <c:pt idx="1074">
                  <c:v>1.3611111111111107</c:v>
                </c:pt>
                <c:pt idx="1075">
                  <c:v>1.2222222222222219</c:v>
                </c:pt>
                <c:pt idx="1076">
                  <c:v>0.98611111111111127</c:v>
                </c:pt>
                <c:pt idx="1077">
                  <c:v>0.7777777777777779</c:v>
                </c:pt>
                <c:pt idx="1078">
                  <c:v>0.6666666666666673</c:v>
                </c:pt>
                <c:pt idx="1079">
                  <c:v>0.51388888888888928</c:v>
                </c:pt>
                <c:pt idx="1080">
                  <c:v>0.24999999999999961</c:v>
                </c:pt>
                <c:pt idx="1081">
                  <c:v>-1.3888888888889086E-2</c:v>
                </c:pt>
                <c:pt idx="1082">
                  <c:v>-0.29166666666666685</c:v>
                </c:pt>
                <c:pt idx="1083">
                  <c:v>-0.44444444444444481</c:v>
                </c:pt>
                <c:pt idx="1084">
                  <c:v>-0.31944444444444403</c:v>
                </c:pt>
                <c:pt idx="1085">
                  <c:v>-9.7222222222221627E-2</c:v>
                </c:pt>
                <c:pt idx="1086">
                  <c:v>1.3888888888889086E-2</c:v>
                </c:pt>
                <c:pt idx="1087">
                  <c:v>2.7777777777777186E-2</c:v>
                </c:pt>
                <c:pt idx="1088">
                  <c:v>1.3888888888888099E-2</c:v>
                </c:pt>
                <c:pt idx="1089">
                  <c:v>0</c:v>
                </c:pt>
                <c:pt idx="1090">
                  <c:v>4.1666666666667261E-2</c:v>
                </c:pt>
                <c:pt idx="1091">
                  <c:v>0.18055555555555614</c:v>
                </c:pt>
                <c:pt idx="1092">
                  <c:v>0.36111111111111133</c:v>
                </c:pt>
                <c:pt idx="1093">
                  <c:v>0.40277777777777757</c:v>
                </c:pt>
                <c:pt idx="1094">
                  <c:v>0.27777777777777779</c:v>
                </c:pt>
                <c:pt idx="1095">
                  <c:v>0.12499999999999981</c:v>
                </c:pt>
                <c:pt idx="1096">
                  <c:v>-2.7777777777778172E-2</c:v>
                </c:pt>
                <c:pt idx="1097">
                  <c:v>-0.2222222222222224</c:v>
                </c:pt>
                <c:pt idx="1098">
                  <c:v>-0.44444444444444481</c:v>
                </c:pt>
                <c:pt idx="1099">
                  <c:v>-0.47222222222222199</c:v>
                </c:pt>
                <c:pt idx="1100">
                  <c:v>-0.26388888888888867</c:v>
                </c:pt>
                <c:pt idx="1101">
                  <c:v>-1.3888888888889086E-2</c:v>
                </c:pt>
                <c:pt idx="1102">
                  <c:v>0.25000000000000061</c:v>
                </c:pt>
                <c:pt idx="1103">
                  <c:v>0.4861111111111111</c:v>
                </c:pt>
                <c:pt idx="1104">
                  <c:v>0.51388888888888828</c:v>
                </c:pt>
                <c:pt idx="1105">
                  <c:v>0.30555555555555597</c:v>
                </c:pt>
                <c:pt idx="1106">
                  <c:v>6.9444444444445433E-2</c:v>
                </c:pt>
                <c:pt idx="1107">
                  <c:v>-0.1388888888888889</c:v>
                </c:pt>
                <c:pt idx="1108">
                  <c:v>-0.33333333333333409</c:v>
                </c:pt>
                <c:pt idx="1109">
                  <c:v>-0.31944444444444403</c:v>
                </c:pt>
                <c:pt idx="1110">
                  <c:v>-9.7222222222222612E-2</c:v>
                </c:pt>
                <c:pt idx="1111">
                  <c:v>0.19444444444444425</c:v>
                </c:pt>
                <c:pt idx="1112">
                  <c:v>0.55555555555555558</c:v>
                </c:pt>
                <c:pt idx="1113">
                  <c:v>0.74999999999999978</c:v>
                </c:pt>
                <c:pt idx="1114">
                  <c:v>0.56944444444444564</c:v>
                </c:pt>
                <c:pt idx="1115">
                  <c:v>0.23611111111111149</c:v>
                </c:pt>
                <c:pt idx="1116">
                  <c:v>-1.3888888888890073E-2</c:v>
                </c:pt>
                <c:pt idx="1117">
                  <c:v>-0.2222222222222234</c:v>
                </c:pt>
                <c:pt idx="1118">
                  <c:v>-0.33333333333333215</c:v>
                </c:pt>
                <c:pt idx="1119">
                  <c:v>-0.26388888888888767</c:v>
                </c:pt>
                <c:pt idx="1120">
                  <c:v>-0.16666666666666705</c:v>
                </c:pt>
                <c:pt idx="1121">
                  <c:v>-0.18055555555555516</c:v>
                </c:pt>
                <c:pt idx="1122">
                  <c:v>-0.34722222222222221</c:v>
                </c:pt>
                <c:pt idx="1123">
                  <c:v>-0.63888888888889006</c:v>
                </c:pt>
                <c:pt idx="1124">
                  <c:v>-1.0277777777777786</c:v>
                </c:pt>
                <c:pt idx="1125">
                  <c:v>-1.3611111111111107</c:v>
                </c:pt>
                <c:pt idx="1126">
                  <c:v>-1.4722222222222214</c:v>
                </c:pt>
                <c:pt idx="1127">
                  <c:v>-1.4444444444444442</c:v>
                </c:pt>
                <c:pt idx="1128">
                  <c:v>-1.25</c:v>
                </c:pt>
                <c:pt idx="1129">
                  <c:v>-1.0000000000000004</c:v>
                </c:pt>
                <c:pt idx="1130">
                  <c:v>-0.88888888888888917</c:v>
                </c:pt>
                <c:pt idx="1131">
                  <c:v>-0.87499999999999956</c:v>
                </c:pt>
                <c:pt idx="1132">
                  <c:v>-0.94444444444444453</c:v>
                </c:pt>
                <c:pt idx="1133">
                  <c:v>-1.0000000000000004</c:v>
                </c:pt>
                <c:pt idx="1134">
                  <c:v>-0.93055555555555547</c:v>
                </c:pt>
                <c:pt idx="1135">
                  <c:v>-0.66666666666666652</c:v>
                </c:pt>
                <c:pt idx="1136">
                  <c:v>-0.29166666666666685</c:v>
                </c:pt>
                <c:pt idx="1137">
                  <c:v>-4.1666666666666519E-2</c:v>
                </c:pt>
                <c:pt idx="1138">
                  <c:v>5.5555555555555601E-2</c:v>
                </c:pt>
                <c:pt idx="1139">
                  <c:v>0.11111111111111097</c:v>
                </c:pt>
                <c:pt idx="1140">
                  <c:v>0.24999999999999983</c:v>
                </c:pt>
                <c:pt idx="1141">
                  <c:v>0.5555555555555558</c:v>
                </c:pt>
                <c:pt idx="1142">
                  <c:v>0.84722222222222243</c:v>
                </c:pt>
                <c:pt idx="1143">
                  <c:v>0.73611111111111072</c:v>
                </c:pt>
                <c:pt idx="1144">
                  <c:v>0.31944444444444453</c:v>
                </c:pt>
                <c:pt idx="1145">
                  <c:v>-0.23611111111111099</c:v>
                </c:pt>
                <c:pt idx="1146">
                  <c:v>-1.0277777777777781</c:v>
                </c:pt>
                <c:pt idx="1147">
                  <c:v>-1.2361111111111109</c:v>
                </c:pt>
                <c:pt idx="1148">
                  <c:v>-0.74999999999999978</c:v>
                </c:pt>
                <c:pt idx="1149">
                  <c:v>-0.25000000000000011</c:v>
                </c:pt>
                <c:pt idx="1150">
                  <c:v>0</c:v>
                </c:pt>
                <c:pt idx="1151">
                  <c:v>0.26388888888888895</c:v>
                </c:pt>
                <c:pt idx="1152">
                  <c:v>0.94444444444444453</c:v>
                </c:pt>
                <c:pt idx="1153">
                  <c:v>1.5555555555555556</c:v>
                </c:pt>
                <c:pt idx="1154">
                  <c:v>1.5277777777777777</c:v>
                </c:pt>
                <c:pt idx="1155">
                  <c:v>1.2083333333333328</c:v>
                </c:pt>
                <c:pt idx="1156">
                  <c:v>1.166666666666667</c:v>
                </c:pt>
                <c:pt idx="1157">
                  <c:v>1.3333333333333335</c:v>
                </c:pt>
                <c:pt idx="1158">
                  <c:v>1.4861111111111105</c:v>
                </c:pt>
                <c:pt idx="1159">
                  <c:v>1.4444444444444442</c:v>
                </c:pt>
                <c:pt idx="1160">
                  <c:v>1.2361111111111109</c:v>
                </c:pt>
                <c:pt idx="1161">
                  <c:v>1.0694444444444449</c:v>
                </c:pt>
                <c:pt idx="1162">
                  <c:v>1.0000000000000004</c:v>
                </c:pt>
                <c:pt idx="1163">
                  <c:v>0.95833333333333415</c:v>
                </c:pt>
                <c:pt idx="1164">
                  <c:v>0.91666666666666585</c:v>
                </c:pt>
                <c:pt idx="1165">
                  <c:v>0.63888888888888806</c:v>
                </c:pt>
                <c:pt idx="1166">
                  <c:v>0.37500000000000039</c:v>
                </c:pt>
                <c:pt idx="1167">
                  <c:v>0.44444444444444481</c:v>
                </c:pt>
                <c:pt idx="1168">
                  <c:v>0.50000000000000122</c:v>
                </c:pt>
                <c:pt idx="1169">
                  <c:v>0.45833333333333293</c:v>
                </c:pt>
                <c:pt idx="1170">
                  <c:v>0.43055555555555475</c:v>
                </c:pt>
                <c:pt idx="1171">
                  <c:v>0.38888888888888851</c:v>
                </c:pt>
                <c:pt idx="1172">
                  <c:v>0.34722222222222221</c:v>
                </c:pt>
                <c:pt idx="1173">
                  <c:v>0.31944444444444403</c:v>
                </c:pt>
                <c:pt idx="1174">
                  <c:v>0.27777777777777779</c:v>
                </c:pt>
                <c:pt idx="1175">
                  <c:v>0.23611111111111149</c:v>
                </c:pt>
                <c:pt idx="1176">
                  <c:v>0.22222222222222143</c:v>
                </c:pt>
                <c:pt idx="1177">
                  <c:v>0.24999999999999961</c:v>
                </c:pt>
                <c:pt idx="1178">
                  <c:v>0.27777777777777779</c:v>
                </c:pt>
                <c:pt idx="1179">
                  <c:v>0.27777777777777779</c:v>
                </c:pt>
                <c:pt idx="1180">
                  <c:v>0.26388888888888967</c:v>
                </c:pt>
                <c:pt idx="1181">
                  <c:v>0.2222222222222234</c:v>
                </c:pt>
                <c:pt idx="1182">
                  <c:v>0.18055555555555516</c:v>
                </c:pt>
                <c:pt idx="1183">
                  <c:v>0.15277777777777699</c:v>
                </c:pt>
                <c:pt idx="1184">
                  <c:v>0.11111111111111072</c:v>
                </c:pt>
                <c:pt idx="1185">
                  <c:v>4.1666666666666269E-2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1.3888888888890073E-2</c:v>
                </c:pt>
                <c:pt idx="1195">
                  <c:v>1.3888888888890073E-2</c:v>
                </c:pt>
                <c:pt idx="1196">
                  <c:v>1.3888888888888099E-2</c:v>
                </c:pt>
                <c:pt idx="1197">
                  <c:v>6.9444444444444448E-2</c:v>
                </c:pt>
                <c:pt idx="1198">
                  <c:v>0.12500000000000078</c:v>
                </c:pt>
                <c:pt idx="1199">
                  <c:v>0.18055555555555516</c:v>
                </c:pt>
                <c:pt idx="1200">
                  <c:v>0.22222222222222143</c:v>
                </c:pt>
                <c:pt idx="1201">
                  <c:v>0.19444444444444522</c:v>
                </c:pt>
                <c:pt idx="1202">
                  <c:v>0.1388888888888889</c:v>
                </c:pt>
                <c:pt idx="1203">
                  <c:v>8.3333333333332538E-2</c:v>
                </c:pt>
                <c:pt idx="1204">
                  <c:v>4.1666666666666269E-2</c:v>
                </c:pt>
                <c:pt idx="1205">
                  <c:v>2.7777777777778172E-2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1.3888888888890073E-2</c:v>
                </c:pt>
                <c:pt idx="1209">
                  <c:v>0</c:v>
                </c:pt>
                <c:pt idx="1210">
                  <c:v>0</c:v>
                </c:pt>
                <c:pt idx="1211">
                  <c:v>-1.3888888888890073E-2</c:v>
                </c:pt>
                <c:pt idx="1212">
                  <c:v>-1.3888888888890073E-2</c:v>
                </c:pt>
                <c:pt idx="1213">
                  <c:v>0</c:v>
                </c:pt>
                <c:pt idx="1214">
                  <c:v>0</c:v>
                </c:pt>
                <c:pt idx="1215">
                  <c:v>-1.3888888888888099E-2</c:v>
                </c:pt>
                <c:pt idx="1216">
                  <c:v>-2.7777777777778172E-2</c:v>
                </c:pt>
                <c:pt idx="1217">
                  <c:v>-2.7777777777778172E-2</c:v>
                </c:pt>
                <c:pt idx="1218">
                  <c:v>-2.7777777777776198E-2</c:v>
                </c:pt>
                <c:pt idx="1219">
                  <c:v>-4.1666666666666269E-2</c:v>
                </c:pt>
                <c:pt idx="1220">
                  <c:v>-6.9444444444444448E-2</c:v>
                </c:pt>
                <c:pt idx="1221">
                  <c:v>-8.3333333333334522E-2</c:v>
                </c:pt>
                <c:pt idx="1222">
                  <c:v>-9.7222222222222612E-2</c:v>
                </c:pt>
                <c:pt idx="1223">
                  <c:v>-8.3333333333332538E-2</c:v>
                </c:pt>
                <c:pt idx="1224">
                  <c:v>-5.5555555555556344E-2</c:v>
                </c:pt>
                <c:pt idx="1225">
                  <c:v>-4.1666666666666269E-2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-5.5555555555556344E-2</c:v>
                </c:pt>
                <c:pt idx="1230">
                  <c:v>-4.1666666666666269E-2</c:v>
                </c:pt>
                <c:pt idx="1231">
                  <c:v>-1.3888888888888099E-2</c:v>
                </c:pt>
                <c:pt idx="1232">
                  <c:v>-1.3888888888890073E-2</c:v>
                </c:pt>
                <c:pt idx="1233">
                  <c:v>-1.3888888888890073E-2</c:v>
                </c:pt>
                <c:pt idx="1234">
                  <c:v>-2.7777777777778172E-2</c:v>
                </c:pt>
                <c:pt idx="1235">
                  <c:v>-5.5555555555554373E-2</c:v>
                </c:pt>
                <c:pt idx="1236">
                  <c:v>-9.7222222222220642E-2</c:v>
                </c:pt>
                <c:pt idx="1237">
                  <c:v>-0.15277777777777896</c:v>
                </c:pt>
                <c:pt idx="1238">
                  <c:v>-0.19444444444444522</c:v>
                </c:pt>
                <c:pt idx="1239">
                  <c:v>-0.20833333333333331</c:v>
                </c:pt>
                <c:pt idx="1240">
                  <c:v>-0.19444444444444522</c:v>
                </c:pt>
                <c:pt idx="1241">
                  <c:v>-0.18055555555555516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-0.16666666666666705</c:v>
                </c:pt>
                <c:pt idx="1245">
                  <c:v>-0.18055555555555516</c:v>
                </c:pt>
                <c:pt idx="1246">
                  <c:v>-0.19444444444444325</c:v>
                </c:pt>
                <c:pt idx="1247">
                  <c:v>-0.19444444444444522</c:v>
                </c:pt>
                <c:pt idx="1248">
                  <c:v>-0.19444444444444522</c:v>
                </c:pt>
                <c:pt idx="1249">
                  <c:v>-0.18055555555555516</c:v>
                </c:pt>
                <c:pt idx="1250">
                  <c:v>-0.16666666666666705</c:v>
                </c:pt>
                <c:pt idx="1251">
                  <c:v>-0.16666666666666705</c:v>
                </c:pt>
                <c:pt idx="1252">
                  <c:v>-0.16666666666666508</c:v>
                </c:pt>
                <c:pt idx="1253">
                  <c:v>-0.16666666666666705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-0.16666666666666508</c:v>
                </c:pt>
                <c:pt idx="1258">
                  <c:v>-0.15277777777777699</c:v>
                </c:pt>
                <c:pt idx="1259">
                  <c:v>-0.12500000000000078</c:v>
                </c:pt>
                <c:pt idx="1260">
                  <c:v>-9.7222222222222612E-2</c:v>
                </c:pt>
                <c:pt idx="1261">
                  <c:v>-4.1666666666666269E-2</c:v>
                </c:pt>
                <c:pt idx="1262">
                  <c:v>1.3888888888888099E-2</c:v>
                </c:pt>
                <c:pt idx="1263">
                  <c:v>5.5555555555554373E-2</c:v>
                </c:pt>
                <c:pt idx="1264">
                  <c:v>8.3333333333334522E-2</c:v>
                </c:pt>
                <c:pt idx="1265">
                  <c:v>6.9444444444444448E-2</c:v>
                </c:pt>
                <c:pt idx="1266">
                  <c:v>5.5555555555554373E-2</c:v>
                </c:pt>
                <c:pt idx="1267">
                  <c:v>2.7777777777778172E-2</c:v>
                </c:pt>
                <c:pt idx="1268">
                  <c:v>-2.7777777777778172E-2</c:v>
                </c:pt>
                <c:pt idx="1269">
                  <c:v>-6.9444444444444448E-2</c:v>
                </c:pt>
                <c:pt idx="1270">
                  <c:v>-9.7222222222220642E-2</c:v>
                </c:pt>
                <c:pt idx="1271">
                  <c:v>-0.11111111111111072</c:v>
                </c:pt>
                <c:pt idx="1272">
                  <c:v>-9.7222222222222612E-2</c:v>
                </c:pt>
                <c:pt idx="1273">
                  <c:v>-8.3333333333332538E-2</c:v>
                </c:pt>
                <c:pt idx="1274">
                  <c:v>-6.9444444444444448E-2</c:v>
                </c:pt>
                <c:pt idx="1275">
                  <c:v>-2.7777777777778172E-2</c:v>
                </c:pt>
                <c:pt idx="1276">
                  <c:v>1.3888888888888099E-2</c:v>
                </c:pt>
                <c:pt idx="1277">
                  <c:v>2.7777777777778172E-2</c:v>
                </c:pt>
                <c:pt idx="1278">
                  <c:v>4.1666666666666269E-2</c:v>
                </c:pt>
                <c:pt idx="1279">
                  <c:v>5.5555555555554373E-2</c:v>
                </c:pt>
                <c:pt idx="1280">
                  <c:v>2.7777777777778172E-2</c:v>
                </c:pt>
                <c:pt idx="1281">
                  <c:v>1.3888888888890073E-2</c:v>
                </c:pt>
                <c:pt idx="1282">
                  <c:v>1.3888888888890073E-2</c:v>
                </c:pt>
                <c:pt idx="1283">
                  <c:v>0</c:v>
                </c:pt>
                <c:pt idx="1284">
                  <c:v>-2.7777777777778172E-2</c:v>
                </c:pt>
                <c:pt idx="1285">
                  <c:v>-5.5555555555556344E-2</c:v>
                </c:pt>
                <c:pt idx="1286">
                  <c:v>-6.9444444444444448E-2</c:v>
                </c:pt>
                <c:pt idx="1287">
                  <c:v>-9.7222222222222612E-2</c:v>
                </c:pt>
                <c:pt idx="1288">
                  <c:v>-0.11111111111111072</c:v>
                </c:pt>
                <c:pt idx="1289">
                  <c:v>-9.7222222222222612E-2</c:v>
                </c:pt>
                <c:pt idx="1290">
                  <c:v>-9.7222222222222612E-2</c:v>
                </c:pt>
                <c:pt idx="1291">
                  <c:v>-0.12499999999999881</c:v>
                </c:pt>
                <c:pt idx="1292">
                  <c:v>-0.1388888888888889</c:v>
                </c:pt>
                <c:pt idx="1293">
                  <c:v>-0.1388888888888889</c:v>
                </c:pt>
                <c:pt idx="1294">
                  <c:v>-0.11111111111111072</c:v>
                </c:pt>
                <c:pt idx="1295">
                  <c:v>-5.5555555555556344E-2</c:v>
                </c:pt>
                <c:pt idx="1296">
                  <c:v>0</c:v>
                </c:pt>
                <c:pt idx="1297">
                  <c:v>4.1666666666666269E-2</c:v>
                </c:pt>
                <c:pt idx="1298">
                  <c:v>6.9444444444444448E-2</c:v>
                </c:pt>
                <c:pt idx="1299">
                  <c:v>6.9444444444444448E-2</c:v>
                </c:pt>
                <c:pt idx="1300">
                  <c:v>5.5555555555554373E-2</c:v>
                </c:pt>
                <c:pt idx="1301">
                  <c:v>5.5555555555556344E-2</c:v>
                </c:pt>
                <c:pt idx="1302">
                  <c:v>6.9444444444444448E-2</c:v>
                </c:pt>
                <c:pt idx="1303">
                  <c:v>5.5555555555556344E-2</c:v>
                </c:pt>
                <c:pt idx="1304">
                  <c:v>2.7777777777778172E-2</c:v>
                </c:pt>
                <c:pt idx="1305">
                  <c:v>1.3888888888888099E-2</c:v>
                </c:pt>
                <c:pt idx="1306">
                  <c:v>0</c:v>
                </c:pt>
                <c:pt idx="1307">
                  <c:v>-1.3888888888888099E-2</c:v>
                </c:pt>
                <c:pt idx="1308">
                  <c:v>-1.3888888888888099E-2</c:v>
                </c:pt>
                <c:pt idx="1309">
                  <c:v>-1.3888888888890073E-2</c:v>
                </c:pt>
                <c:pt idx="1310">
                  <c:v>-2.7777777777778172E-2</c:v>
                </c:pt>
                <c:pt idx="1311">
                  <c:v>-4.1666666666666269E-2</c:v>
                </c:pt>
                <c:pt idx="1312">
                  <c:v>-6.9444444444444448E-2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-0.12500000000000078</c:v>
                </c:pt>
                <c:pt idx="1316">
                  <c:v>-0.1388888888888889</c:v>
                </c:pt>
                <c:pt idx="1317">
                  <c:v>-0.11111111111111072</c:v>
                </c:pt>
                <c:pt idx="1318">
                  <c:v>-2.7777777777778172E-2</c:v>
                </c:pt>
                <c:pt idx="1319">
                  <c:v>9.7222222222222612E-2</c:v>
                </c:pt>
                <c:pt idx="1320">
                  <c:v>0.19444444444444522</c:v>
                </c:pt>
                <c:pt idx="1321">
                  <c:v>0.29166666666666585</c:v>
                </c:pt>
                <c:pt idx="1322">
                  <c:v>0.38888888888888851</c:v>
                </c:pt>
                <c:pt idx="1323">
                  <c:v>0.43055555555555675</c:v>
                </c:pt>
                <c:pt idx="1324">
                  <c:v>0.36111111111111033</c:v>
                </c:pt>
                <c:pt idx="1325">
                  <c:v>0.22222222222222143</c:v>
                </c:pt>
                <c:pt idx="1326">
                  <c:v>9.7222222222222612E-2</c:v>
                </c:pt>
                <c:pt idx="1327">
                  <c:v>2.7777777777778172E-2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-1.3888888888888099E-2</c:v>
                </c:pt>
                <c:pt idx="1332">
                  <c:v>-5.5555555555556344E-2</c:v>
                </c:pt>
                <c:pt idx="1333">
                  <c:v>-8.3333333333334522E-2</c:v>
                </c:pt>
                <c:pt idx="1334">
                  <c:v>-8.3333333333332538E-2</c:v>
                </c:pt>
                <c:pt idx="1335">
                  <c:v>-5.5555555555554373E-2</c:v>
                </c:pt>
                <c:pt idx="1336">
                  <c:v>-2.7777777777778172E-2</c:v>
                </c:pt>
                <c:pt idx="1337">
                  <c:v>-1.3888888888890073E-2</c:v>
                </c:pt>
                <c:pt idx="1338">
                  <c:v>0</c:v>
                </c:pt>
                <c:pt idx="1339">
                  <c:v>1.3888888888890073E-2</c:v>
                </c:pt>
                <c:pt idx="1340">
                  <c:v>2.7777777777778172E-2</c:v>
                </c:pt>
                <c:pt idx="1341">
                  <c:v>6.9444444444444448E-2</c:v>
                </c:pt>
                <c:pt idx="1342">
                  <c:v>0.11111111111111072</c:v>
                </c:pt>
                <c:pt idx="1343">
                  <c:v>0.11111111111111072</c:v>
                </c:pt>
                <c:pt idx="1344">
                  <c:v>9.7222222222222612E-2</c:v>
                </c:pt>
                <c:pt idx="1345">
                  <c:v>5.5555555555554373E-2</c:v>
                </c:pt>
                <c:pt idx="1346">
                  <c:v>1.3888888888888099E-2</c:v>
                </c:pt>
                <c:pt idx="1347">
                  <c:v>-2.7777777777776198E-2</c:v>
                </c:pt>
                <c:pt idx="1348">
                  <c:v>-0.12499999999999881</c:v>
                </c:pt>
                <c:pt idx="1349">
                  <c:v>-0.25000000000000155</c:v>
                </c:pt>
                <c:pt idx="1350">
                  <c:v>-0.34722222222222221</c:v>
                </c:pt>
                <c:pt idx="1351">
                  <c:v>-0.38888888888888851</c:v>
                </c:pt>
                <c:pt idx="1352">
                  <c:v>-0.40277777777777857</c:v>
                </c:pt>
                <c:pt idx="1353">
                  <c:v>-0.41666666666666663</c:v>
                </c:pt>
                <c:pt idx="1354">
                  <c:v>-0.44444444444444481</c:v>
                </c:pt>
                <c:pt idx="1355">
                  <c:v>-0.49999999999999922</c:v>
                </c:pt>
                <c:pt idx="1356">
                  <c:v>-0.54166666666666552</c:v>
                </c:pt>
                <c:pt idx="1357">
                  <c:v>-0.56944444444444564</c:v>
                </c:pt>
                <c:pt idx="1358">
                  <c:v>-0.61111111111111194</c:v>
                </c:pt>
                <c:pt idx="1359">
                  <c:v>-0.624999999999999</c:v>
                </c:pt>
                <c:pt idx="1360">
                  <c:v>-0.49999999999999922</c:v>
                </c:pt>
                <c:pt idx="1361">
                  <c:v>-0.25000000000000061</c:v>
                </c:pt>
                <c:pt idx="1362">
                  <c:v>2.7777777777777186E-2</c:v>
                </c:pt>
                <c:pt idx="1363">
                  <c:v>0.27777777777777779</c:v>
                </c:pt>
                <c:pt idx="1364">
                  <c:v>0.30555555555555597</c:v>
                </c:pt>
                <c:pt idx="1365">
                  <c:v>0.12500000000000078</c:v>
                </c:pt>
                <c:pt idx="1366">
                  <c:v>-9.7222222222222612E-2</c:v>
                </c:pt>
                <c:pt idx="1367">
                  <c:v>-0.37500000000000039</c:v>
                </c:pt>
                <c:pt idx="1368">
                  <c:v>-0.4861111111111111</c:v>
                </c:pt>
                <c:pt idx="1369">
                  <c:v>-0.30555555555555597</c:v>
                </c:pt>
                <c:pt idx="1370">
                  <c:v>-8.3333333333333523E-2</c:v>
                </c:pt>
                <c:pt idx="1371">
                  <c:v>0</c:v>
                </c:pt>
                <c:pt idx="1372">
                  <c:v>-6.9444444444444448E-2</c:v>
                </c:pt>
                <c:pt idx="1373">
                  <c:v>-0.22222222222222143</c:v>
                </c:pt>
                <c:pt idx="1374">
                  <c:v>-0.41666666666666663</c:v>
                </c:pt>
                <c:pt idx="1375">
                  <c:v>-0.75000000000000078</c:v>
                </c:pt>
                <c:pt idx="1376">
                  <c:v>-1.2222222222222219</c:v>
                </c:pt>
                <c:pt idx="1377">
                  <c:v>-1.4722222222222214</c:v>
                </c:pt>
                <c:pt idx="1378">
                  <c:v>-1.4722222222222223</c:v>
                </c:pt>
                <c:pt idx="1379">
                  <c:v>-1.4722222222222223</c:v>
                </c:pt>
                <c:pt idx="1380">
                  <c:v>-1.0555555555555551</c:v>
                </c:pt>
                <c:pt idx="1381">
                  <c:v>-4.1666666666666761E-2</c:v>
                </c:pt>
                <c:pt idx="1382">
                  <c:v>0.77777777777777746</c:v>
                </c:pt>
                <c:pt idx="1383">
                  <c:v>0.87500000000000011</c:v>
                </c:pt>
                <c:pt idx="1384">
                  <c:v>0.52777777777777835</c:v>
                </c:pt>
                <c:pt idx="1385">
                  <c:v>0.27777777777777779</c:v>
                </c:pt>
                <c:pt idx="1386">
                  <c:v>0.37499999999999939</c:v>
                </c:pt>
                <c:pt idx="1387">
                  <c:v>0.68055555555555536</c:v>
                </c:pt>
                <c:pt idx="1388">
                  <c:v>0.98611111111111127</c:v>
                </c:pt>
                <c:pt idx="1389">
                  <c:v>1.0694444444444449</c:v>
                </c:pt>
                <c:pt idx="1390">
                  <c:v>0.87499999999999956</c:v>
                </c:pt>
                <c:pt idx="1391">
                  <c:v>0.56944444444444364</c:v>
                </c:pt>
                <c:pt idx="1392">
                  <c:v>0.29166666666666685</c:v>
                </c:pt>
                <c:pt idx="1393">
                  <c:v>8.3333333333333523E-2</c:v>
                </c:pt>
                <c:pt idx="1394">
                  <c:v>-2.7777777777777186E-2</c:v>
                </c:pt>
                <c:pt idx="1395">
                  <c:v>-0.11111111111111072</c:v>
                </c:pt>
                <c:pt idx="1396">
                  <c:v>-0.20833333333333331</c:v>
                </c:pt>
                <c:pt idx="1397">
                  <c:v>-0.27777777777777779</c:v>
                </c:pt>
                <c:pt idx="1398">
                  <c:v>-0.34722222222222221</c:v>
                </c:pt>
                <c:pt idx="1399">
                  <c:v>-0.41666666666666663</c:v>
                </c:pt>
                <c:pt idx="1400">
                  <c:v>-0.45833333333333393</c:v>
                </c:pt>
                <c:pt idx="1401">
                  <c:v>-0.54166666666666641</c:v>
                </c:pt>
                <c:pt idx="1402">
                  <c:v>-0.7777777777777779</c:v>
                </c:pt>
                <c:pt idx="1403">
                  <c:v>-1.2083333333333337</c:v>
                </c:pt>
                <c:pt idx="1404">
                  <c:v>-1.4722222222222219</c:v>
                </c:pt>
                <c:pt idx="1405">
                  <c:v>-1.2361111111111109</c:v>
                </c:pt>
                <c:pt idx="1406">
                  <c:v>-0.59722222222222232</c:v>
                </c:pt>
                <c:pt idx="1407">
                  <c:v>-4.1666666666666761E-2</c:v>
                </c:pt>
                <c:pt idx="1408">
                  <c:v>8.3333333333333523E-2</c:v>
                </c:pt>
                <c:pt idx="1409">
                  <c:v>1.3888888888888593E-2</c:v>
                </c:pt>
                <c:pt idx="1410">
                  <c:v>-5.5555555555555358E-2</c:v>
                </c:pt>
                <c:pt idx="1411">
                  <c:v>-9.7222222222222127E-2</c:v>
                </c:pt>
                <c:pt idx="1412">
                  <c:v>-4.1666666666666761E-2</c:v>
                </c:pt>
                <c:pt idx="1413">
                  <c:v>0.20833333333333331</c:v>
                </c:pt>
                <c:pt idx="1414">
                  <c:v>0.59722222222222232</c:v>
                </c:pt>
                <c:pt idx="1415">
                  <c:v>0.9166666666666663</c:v>
                </c:pt>
                <c:pt idx="1416">
                  <c:v>1.0138888888888884</c:v>
                </c:pt>
                <c:pt idx="1417">
                  <c:v>0.84722222222222243</c:v>
                </c:pt>
                <c:pt idx="1418">
                  <c:v>0.45833333333333393</c:v>
                </c:pt>
                <c:pt idx="1419">
                  <c:v>0</c:v>
                </c:pt>
                <c:pt idx="1420">
                  <c:v>-0.47222222222222299</c:v>
                </c:pt>
                <c:pt idx="1421">
                  <c:v>-0.7777777777777779</c:v>
                </c:pt>
                <c:pt idx="1422">
                  <c:v>-0.55555555555555558</c:v>
                </c:pt>
                <c:pt idx="1423">
                  <c:v>-9.7222222222221627E-2</c:v>
                </c:pt>
                <c:pt idx="1424">
                  <c:v>0.27777777777777779</c:v>
                </c:pt>
                <c:pt idx="1425">
                  <c:v>0.68055555555555536</c:v>
                </c:pt>
                <c:pt idx="1426">
                  <c:v>0.76388888888888884</c:v>
                </c:pt>
                <c:pt idx="1427">
                  <c:v>0.41666666666666663</c:v>
                </c:pt>
                <c:pt idx="1428">
                  <c:v>1.3888888888889086E-2</c:v>
                </c:pt>
                <c:pt idx="1429">
                  <c:v>-0.33333333333333315</c:v>
                </c:pt>
                <c:pt idx="1430">
                  <c:v>-0.73611111111111072</c:v>
                </c:pt>
                <c:pt idx="1431">
                  <c:v>-1.2222222222222223</c:v>
                </c:pt>
                <c:pt idx="1432">
                  <c:v>-1.4722222222222223</c:v>
                </c:pt>
                <c:pt idx="1433">
                  <c:v>-1.4861111111111109</c:v>
                </c:pt>
                <c:pt idx="1434">
                  <c:v>-0.95833333333333315</c:v>
                </c:pt>
                <c:pt idx="1435">
                  <c:v>-0.12500000000000031</c:v>
                </c:pt>
                <c:pt idx="1436">
                  <c:v>0.27777777777777779</c:v>
                </c:pt>
                <c:pt idx="1437">
                  <c:v>0.31944444444444453</c:v>
                </c:pt>
                <c:pt idx="1438">
                  <c:v>0.1388888888888889</c:v>
                </c:pt>
                <c:pt idx="1439">
                  <c:v>-8.3333333333333523E-2</c:v>
                </c:pt>
                <c:pt idx="1440">
                  <c:v>-0.34722222222222221</c:v>
                </c:pt>
                <c:pt idx="1441">
                  <c:v>-0.43055555555555525</c:v>
                </c:pt>
                <c:pt idx="1442">
                  <c:v>-0.2222222222222224</c:v>
                </c:pt>
                <c:pt idx="1443">
                  <c:v>0</c:v>
                </c:pt>
                <c:pt idx="1444">
                  <c:v>6.9444444444444448E-2</c:v>
                </c:pt>
                <c:pt idx="1445">
                  <c:v>-5.5555555555555851E-2</c:v>
                </c:pt>
                <c:pt idx="1446">
                  <c:v>-0.4861111111111111</c:v>
                </c:pt>
                <c:pt idx="1447">
                  <c:v>-1.1111111111111109</c:v>
                </c:pt>
                <c:pt idx="1448">
                  <c:v>-1.4444444444444444</c:v>
                </c:pt>
                <c:pt idx="1449">
                  <c:v>-1.2083333333333335</c:v>
                </c:pt>
                <c:pt idx="1450">
                  <c:v>-0.63888888888888884</c:v>
                </c:pt>
                <c:pt idx="1451">
                  <c:v>-0.16666666666666666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0.30555555555555558</c:v>
                </c:pt>
                <c:pt idx="1478">
                  <c:v>0.61111111111111116</c:v>
                </c:pt>
                <c:pt idx="1479">
                  <c:v>0.56944444444444442</c:v>
                </c:pt>
                <c:pt idx="1480">
                  <c:v>0.4861111111111111</c:v>
                </c:pt>
                <c:pt idx="1481">
                  <c:v>0.40277777777777768</c:v>
                </c:pt>
                <c:pt idx="1482">
                  <c:v>0.34722222222222221</c:v>
                </c:pt>
                <c:pt idx="1483">
                  <c:v>0.31944444444444453</c:v>
                </c:pt>
                <c:pt idx="1484">
                  <c:v>0.34722222222222221</c:v>
                </c:pt>
                <c:pt idx="1485">
                  <c:v>0.44444444444444431</c:v>
                </c:pt>
                <c:pt idx="1486">
                  <c:v>0.56944444444444442</c:v>
                </c:pt>
                <c:pt idx="1487">
                  <c:v>0.70833333333333348</c:v>
                </c:pt>
                <c:pt idx="1488">
                  <c:v>0.84722222222222243</c:v>
                </c:pt>
                <c:pt idx="1489">
                  <c:v>0.95833333333333315</c:v>
                </c:pt>
                <c:pt idx="1490">
                  <c:v>1.0277777777777775</c:v>
                </c:pt>
                <c:pt idx="1491">
                  <c:v>1.0277777777777781</c:v>
                </c:pt>
                <c:pt idx="1492">
                  <c:v>0.97222222222222221</c:v>
                </c:pt>
                <c:pt idx="1493">
                  <c:v>0.90277777777777779</c:v>
                </c:pt>
                <c:pt idx="1494">
                  <c:v>0.80555555555555514</c:v>
                </c:pt>
                <c:pt idx="1495">
                  <c:v>0.70833333333333348</c:v>
                </c:pt>
                <c:pt idx="1496">
                  <c:v>0.61111111111111194</c:v>
                </c:pt>
                <c:pt idx="1497">
                  <c:v>0.49999999999999922</c:v>
                </c:pt>
                <c:pt idx="1498">
                  <c:v>0.38888888888888851</c:v>
                </c:pt>
                <c:pt idx="1499">
                  <c:v>0.27777777777777779</c:v>
                </c:pt>
                <c:pt idx="1500">
                  <c:v>0.2222222222222224</c:v>
                </c:pt>
                <c:pt idx="1501">
                  <c:v>0.19444444444444522</c:v>
                </c:pt>
                <c:pt idx="1502">
                  <c:v>0.18055555555555516</c:v>
                </c:pt>
                <c:pt idx="1503">
                  <c:v>0.18055555555555516</c:v>
                </c:pt>
                <c:pt idx="1504">
                  <c:v>0.15277777777777798</c:v>
                </c:pt>
                <c:pt idx="1505">
                  <c:v>0.1388888888888889</c:v>
                </c:pt>
                <c:pt idx="1506">
                  <c:v>0.15277777777777798</c:v>
                </c:pt>
                <c:pt idx="1507">
                  <c:v>0.18055555555555516</c:v>
                </c:pt>
                <c:pt idx="1508">
                  <c:v>0.2222222222222224</c:v>
                </c:pt>
                <c:pt idx="1509">
                  <c:v>0.30555555555555597</c:v>
                </c:pt>
                <c:pt idx="1510">
                  <c:v>0.41666666666666663</c:v>
                </c:pt>
                <c:pt idx="1511">
                  <c:v>0.52777777777777735</c:v>
                </c:pt>
                <c:pt idx="1512">
                  <c:v>0.625</c:v>
                </c:pt>
                <c:pt idx="1513">
                  <c:v>0.6666666666666663</c:v>
                </c:pt>
                <c:pt idx="1514">
                  <c:v>0.625</c:v>
                </c:pt>
                <c:pt idx="1515">
                  <c:v>0.50000000000000122</c:v>
                </c:pt>
                <c:pt idx="1516">
                  <c:v>0.37500000000000039</c:v>
                </c:pt>
                <c:pt idx="1517">
                  <c:v>0.27777777777777779</c:v>
                </c:pt>
                <c:pt idx="1518">
                  <c:v>0.20833333333333331</c:v>
                </c:pt>
                <c:pt idx="1519">
                  <c:v>0.15277777777777699</c:v>
                </c:pt>
                <c:pt idx="1520">
                  <c:v>9.7222222222220642E-2</c:v>
                </c:pt>
                <c:pt idx="1521">
                  <c:v>2.7777777777778172E-2</c:v>
                </c:pt>
                <c:pt idx="1522">
                  <c:v>-6.9444444444444448E-2</c:v>
                </c:pt>
                <c:pt idx="1523">
                  <c:v>-0.20833333333333331</c:v>
                </c:pt>
                <c:pt idx="1524">
                  <c:v>-0.38888888888888851</c:v>
                </c:pt>
                <c:pt idx="1525">
                  <c:v>-0.54166666666666741</c:v>
                </c:pt>
                <c:pt idx="1526">
                  <c:v>-0.63888888888888806</c:v>
                </c:pt>
                <c:pt idx="1527">
                  <c:v>-0.63888888888888806</c:v>
                </c:pt>
                <c:pt idx="1528">
                  <c:v>-0.55555555555555558</c:v>
                </c:pt>
                <c:pt idx="1529">
                  <c:v>-0.43055555555555575</c:v>
                </c:pt>
                <c:pt idx="1530">
                  <c:v>-0.27777777777777779</c:v>
                </c:pt>
                <c:pt idx="1531">
                  <c:v>-0.12499999999999981</c:v>
                </c:pt>
                <c:pt idx="1532">
                  <c:v>2.7777777777777186E-2</c:v>
                </c:pt>
                <c:pt idx="1533">
                  <c:v>0.19444444444444425</c:v>
                </c:pt>
                <c:pt idx="1534">
                  <c:v>0.38888888888888945</c:v>
                </c:pt>
                <c:pt idx="1535">
                  <c:v>0.5833333333333327</c:v>
                </c:pt>
                <c:pt idx="1536">
                  <c:v>0.72222222222222265</c:v>
                </c:pt>
                <c:pt idx="1537">
                  <c:v>0.83333333333333326</c:v>
                </c:pt>
                <c:pt idx="1538">
                  <c:v>0.90277777777777779</c:v>
                </c:pt>
                <c:pt idx="1539">
                  <c:v>0.94444444444444597</c:v>
                </c:pt>
                <c:pt idx="1540">
                  <c:v>0.95833333333333215</c:v>
                </c:pt>
                <c:pt idx="1541">
                  <c:v>0.90277777777777779</c:v>
                </c:pt>
                <c:pt idx="1542">
                  <c:v>0.7777777777777789</c:v>
                </c:pt>
                <c:pt idx="1543">
                  <c:v>0.56944444444444364</c:v>
                </c:pt>
                <c:pt idx="1544">
                  <c:v>0.36111111111111033</c:v>
                </c:pt>
                <c:pt idx="1545">
                  <c:v>0.22222222222222143</c:v>
                </c:pt>
                <c:pt idx="1546">
                  <c:v>0.1388888888888889</c:v>
                </c:pt>
                <c:pt idx="1547">
                  <c:v>0.12500000000000078</c:v>
                </c:pt>
                <c:pt idx="1548">
                  <c:v>0.1388888888888889</c:v>
                </c:pt>
                <c:pt idx="1549">
                  <c:v>0.16666666666666705</c:v>
                </c:pt>
                <c:pt idx="1550">
                  <c:v>0.19444444444444522</c:v>
                </c:pt>
                <c:pt idx="1551">
                  <c:v>0.20833333333333331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0.23611111111110952</c:v>
                </c:pt>
                <c:pt idx="1555">
                  <c:v>0.27777777777777779</c:v>
                </c:pt>
                <c:pt idx="1556">
                  <c:v>0.31944444444444603</c:v>
                </c:pt>
                <c:pt idx="1557">
                  <c:v>0.37500000000000039</c:v>
                </c:pt>
                <c:pt idx="1558">
                  <c:v>0.43055555555555475</c:v>
                </c:pt>
                <c:pt idx="1559">
                  <c:v>0.44444444444444287</c:v>
                </c:pt>
                <c:pt idx="1560">
                  <c:v>0.44444444444444481</c:v>
                </c:pt>
                <c:pt idx="1561">
                  <c:v>0.44444444444444481</c:v>
                </c:pt>
                <c:pt idx="1562">
                  <c:v>0.45833333333333293</c:v>
                </c:pt>
                <c:pt idx="1563">
                  <c:v>0.47222222222222299</c:v>
                </c:pt>
                <c:pt idx="1564">
                  <c:v>0.47222222222222299</c:v>
                </c:pt>
                <c:pt idx="1565">
                  <c:v>0.4861111111111111</c:v>
                </c:pt>
                <c:pt idx="1566">
                  <c:v>0.47222222222222104</c:v>
                </c:pt>
                <c:pt idx="1567">
                  <c:v>0.43055555555555475</c:v>
                </c:pt>
                <c:pt idx="1568">
                  <c:v>0.40277777777777857</c:v>
                </c:pt>
                <c:pt idx="1569">
                  <c:v>0.37500000000000039</c:v>
                </c:pt>
                <c:pt idx="1570">
                  <c:v>0.34722222222222221</c:v>
                </c:pt>
                <c:pt idx="1571">
                  <c:v>0.31944444444444403</c:v>
                </c:pt>
                <c:pt idx="1572">
                  <c:v>0.26388888888888767</c:v>
                </c:pt>
                <c:pt idx="1573">
                  <c:v>0.19444444444444522</c:v>
                </c:pt>
                <c:pt idx="1574">
                  <c:v>0.1388888888888889</c:v>
                </c:pt>
                <c:pt idx="1575">
                  <c:v>6.9444444444444448E-2</c:v>
                </c:pt>
                <c:pt idx="1576">
                  <c:v>0</c:v>
                </c:pt>
                <c:pt idx="1577">
                  <c:v>-5.5555555555556344E-2</c:v>
                </c:pt>
                <c:pt idx="1578">
                  <c:v>-8.3333333333332538E-2</c:v>
                </c:pt>
                <c:pt idx="1579">
                  <c:v>-0.11111111111111072</c:v>
                </c:pt>
                <c:pt idx="1580">
                  <c:v>-0.12500000000000078</c:v>
                </c:pt>
                <c:pt idx="1581">
                  <c:v>-0.1388888888888889</c:v>
                </c:pt>
                <c:pt idx="1582">
                  <c:v>-0.18055555555555516</c:v>
                </c:pt>
                <c:pt idx="1583">
                  <c:v>-0.20833333333333331</c:v>
                </c:pt>
                <c:pt idx="1584">
                  <c:v>-0.23611111111111149</c:v>
                </c:pt>
                <c:pt idx="1585">
                  <c:v>-0.26388888888888967</c:v>
                </c:pt>
                <c:pt idx="1586">
                  <c:v>-0.27777777777777779</c:v>
                </c:pt>
                <c:pt idx="1587">
                  <c:v>-0.26388888888888767</c:v>
                </c:pt>
                <c:pt idx="1588">
                  <c:v>-0.22222222222222143</c:v>
                </c:pt>
                <c:pt idx="1589">
                  <c:v>-0.18055555555555516</c:v>
                </c:pt>
                <c:pt idx="1590">
                  <c:v>-0.1388888888888889</c:v>
                </c:pt>
                <c:pt idx="1591">
                  <c:v>-0.11111111111111269</c:v>
                </c:pt>
                <c:pt idx="1592">
                  <c:v>-8.3333333333332538E-2</c:v>
                </c:pt>
                <c:pt idx="1593">
                  <c:v>-5.5555555555554373E-2</c:v>
                </c:pt>
                <c:pt idx="1594">
                  <c:v>-8.3333333333334522E-2</c:v>
                </c:pt>
                <c:pt idx="1595">
                  <c:v>-0.11111111111111072</c:v>
                </c:pt>
                <c:pt idx="1596">
                  <c:v>-0.15277777777777699</c:v>
                </c:pt>
                <c:pt idx="1597">
                  <c:v>-0.20833333333333331</c:v>
                </c:pt>
                <c:pt idx="1598">
                  <c:v>-0.23611111111111149</c:v>
                </c:pt>
                <c:pt idx="1599">
                  <c:v>-0.26388888888888967</c:v>
                </c:pt>
                <c:pt idx="1600">
                  <c:v>-0.27777777777777779</c:v>
                </c:pt>
                <c:pt idx="1601">
                  <c:v>-0.24999999999999961</c:v>
                </c:pt>
                <c:pt idx="1602">
                  <c:v>-0.19444444444444522</c:v>
                </c:pt>
                <c:pt idx="1603">
                  <c:v>-0.15277777777777896</c:v>
                </c:pt>
                <c:pt idx="1604">
                  <c:v>-9.7222222222220642E-2</c:v>
                </c:pt>
                <c:pt idx="1605">
                  <c:v>-5.5555555555554373E-2</c:v>
                </c:pt>
                <c:pt idx="1606">
                  <c:v>-2.7777777777778172E-2</c:v>
                </c:pt>
                <c:pt idx="1607">
                  <c:v>0</c:v>
                </c:pt>
                <c:pt idx="1608">
                  <c:v>2.7777777777778172E-2</c:v>
                </c:pt>
                <c:pt idx="1609">
                  <c:v>4.1666666666666269E-2</c:v>
                </c:pt>
                <c:pt idx="1610">
                  <c:v>5.5555555555554373E-2</c:v>
                </c:pt>
                <c:pt idx="1611">
                  <c:v>9.7222222222222612E-2</c:v>
                </c:pt>
                <c:pt idx="1612">
                  <c:v>0.1388888888888889</c:v>
                </c:pt>
                <c:pt idx="1613">
                  <c:v>0.18055555555555516</c:v>
                </c:pt>
                <c:pt idx="1614">
                  <c:v>0.2222222222222234</c:v>
                </c:pt>
                <c:pt idx="1615">
                  <c:v>0.27777777777777779</c:v>
                </c:pt>
                <c:pt idx="1616">
                  <c:v>0.31944444444444403</c:v>
                </c:pt>
                <c:pt idx="1617">
                  <c:v>0.34722222222222221</c:v>
                </c:pt>
                <c:pt idx="1618">
                  <c:v>0.33333333333333215</c:v>
                </c:pt>
                <c:pt idx="1619">
                  <c:v>0.29166666666666585</c:v>
                </c:pt>
                <c:pt idx="1620">
                  <c:v>0.25000000000000155</c:v>
                </c:pt>
                <c:pt idx="1621">
                  <c:v>0.19444444444444522</c:v>
                </c:pt>
                <c:pt idx="1622">
                  <c:v>0.11111111111111072</c:v>
                </c:pt>
                <c:pt idx="1623">
                  <c:v>1.3888888888888099E-2</c:v>
                </c:pt>
                <c:pt idx="1624">
                  <c:v>-6.9444444444444448E-2</c:v>
                </c:pt>
                <c:pt idx="1625">
                  <c:v>-0.19444444444444325</c:v>
                </c:pt>
                <c:pt idx="1626">
                  <c:v>-0.33333333333333409</c:v>
                </c:pt>
                <c:pt idx="1627">
                  <c:v>-0.44444444444444481</c:v>
                </c:pt>
                <c:pt idx="1628">
                  <c:v>-0.51388888888888928</c:v>
                </c:pt>
                <c:pt idx="1629">
                  <c:v>-0.51388888888888928</c:v>
                </c:pt>
                <c:pt idx="1630">
                  <c:v>-0.43055555555555475</c:v>
                </c:pt>
                <c:pt idx="1631">
                  <c:v>-0.30555555555555597</c:v>
                </c:pt>
                <c:pt idx="1632">
                  <c:v>-0.16666666666666705</c:v>
                </c:pt>
                <c:pt idx="1633">
                  <c:v>-5.5555555555554373E-2</c:v>
                </c:pt>
                <c:pt idx="1634">
                  <c:v>-1.3888888888888099E-2</c:v>
                </c:pt>
                <c:pt idx="1635">
                  <c:v>-1.3888888888890073E-2</c:v>
                </c:pt>
                <c:pt idx="1636">
                  <c:v>-5.5555555555556344E-2</c:v>
                </c:pt>
                <c:pt idx="1637">
                  <c:v>-9.7222222222220642E-2</c:v>
                </c:pt>
                <c:pt idx="1638">
                  <c:v>-0.12499999999999881</c:v>
                </c:pt>
                <c:pt idx="1639">
                  <c:v>-0.12500000000000078</c:v>
                </c:pt>
                <c:pt idx="1640">
                  <c:v>-8.3333333333334522E-2</c:v>
                </c:pt>
                <c:pt idx="1641">
                  <c:v>-1.3888888888888099E-2</c:v>
                </c:pt>
                <c:pt idx="1642">
                  <c:v>8.3333333333334522E-2</c:v>
                </c:pt>
                <c:pt idx="1643">
                  <c:v>0.16666666666666508</c:v>
                </c:pt>
                <c:pt idx="1644">
                  <c:v>0.23611111111110952</c:v>
                </c:pt>
                <c:pt idx="1645">
                  <c:v>0.29166666666666785</c:v>
                </c:pt>
                <c:pt idx="1646">
                  <c:v>0.33333333333333409</c:v>
                </c:pt>
                <c:pt idx="1647">
                  <c:v>0.37500000000000039</c:v>
                </c:pt>
                <c:pt idx="1648">
                  <c:v>0.38888888888888851</c:v>
                </c:pt>
                <c:pt idx="1649">
                  <c:v>0.38888888888888851</c:v>
                </c:pt>
                <c:pt idx="1650">
                  <c:v>0.36111111111111227</c:v>
                </c:pt>
                <c:pt idx="1651">
                  <c:v>0.31944444444444403</c:v>
                </c:pt>
                <c:pt idx="1652">
                  <c:v>0.29166666666666585</c:v>
                </c:pt>
                <c:pt idx="1653">
                  <c:v>0.24999999999999961</c:v>
                </c:pt>
                <c:pt idx="1654">
                  <c:v>0.22222222222222143</c:v>
                </c:pt>
                <c:pt idx="1655">
                  <c:v>0.2222222222222234</c:v>
                </c:pt>
                <c:pt idx="1656">
                  <c:v>0.2222222222222234</c:v>
                </c:pt>
                <c:pt idx="1657">
                  <c:v>0.22222222222222143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0.20833333333333331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0.18055555555555713</c:v>
                </c:pt>
                <c:pt idx="1664">
                  <c:v>0.16666666666666705</c:v>
                </c:pt>
                <c:pt idx="1665">
                  <c:v>0.1388888888888889</c:v>
                </c:pt>
                <c:pt idx="1666">
                  <c:v>0.11111111111111072</c:v>
                </c:pt>
                <c:pt idx="1667">
                  <c:v>9.7222222222220642E-2</c:v>
                </c:pt>
                <c:pt idx="1668">
                  <c:v>8.3333333333334522E-2</c:v>
                </c:pt>
                <c:pt idx="1669">
                  <c:v>6.9444444444444448E-2</c:v>
                </c:pt>
                <c:pt idx="1670">
                  <c:v>4.1666666666666269E-2</c:v>
                </c:pt>
                <c:pt idx="1671">
                  <c:v>2.7777777777778172E-2</c:v>
                </c:pt>
                <c:pt idx="1672">
                  <c:v>2.7777777777778172E-2</c:v>
                </c:pt>
                <c:pt idx="1673">
                  <c:v>1.3888888888890073E-2</c:v>
                </c:pt>
                <c:pt idx="1674">
                  <c:v>0</c:v>
                </c:pt>
                <c:pt idx="1675">
                  <c:v>-1.3888888888890073E-2</c:v>
                </c:pt>
                <c:pt idx="1676">
                  <c:v>-4.1666666666668246E-2</c:v>
                </c:pt>
                <c:pt idx="1677">
                  <c:v>-6.9444444444444448E-2</c:v>
                </c:pt>
                <c:pt idx="1678">
                  <c:v>-8.3333333333332538E-2</c:v>
                </c:pt>
                <c:pt idx="1679">
                  <c:v>-8.3333333333332538E-2</c:v>
                </c:pt>
                <c:pt idx="1680">
                  <c:v>-5.5555555555556344E-2</c:v>
                </c:pt>
                <c:pt idx="1681">
                  <c:v>-1.3888888888890073E-2</c:v>
                </c:pt>
                <c:pt idx="1682">
                  <c:v>2.7777777777778172E-2</c:v>
                </c:pt>
                <c:pt idx="1683">
                  <c:v>8.3333333333334522E-2</c:v>
                </c:pt>
                <c:pt idx="1684">
                  <c:v>0.11111111111111072</c:v>
                </c:pt>
                <c:pt idx="1685">
                  <c:v>0.11111111111111072</c:v>
                </c:pt>
                <c:pt idx="1686">
                  <c:v>0.11111111111111269</c:v>
                </c:pt>
                <c:pt idx="1687">
                  <c:v>8.3333333333332538E-2</c:v>
                </c:pt>
                <c:pt idx="1688">
                  <c:v>5.5555555555554373E-2</c:v>
                </c:pt>
                <c:pt idx="1689">
                  <c:v>4.1666666666668246E-2</c:v>
                </c:pt>
                <c:pt idx="1690">
                  <c:v>2.7777777777778172E-2</c:v>
                </c:pt>
                <c:pt idx="1691">
                  <c:v>2.7777777777776198E-2</c:v>
                </c:pt>
                <c:pt idx="1692">
                  <c:v>2.7777777777776198E-2</c:v>
                </c:pt>
                <c:pt idx="1693">
                  <c:v>2.7777777777780146E-2</c:v>
                </c:pt>
                <c:pt idx="1694">
                  <c:v>2.7777777777780146E-2</c:v>
                </c:pt>
                <c:pt idx="1695">
                  <c:v>2.7777777777776198E-2</c:v>
                </c:pt>
                <c:pt idx="1696">
                  <c:v>2.7777777777776198E-2</c:v>
                </c:pt>
                <c:pt idx="1697">
                  <c:v>1.3888888888888099E-2</c:v>
                </c:pt>
                <c:pt idx="1698">
                  <c:v>-1.3888888888888099E-2</c:v>
                </c:pt>
                <c:pt idx="1699">
                  <c:v>-4.1666666666664298E-2</c:v>
                </c:pt>
                <c:pt idx="1700">
                  <c:v>-5.5555555555556344E-2</c:v>
                </c:pt>
                <c:pt idx="1701">
                  <c:v>-5.5555555555556344E-2</c:v>
                </c:pt>
                <c:pt idx="1702">
                  <c:v>-6.9444444444444448E-2</c:v>
                </c:pt>
                <c:pt idx="1703">
                  <c:v>-6.9444444444444448E-2</c:v>
                </c:pt>
                <c:pt idx="1704">
                  <c:v>-5.5555555555554373E-2</c:v>
                </c:pt>
                <c:pt idx="1705">
                  <c:v>-5.5555555555556344E-2</c:v>
                </c:pt>
                <c:pt idx="1706">
                  <c:v>-4.1666666666666269E-2</c:v>
                </c:pt>
                <c:pt idx="1707">
                  <c:v>-2.7777777777778172E-2</c:v>
                </c:pt>
                <c:pt idx="1708">
                  <c:v>-2.7777777777778172E-2</c:v>
                </c:pt>
                <c:pt idx="1709">
                  <c:v>0</c:v>
                </c:pt>
                <c:pt idx="1710">
                  <c:v>2.7777777777778172E-2</c:v>
                </c:pt>
                <c:pt idx="1711">
                  <c:v>4.1666666666666269E-2</c:v>
                </c:pt>
                <c:pt idx="1712">
                  <c:v>6.9444444444444448E-2</c:v>
                </c:pt>
                <c:pt idx="1713">
                  <c:v>8.3333333333334522E-2</c:v>
                </c:pt>
                <c:pt idx="1714">
                  <c:v>9.7222222222220642E-2</c:v>
                </c:pt>
                <c:pt idx="1715">
                  <c:v>0.11111111111111072</c:v>
                </c:pt>
                <c:pt idx="1716">
                  <c:v>0.12500000000000078</c:v>
                </c:pt>
                <c:pt idx="1717">
                  <c:v>0.1388888888888889</c:v>
                </c:pt>
                <c:pt idx="1718">
                  <c:v>0.15277777777777699</c:v>
                </c:pt>
                <c:pt idx="1719">
                  <c:v>0.15277777777777699</c:v>
                </c:pt>
                <c:pt idx="1720">
                  <c:v>0.12500000000000078</c:v>
                </c:pt>
                <c:pt idx="1721">
                  <c:v>8.3333333333332538E-2</c:v>
                </c:pt>
                <c:pt idx="1722">
                  <c:v>4.1666666666668246E-2</c:v>
                </c:pt>
                <c:pt idx="1723">
                  <c:v>0</c:v>
                </c:pt>
                <c:pt idx="1724">
                  <c:v>-8.3333333333336493E-2</c:v>
                </c:pt>
                <c:pt idx="1725">
                  <c:v>-0.19444444444444128</c:v>
                </c:pt>
                <c:pt idx="1726">
                  <c:v>-0.31944444444444209</c:v>
                </c:pt>
                <c:pt idx="1727">
                  <c:v>-0.45833333333333492</c:v>
                </c:pt>
                <c:pt idx="1728">
                  <c:v>-0.59722222222222376</c:v>
                </c:pt>
                <c:pt idx="1729">
                  <c:v>-0.68055555555555636</c:v>
                </c:pt>
                <c:pt idx="1730">
                  <c:v>-0.70833333333333248</c:v>
                </c:pt>
                <c:pt idx="1731">
                  <c:v>-0.70833333333333248</c:v>
                </c:pt>
                <c:pt idx="1732">
                  <c:v>-0.68055555555555636</c:v>
                </c:pt>
                <c:pt idx="1733">
                  <c:v>-0.65277777777777812</c:v>
                </c:pt>
                <c:pt idx="1734">
                  <c:v>-0.63888888888888806</c:v>
                </c:pt>
                <c:pt idx="1735">
                  <c:v>-0.65277777777777812</c:v>
                </c:pt>
                <c:pt idx="1736">
                  <c:v>-0.65277777777777812</c:v>
                </c:pt>
                <c:pt idx="1737">
                  <c:v>-0.63888888888888806</c:v>
                </c:pt>
                <c:pt idx="1738">
                  <c:v>-0.61111111111110994</c:v>
                </c:pt>
                <c:pt idx="1739">
                  <c:v>-0.54166666666666741</c:v>
                </c:pt>
                <c:pt idx="1740">
                  <c:v>-0.44444444444444481</c:v>
                </c:pt>
                <c:pt idx="1741">
                  <c:v>-0.37499999999999839</c:v>
                </c:pt>
                <c:pt idx="1742">
                  <c:v>-0.33333333333333409</c:v>
                </c:pt>
                <c:pt idx="1743">
                  <c:v>-0.29166666666666785</c:v>
                </c:pt>
                <c:pt idx="1744">
                  <c:v>-0.27777777777777779</c:v>
                </c:pt>
                <c:pt idx="1745">
                  <c:v>-0.27777777777777779</c:v>
                </c:pt>
                <c:pt idx="1746">
                  <c:v>-0.24999999999999961</c:v>
                </c:pt>
                <c:pt idx="1747">
                  <c:v>-0.22222222222222143</c:v>
                </c:pt>
                <c:pt idx="1748">
                  <c:v>-0.19444444444444522</c:v>
                </c:pt>
                <c:pt idx="1749">
                  <c:v>-0.15277777777777896</c:v>
                </c:pt>
                <c:pt idx="1750">
                  <c:v>-0.1388888888888889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-0.15277777777777699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-0.16666666666666705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-0.18055555555555516</c:v>
                </c:pt>
                <c:pt idx="1764">
                  <c:v>-0.22222222222222143</c:v>
                </c:pt>
                <c:pt idx="1765">
                  <c:v>-0.30555555555555597</c:v>
                </c:pt>
                <c:pt idx="1766">
                  <c:v>-0.41666666666666663</c:v>
                </c:pt>
                <c:pt idx="1767">
                  <c:v>-0.55555555555555558</c:v>
                </c:pt>
                <c:pt idx="1768">
                  <c:v>-0.70833333333333448</c:v>
                </c:pt>
                <c:pt idx="1769">
                  <c:v>-0.83333333333333326</c:v>
                </c:pt>
                <c:pt idx="1770">
                  <c:v>-0.88888888888888773</c:v>
                </c:pt>
                <c:pt idx="1771">
                  <c:v>-0.88888888888888773</c:v>
                </c:pt>
                <c:pt idx="1772">
                  <c:v>-0.86111111111111149</c:v>
                </c:pt>
                <c:pt idx="1773">
                  <c:v>-0.79166666666666707</c:v>
                </c:pt>
                <c:pt idx="1774">
                  <c:v>-0.70833333333333348</c:v>
                </c:pt>
                <c:pt idx="1775">
                  <c:v>-0.6666666666666663</c:v>
                </c:pt>
                <c:pt idx="1776">
                  <c:v>-0.68055555555555536</c:v>
                </c:pt>
                <c:pt idx="1777">
                  <c:v>-0.75000000000000078</c:v>
                </c:pt>
                <c:pt idx="1778">
                  <c:v>-0.86111111111111149</c:v>
                </c:pt>
                <c:pt idx="1779">
                  <c:v>-0.95833333333333315</c:v>
                </c:pt>
                <c:pt idx="1780">
                  <c:v>-0.98611111111111127</c:v>
                </c:pt>
                <c:pt idx="1781">
                  <c:v>-0.93055555555555491</c:v>
                </c:pt>
                <c:pt idx="1782">
                  <c:v>-0.8194444444444442</c:v>
                </c:pt>
                <c:pt idx="1783">
                  <c:v>-0.6805555555555558</c:v>
                </c:pt>
                <c:pt idx="1784">
                  <c:v>-0.58333333333333326</c:v>
                </c:pt>
                <c:pt idx="1785">
                  <c:v>-0.54166666666666696</c:v>
                </c:pt>
                <c:pt idx="1786">
                  <c:v>-0.5277777777777779</c:v>
                </c:pt>
                <c:pt idx="1787">
                  <c:v>-0.54166666666666641</c:v>
                </c:pt>
                <c:pt idx="1788">
                  <c:v>-0.59722222222222232</c:v>
                </c:pt>
                <c:pt idx="1789">
                  <c:v>-0.69444444444444442</c:v>
                </c:pt>
                <c:pt idx="1790">
                  <c:v>-0.8194444444444442</c:v>
                </c:pt>
                <c:pt idx="1791">
                  <c:v>-0.94444444444444453</c:v>
                </c:pt>
                <c:pt idx="1792">
                  <c:v>-0.98611111111111116</c:v>
                </c:pt>
                <c:pt idx="1793">
                  <c:v>-1.2083333333333333</c:v>
                </c:pt>
                <c:pt idx="1794">
                  <c:v>-0.72222222222222221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WLTC_class_3!$D$6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WLTC_class_3!$B$7:$B$1807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WLTC_class_3!$D$7:$D$1807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WLTC_class_3!$E$6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WLTC_class_3!$B$7:$B$1807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WLTC_class_3!$E$7:$E$1807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0.72222222222222221</c:v>
                </c:pt>
                <c:pt idx="13">
                  <c:v>1.1388888888888891</c:v>
                </c:pt>
                <c:pt idx="14">
                  <c:v>1.0694444444444444</c:v>
                </c:pt>
                <c:pt idx="15">
                  <c:v>0.97222222222222199</c:v>
                </c:pt>
                <c:pt idx="16">
                  <c:v>1.1944444444444444</c:v>
                </c:pt>
                <c:pt idx="17">
                  <c:v>1.2638888888888891</c:v>
                </c:pt>
                <c:pt idx="18">
                  <c:v>0.80555555555555558</c:v>
                </c:pt>
                <c:pt idx="19">
                  <c:v>0.29166666666666685</c:v>
                </c:pt>
                <c:pt idx="20">
                  <c:v>0.1111111111111112</c:v>
                </c:pt>
                <c:pt idx="21">
                  <c:v>9.7222222222222127E-2</c:v>
                </c:pt>
                <c:pt idx="22">
                  <c:v>0.1111111111111112</c:v>
                </c:pt>
                <c:pt idx="23">
                  <c:v>0.27777777777777779</c:v>
                </c:pt>
                <c:pt idx="24">
                  <c:v>0.38888888888888851</c:v>
                </c:pt>
                <c:pt idx="25">
                  <c:v>0.45833333333333343</c:v>
                </c:pt>
                <c:pt idx="26">
                  <c:v>0.65277777777777812</c:v>
                </c:pt>
                <c:pt idx="27">
                  <c:v>0.69444444444444442</c:v>
                </c:pt>
                <c:pt idx="28">
                  <c:v>0.65277777777777712</c:v>
                </c:pt>
                <c:pt idx="29">
                  <c:v>0.47222222222222199</c:v>
                </c:pt>
                <c:pt idx="30">
                  <c:v>0.27777777777777779</c:v>
                </c:pt>
                <c:pt idx="31">
                  <c:v>0.19444444444444425</c:v>
                </c:pt>
                <c:pt idx="32">
                  <c:v>0.15277777777777798</c:v>
                </c:pt>
                <c:pt idx="33">
                  <c:v>8.3333333333333523E-2</c:v>
                </c:pt>
                <c:pt idx="34">
                  <c:v>-2.7777777777777186E-2</c:v>
                </c:pt>
                <c:pt idx="35">
                  <c:v>-0.24999999999999961</c:v>
                </c:pt>
                <c:pt idx="36">
                  <c:v>-0.59722222222222276</c:v>
                </c:pt>
                <c:pt idx="37">
                  <c:v>-0.79166666666666707</c:v>
                </c:pt>
                <c:pt idx="38">
                  <c:v>-0.73611111111111072</c:v>
                </c:pt>
                <c:pt idx="39">
                  <c:v>-0.65277777777777812</c:v>
                </c:pt>
                <c:pt idx="40">
                  <c:v>-0.7777777777777779</c:v>
                </c:pt>
                <c:pt idx="41">
                  <c:v>-0.99999999999999933</c:v>
                </c:pt>
                <c:pt idx="42">
                  <c:v>-0.94444444444444453</c:v>
                </c:pt>
                <c:pt idx="43">
                  <c:v>-0.5833333333333337</c:v>
                </c:pt>
                <c:pt idx="44">
                  <c:v>-0.25000000000000011</c:v>
                </c:pt>
                <c:pt idx="45">
                  <c:v>-0.19444444444444425</c:v>
                </c:pt>
                <c:pt idx="46">
                  <c:v>-0.27777777777777779</c:v>
                </c:pt>
                <c:pt idx="47">
                  <c:v>-0.23611111111111099</c:v>
                </c:pt>
                <c:pt idx="48">
                  <c:v>-8.3333333333333037E-2</c:v>
                </c:pt>
                <c:pt idx="49">
                  <c:v>-5.5555555555555851E-2</c:v>
                </c:pt>
                <c:pt idx="50">
                  <c:v>-0.29166666666666685</c:v>
                </c:pt>
                <c:pt idx="51">
                  <c:v>-0.5972222222222221</c:v>
                </c:pt>
                <c:pt idx="52">
                  <c:v>-0.49999999999999994</c:v>
                </c:pt>
                <c:pt idx="53">
                  <c:v>-0.15277777777777773</c:v>
                </c:pt>
                <c:pt idx="54">
                  <c:v>-1.388888888888884E-2</c:v>
                </c:pt>
                <c:pt idx="55">
                  <c:v>0</c:v>
                </c:pt>
                <c:pt idx="56">
                  <c:v>4.1666666666666761E-2</c:v>
                </c:pt>
                <c:pt idx="57">
                  <c:v>8.3333333333333287E-2</c:v>
                </c:pt>
                <c:pt idx="58">
                  <c:v>0.33333333333333315</c:v>
                </c:pt>
                <c:pt idx="59">
                  <c:v>0.37500000000000011</c:v>
                </c:pt>
                <c:pt idx="60">
                  <c:v>0.16666666666666682</c:v>
                </c:pt>
                <c:pt idx="61">
                  <c:v>0.12499999999999981</c:v>
                </c:pt>
                <c:pt idx="62">
                  <c:v>0.16666666666666682</c:v>
                </c:pt>
                <c:pt idx="63">
                  <c:v>0.2222222222222224</c:v>
                </c:pt>
                <c:pt idx="64">
                  <c:v>0.1388888888888889</c:v>
                </c:pt>
                <c:pt idx="65">
                  <c:v>8.3333333333333037E-2</c:v>
                </c:pt>
                <c:pt idx="66">
                  <c:v>0.30555555555555547</c:v>
                </c:pt>
                <c:pt idx="67">
                  <c:v>0.66666666666666674</c:v>
                </c:pt>
                <c:pt idx="68">
                  <c:v>0.86111111111111094</c:v>
                </c:pt>
                <c:pt idx="69">
                  <c:v>0.91666666666666685</c:v>
                </c:pt>
                <c:pt idx="70">
                  <c:v>0.84722222222222243</c:v>
                </c:pt>
                <c:pt idx="71">
                  <c:v>0.63888888888888862</c:v>
                </c:pt>
                <c:pt idx="72">
                  <c:v>0.40277777777777757</c:v>
                </c:pt>
                <c:pt idx="73">
                  <c:v>0.27777777777777779</c:v>
                </c:pt>
                <c:pt idx="74">
                  <c:v>0.26388888888888867</c:v>
                </c:pt>
                <c:pt idx="75">
                  <c:v>0.29166666666666685</c:v>
                </c:pt>
                <c:pt idx="76">
                  <c:v>0.26388888888888867</c:v>
                </c:pt>
                <c:pt idx="77">
                  <c:v>0.1388888888888889</c:v>
                </c:pt>
                <c:pt idx="78">
                  <c:v>-4.1666666666666269E-2</c:v>
                </c:pt>
                <c:pt idx="79">
                  <c:v>-0.1388888888888889</c:v>
                </c:pt>
                <c:pt idx="80">
                  <c:v>-0.23611111111111149</c:v>
                </c:pt>
                <c:pt idx="81">
                  <c:v>-0.20833333333333331</c:v>
                </c:pt>
                <c:pt idx="82">
                  <c:v>-8.3333333333332538E-2</c:v>
                </c:pt>
                <c:pt idx="83">
                  <c:v>-0.15277777777777798</c:v>
                </c:pt>
                <c:pt idx="84">
                  <c:v>-0.19444444444444522</c:v>
                </c:pt>
                <c:pt idx="85">
                  <c:v>-0.18055555555555516</c:v>
                </c:pt>
                <c:pt idx="86">
                  <c:v>-0.15277777777777699</c:v>
                </c:pt>
                <c:pt idx="87">
                  <c:v>-0.37500000000000039</c:v>
                </c:pt>
                <c:pt idx="88">
                  <c:v>-0.95833333333333359</c:v>
                </c:pt>
                <c:pt idx="89">
                  <c:v>-1.3749999999999998</c:v>
                </c:pt>
                <c:pt idx="90">
                  <c:v>-1.4305555555555556</c:v>
                </c:pt>
                <c:pt idx="91">
                  <c:v>-1.0833333333333335</c:v>
                </c:pt>
                <c:pt idx="92">
                  <c:v>-0.69444444444444442</c:v>
                </c:pt>
                <c:pt idx="93">
                  <c:v>-0.70833333333333326</c:v>
                </c:pt>
                <c:pt idx="94">
                  <c:v>-0.86111111111111116</c:v>
                </c:pt>
                <c:pt idx="95">
                  <c:v>-0.76388888888888884</c:v>
                </c:pt>
                <c:pt idx="96">
                  <c:v>-0.49999999999999994</c:v>
                </c:pt>
                <c:pt idx="97">
                  <c:v>-0.5</c:v>
                </c:pt>
                <c:pt idx="98">
                  <c:v>-0.30555555555555558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2.777777777777778E-2</c:v>
                </c:pt>
                <c:pt idx="137">
                  <c:v>0.2638888888888889</c:v>
                </c:pt>
                <c:pt idx="138">
                  <c:v>0.81944444444444431</c:v>
                </c:pt>
                <c:pt idx="139">
                  <c:v>1.3611111111111109</c:v>
                </c:pt>
                <c:pt idx="140">
                  <c:v>1.4305555555555554</c:v>
                </c:pt>
                <c:pt idx="141">
                  <c:v>0.99999999999999989</c:v>
                </c:pt>
                <c:pt idx="142">
                  <c:v>0.4861111111111111</c:v>
                </c:pt>
                <c:pt idx="143">
                  <c:v>0.26388888888888917</c:v>
                </c:pt>
                <c:pt idx="144">
                  <c:v>0.40277777777777807</c:v>
                </c:pt>
                <c:pt idx="145">
                  <c:v>0.63888888888888862</c:v>
                </c:pt>
                <c:pt idx="146">
                  <c:v>0.68055555555555536</c:v>
                </c:pt>
                <c:pt idx="147">
                  <c:v>0.5277777777777779</c:v>
                </c:pt>
                <c:pt idx="148">
                  <c:v>0.29166666666666685</c:v>
                </c:pt>
                <c:pt idx="149">
                  <c:v>2.7777777777777679E-2</c:v>
                </c:pt>
                <c:pt idx="150">
                  <c:v>-0.36111111111111133</c:v>
                </c:pt>
                <c:pt idx="151">
                  <c:v>-0.94444444444444398</c:v>
                </c:pt>
                <c:pt idx="152">
                  <c:v>-1.3749999999999998</c:v>
                </c:pt>
                <c:pt idx="153">
                  <c:v>-1.2916666666666667</c:v>
                </c:pt>
                <c:pt idx="154">
                  <c:v>-0.73611111111111116</c:v>
                </c:pt>
                <c:pt idx="155">
                  <c:v>-9.7222222222222363E-2</c:v>
                </c:pt>
                <c:pt idx="156">
                  <c:v>0.29166666666666663</c:v>
                </c:pt>
                <c:pt idx="157">
                  <c:v>0.63888888888888884</c:v>
                </c:pt>
                <c:pt idx="158">
                  <c:v>0.83333333333333359</c:v>
                </c:pt>
                <c:pt idx="159">
                  <c:v>0.86111111111111094</c:v>
                </c:pt>
                <c:pt idx="160">
                  <c:v>0.74999999999999978</c:v>
                </c:pt>
                <c:pt idx="161">
                  <c:v>0.5833333333333337</c:v>
                </c:pt>
                <c:pt idx="162">
                  <c:v>0.55555555555555558</c:v>
                </c:pt>
                <c:pt idx="163">
                  <c:v>0.4861111111111111</c:v>
                </c:pt>
                <c:pt idx="164">
                  <c:v>0.36111111111111133</c:v>
                </c:pt>
                <c:pt idx="165">
                  <c:v>0.29166666666666685</c:v>
                </c:pt>
                <c:pt idx="166">
                  <c:v>0.43055555555555575</c:v>
                </c:pt>
                <c:pt idx="167">
                  <c:v>0.55555555555555558</c:v>
                </c:pt>
                <c:pt idx="168">
                  <c:v>0.38888888888888851</c:v>
                </c:pt>
                <c:pt idx="169">
                  <c:v>2.7777777777777186E-2</c:v>
                </c:pt>
                <c:pt idx="170">
                  <c:v>-0.40277777777777757</c:v>
                </c:pt>
                <c:pt idx="171">
                  <c:v>-0.88888888888888862</c:v>
                </c:pt>
                <c:pt idx="172">
                  <c:v>-1.1111111111111112</c:v>
                </c:pt>
                <c:pt idx="173">
                  <c:v>-0.79166666666666652</c:v>
                </c:pt>
                <c:pt idx="174">
                  <c:v>-0.27777777777777779</c:v>
                </c:pt>
                <c:pt idx="175">
                  <c:v>8.3333333333333037E-2</c:v>
                </c:pt>
                <c:pt idx="176">
                  <c:v>0.37499999999999989</c:v>
                </c:pt>
                <c:pt idx="177">
                  <c:v>0.45833333333333343</c:v>
                </c:pt>
                <c:pt idx="178">
                  <c:v>0.25000000000000011</c:v>
                </c:pt>
                <c:pt idx="179">
                  <c:v>4.1666666666666761E-2</c:v>
                </c:pt>
                <c:pt idx="180">
                  <c:v>-5.5555555555555851E-2</c:v>
                </c:pt>
                <c:pt idx="181">
                  <c:v>-0.16666666666666657</c:v>
                </c:pt>
                <c:pt idx="182">
                  <c:v>-0.43055555555555525</c:v>
                </c:pt>
                <c:pt idx="183">
                  <c:v>-0.65277777777777768</c:v>
                </c:pt>
                <c:pt idx="184">
                  <c:v>-0.70833333333333348</c:v>
                </c:pt>
                <c:pt idx="185">
                  <c:v>-0.65277777777777812</c:v>
                </c:pt>
                <c:pt idx="186">
                  <c:v>-0.54166666666666641</c:v>
                </c:pt>
                <c:pt idx="187">
                  <c:v>-0.44444444444444431</c:v>
                </c:pt>
                <c:pt idx="188">
                  <c:v>-0.36111111111111133</c:v>
                </c:pt>
                <c:pt idx="189">
                  <c:v>-0.27777777777777779</c:v>
                </c:pt>
                <c:pt idx="190">
                  <c:v>-0.22222222222222215</c:v>
                </c:pt>
                <c:pt idx="191">
                  <c:v>-0.16666666666666657</c:v>
                </c:pt>
                <c:pt idx="192">
                  <c:v>-9.7222222222222363E-2</c:v>
                </c:pt>
                <c:pt idx="193">
                  <c:v>-6.9444444444444448E-2</c:v>
                </c:pt>
                <c:pt idx="194">
                  <c:v>-2.7777777777777679E-2</c:v>
                </c:pt>
                <c:pt idx="195">
                  <c:v>0</c:v>
                </c:pt>
                <c:pt idx="196">
                  <c:v>0</c:v>
                </c:pt>
                <c:pt idx="197">
                  <c:v>6.9444444444444448E-2</c:v>
                </c:pt>
                <c:pt idx="198">
                  <c:v>0.1388888888888889</c:v>
                </c:pt>
                <c:pt idx="199">
                  <c:v>0.20833333333333331</c:v>
                </c:pt>
                <c:pt idx="200">
                  <c:v>0.27777777777777779</c:v>
                </c:pt>
                <c:pt idx="201">
                  <c:v>0.34722222222222221</c:v>
                </c:pt>
                <c:pt idx="202">
                  <c:v>0.55555555555555558</c:v>
                </c:pt>
                <c:pt idx="203">
                  <c:v>0.65277777777777768</c:v>
                </c:pt>
                <c:pt idx="204">
                  <c:v>0.66666666666666674</c:v>
                </c:pt>
                <c:pt idx="205">
                  <c:v>0.79166666666666652</c:v>
                </c:pt>
                <c:pt idx="206">
                  <c:v>0.80555555555555558</c:v>
                </c:pt>
                <c:pt idx="207">
                  <c:v>0.70833333333333348</c:v>
                </c:pt>
                <c:pt idx="208">
                  <c:v>0.7777777777777779</c:v>
                </c:pt>
                <c:pt idx="209">
                  <c:v>0.76388888888888884</c:v>
                </c:pt>
                <c:pt idx="210">
                  <c:v>0.55555555555555558</c:v>
                </c:pt>
                <c:pt idx="211">
                  <c:v>0.41666666666666663</c:v>
                </c:pt>
                <c:pt idx="212">
                  <c:v>0.33333333333333315</c:v>
                </c:pt>
                <c:pt idx="213">
                  <c:v>0.36111111111111133</c:v>
                </c:pt>
                <c:pt idx="214">
                  <c:v>0.47222222222222199</c:v>
                </c:pt>
                <c:pt idx="215">
                  <c:v>0.55555555555555558</c:v>
                </c:pt>
                <c:pt idx="216">
                  <c:v>0.55555555555555558</c:v>
                </c:pt>
                <c:pt idx="217">
                  <c:v>0.4861111111111111</c:v>
                </c:pt>
                <c:pt idx="218">
                  <c:v>0.38888888888888851</c:v>
                </c:pt>
                <c:pt idx="219">
                  <c:v>0.29166666666666685</c:v>
                </c:pt>
                <c:pt idx="220">
                  <c:v>0.18055555555555614</c:v>
                </c:pt>
                <c:pt idx="221">
                  <c:v>0.11111111111111072</c:v>
                </c:pt>
                <c:pt idx="222">
                  <c:v>9.7222222222221627E-2</c:v>
                </c:pt>
                <c:pt idx="223">
                  <c:v>9.7222222222222612E-2</c:v>
                </c:pt>
                <c:pt idx="224">
                  <c:v>0.1388888888888889</c:v>
                </c:pt>
                <c:pt idx="225">
                  <c:v>0.15277777777777699</c:v>
                </c:pt>
                <c:pt idx="226">
                  <c:v>0.1388888888888889</c:v>
                </c:pt>
                <c:pt idx="227">
                  <c:v>0.12500000000000078</c:v>
                </c:pt>
                <c:pt idx="228">
                  <c:v>9.7222222222222612E-2</c:v>
                </c:pt>
                <c:pt idx="229">
                  <c:v>4.1666666666666269E-2</c:v>
                </c:pt>
                <c:pt idx="230">
                  <c:v>-4.1666666666666269E-2</c:v>
                </c:pt>
                <c:pt idx="231">
                  <c:v>-0.2222222222222224</c:v>
                </c:pt>
                <c:pt idx="232">
                  <c:v>-0.45833333333333393</c:v>
                </c:pt>
                <c:pt idx="233">
                  <c:v>-0.54166666666666641</c:v>
                </c:pt>
                <c:pt idx="234">
                  <c:v>-0.43055555555555575</c:v>
                </c:pt>
                <c:pt idx="235">
                  <c:v>-0.24999999999999961</c:v>
                </c:pt>
                <c:pt idx="236">
                  <c:v>-0.19444444444444425</c:v>
                </c:pt>
                <c:pt idx="237">
                  <c:v>-0.31944444444444503</c:v>
                </c:pt>
                <c:pt idx="238">
                  <c:v>-0.56944444444444464</c:v>
                </c:pt>
                <c:pt idx="239">
                  <c:v>-0.74999999999999978</c:v>
                </c:pt>
                <c:pt idx="240">
                  <c:v>-0.6666666666666663</c:v>
                </c:pt>
                <c:pt idx="241">
                  <c:v>-0.625</c:v>
                </c:pt>
                <c:pt idx="242">
                  <c:v>-0.68055555555555536</c:v>
                </c:pt>
                <c:pt idx="243">
                  <c:v>-0.65277777777777812</c:v>
                </c:pt>
                <c:pt idx="244">
                  <c:v>-0.7777777777777779</c:v>
                </c:pt>
                <c:pt idx="245">
                  <c:v>-0.99999999999999933</c:v>
                </c:pt>
                <c:pt idx="246">
                  <c:v>-0.94444444444444453</c:v>
                </c:pt>
                <c:pt idx="247">
                  <c:v>-0.5833333333333337</c:v>
                </c:pt>
                <c:pt idx="248">
                  <c:v>-0.25000000000000011</c:v>
                </c:pt>
                <c:pt idx="249">
                  <c:v>-0.19444444444444425</c:v>
                </c:pt>
                <c:pt idx="250">
                  <c:v>-0.27777777777777779</c:v>
                </c:pt>
                <c:pt idx="251">
                  <c:v>-0.23611111111111099</c:v>
                </c:pt>
                <c:pt idx="252">
                  <c:v>-8.3333333333333037E-2</c:v>
                </c:pt>
                <c:pt idx="253">
                  <c:v>-5.5555555555555851E-2</c:v>
                </c:pt>
                <c:pt idx="254">
                  <c:v>-0.29166666666666685</c:v>
                </c:pt>
                <c:pt idx="255">
                  <c:v>-0.40277777777777757</c:v>
                </c:pt>
                <c:pt idx="256">
                  <c:v>-4.1666666666666519E-2</c:v>
                </c:pt>
                <c:pt idx="257">
                  <c:v>0.47222222222222199</c:v>
                </c:pt>
                <c:pt idx="258">
                  <c:v>0.72222222222222232</c:v>
                </c:pt>
                <c:pt idx="259">
                  <c:v>0.73611111111111116</c:v>
                </c:pt>
                <c:pt idx="260">
                  <c:v>0.70833333333333304</c:v>
                </c:pt>
                <c:pt idx="261">
                  <c:v>0.76388888888888884</c:v>
                </c:pt>
                <c:pt idx="262">
                  <c:v>0.94444444444444453</c:v>
                </c:pt>
                <c:pt idx="263">
                  <c:v>1.0277777777777781</c:v>
                </c:pt>
                <c:pt idx="264">
                  <c:v>0.90277777777777779</c:v>
                </c:pt>
                <c:pt idx="265">
                  <c:v>0.65277777777777712</c:v>
                </c:pt>
                <c:pt idx="266">
                  <c:v>0.54166666666666641</c:v>
                </c:pt>
                <c:pt idx="267">
                  <c:v>0.50000000000000022</c:v>
                </c:pt>
                <c:pt idx="268">
                  <c:v>0.41666666666666663</c:v>
                </c:pt>
                <c:pt idx="269">
                  <c:v>0.2222222222222224</c:v>
                </c:pt>
                <c:pt idx="270">
                  <c:v>-4.1666666666666269E-2</c:v>
                </c:pt>
                <c:pt idx="271">
                  <c:v>-9.7222222222222612E-2</c:v>
                </c:pt>
                <c:pt idx="272">
                  <c:v>-0.26388888888888867</c:v>
                </c:pt>
                <c:pt idx="273">
                  <c:v>-0.625</c:v>
                </c:pt>
                <c:pt idx="274">
                  <c:v>-0.79166666666666707</c:v>
                </c:pt>
                <c:pt idx="275">
                  <c:v>-0.88888888888888862</c:v>
                </c:pt>
                <c:pt idx="276">
                  <c:v>-0.98611111111111127</c:v>
                </c:pt>
                <c:pt idx="277">
                  <c:v>-1.2361111111111109</c:v>
                </c:pt>
                <c:pt idx="278">
                  <c:v>-1.3194444444444444</c:v>
                </c:pt>
                <c:pt idx="279">
                  <c:v>-0.73611111111111116</c:v>
                </c:pt>
                <c:pt idx="280">
                  <c:v>0.20833333333333331</c:v>
                </c:pt>
                <c:pt idx="281">
                  <c:v>0.88888888888888917</c:v>
                </c:pt>
                <c:pt idx="282">
                  <c:v>1.0138888888888891</c:v>
                </c:pt>
                <c:pt idx="283">
                  <c:v>1.0416666666666667</c:v>
                </c:pt>
                <c:pt idx="284">
                  <c:v>0.99999999999999989</c:v>
                </c:pt>
                <c:pt idx="285">
                  <c:v>0.91666666666666685</c:v>
                </c:pt>
                <c:pt idx="286">
                  <c:v>0.91666666666666685</c:v>
                </c:pt>
                <c:pt idx="287">
                  <c:v>0.91666666666666585</c:v>
                </c:pt>
                <c:pt idx="288">
                  <c:v>0.72222222222222265</c:v>
                </c:pt>
                <c:pt idx="289">
                  <c:v>0.34722222222222221</c:v>
                </c:pt>
                <c:pt idx="290">
                  <c:v>0</c:v>
                </c:pt>
                <c:pt idx="291">
                  <c:v>-0.23611111111111052</c:v>
                </c:pt>
                <c:pt idx="292">
                  <c:v>-0.26388888888888967</c:v>
                </c:pt>
                <c:pt idx="293">
                  <c:v>-0.18055555555555614</c:v>
                </c:pt>
                <c:pt idx="294">
                  <c:v>-8.3333333333332538E-2</c:v>
                </c:pt>
                <c:pt idx="295">
                  <c:v>0</c:v>
                </c:pt>
                <c:pt idx="296">
                  <c:v>5.5555555555555358E-2</c:v>
                </c:pt>
                <c:pt idx="297">
                  <c:v>6.9444444444444448E-2</c:v>
                </c:pt>
                <c:pt idx="298">
                  <c:v>2.7777777777777186E-2</c:v>
                </c:pt>
                <c:pt idx="299">
                  <c:v>-2.7777777777777186E-2</c:v>
                </c:pt>
                <c:pt idx="300">
                  <c:v>-9.7222222222221627E-2</c:v>
                </c:pt>
                <c:pt idx="301">
                  <c:v>-0.18055555555555614</c:v>
                </c:pt>
                <c:pt idx="302">
                  <c:v>-0.25000000000000061</c:v>
                </c:pt>
                <c:pt idx="303">
                  <c:v>-0.34722222222222221</c:v>
                </c:pt>
                <c:pt idx="304">
                  <c:v>-0.41666666666666663</c:v>
                </c:pt>
                <c:pt idx="305">
                  <c:v>-0.34722222222222221</c:v>
                </c:pt>
                <c:pt idx="306">
                  <c:v>-0.20833333333333331</c:v>
                </c:pt>
                <c:pt idx="307">
                  <c:v>-9.7222222222221627E-2</c:v>
                </c:pt>
                <c:pt idx="308">
                  <c:v>-8.3333333333332538E-2</c:v>
                </c:pt>
                <c:pt idx="309">
                  <c:v>-0.12499999999999981</c:v>
                </c:pt>
                <c:pt idx="310">
                  <c:v>-0.16666666666666705</c:v>
                </c:pt>
                <c:pt idx="311">
                  <c:v>-0.25000000000000061</c:v>
                </c:pt>
                <c:pt idx="312">
                  <c:v>-0.34722222222222221</c:v>
                </c:pt>
                <c:pt idx="313">
                  <c:v>-0.41666666666666663</c:v>
                </c:pt>
                <c:pt idx="314">
                  <c:v>-0.41666666666666663</c:v>
                </c:pt>
                <c:pt idx="315">
                  <c:v>-0.37499999999999989</c:v>
                </c:pt>
                <c:pt idx="316">
                  <c:v>-0.41666666666666663</c:v>
                </c:pt>
                <c:pt idx="317">
                  <c:v>-0.51388888888888873</c:v>
                </c:pt>
                <c:pt idx="318">
                  <c:v>-0.54166666666666641</c:v>
                </c:pt>
                <c:pt idx="319">
                  <c:v>-0.33333333333333315</c:v>
                </c:pt>
                <c:pt idx="320">
                  <c:v>-0.16666666666666705</c:v>
                </c:pt>
                <c:pt idx="321">
                  <c:v>-9.7222222222222612E-2</c:v>
                </c:pt>
                <c:pt idx="322">
                  <c:v>-8.3333333333333037E-2</c:v>
                </c:pt>
                <c:pt idx="323">
                  <c:v>-0.1388888888888889</c:v>
                </c:pt>
                <c:pt idx="324">
                  <c:v>-5.5555555555555851E-2</c:v>
                </c:pt>
                <c:pt idx="325">
                  <c:v>-4.1666666666666269E-2</c:v>
                </c:pt>
                <c:pt idx="326">
                  <c:v>-8.3333333333333037E-2</c:v>
                </c:pt>
                <c:pt idx="327">
                  <c:v>-0.43055555555555575</c:v>
                </c:pt>
                <c:pt idx="328">
                  <c:v>-0.80555555555555558</c:v>
                </c:pt>
                <c:pt idx="329">
                  <c:v>-0.50000000000000022</c:v>
                </c:pt>
                <c:pt idx="330">
                  <c:v>-0.1111111111111112</c:v>
                </c:pt>
                <c:pt idx="331">
                  <c:v>-0.13888888888888865</c:v>
                </c:pt>
                <c:pt idx="332">
                  <c:v>-0.15277777777777773</c:v>
                </c:pt>
                <c:pt idx="333">
                  <c:v>-0.12500000000000006</c:v>
                </c:pt>
                <c:pt idx="334">
                  <c:v>-0.15277777777777773</c:v>
                </c:pt>
                <c:pt idx="335">
                  <c:v>-9.7222222222222127E-2</c:v>
                </c:pt>
                <c:pt idx="336">
                  <c:v>0</c:v>
                </c:pt>
                <c:pt idx="337">
                  <c:v>0.15277777777777773</c:v>
                </c:pt>
                <c:pt idx="338">
                  <c:v>0.45833333333333343</c:v>
                </c:pt>
                <c:pt idx="339">
                  <c:v>0.79166666666666674</c:v>
                </c:pt>
                <c:pt idx="340">
                  <c:v>0.87500000000000011</c:v>
                </c:pt>
                <c:pt idx="341">
                  <c:v>0.54166666666666641</c:v>
                </c:pt>
                <c:pt idx="342">
                  <c:v>0.16666666666666657</c:v>
                </c:pt>
                <c:pt idx="343">
                  <c:v>6.9444444444444448E-2</c:v>
                </c:pt>
                <c:pt idx="344">
                  <c:v>0.15277777777777748</c:v>
                </c:pt>
                <c:pt idx="345">
                  <c:v>0.15277777777777798</c:v>
                </c:pt>
                <c:pt idx="346">
                  <c:v>9.7222222222222612E-2</c:v>
                </c:pt>
                <c:pt idx="347">
                  <c:v>0.15277777777777748</c:v>
                </c:pt>
                <c:pt idx="348">
                  <c:v>0.1388888888888889</c:v>
                </c:pt>
                <c:pt idx="349">
                  <c:v>6.9444444444444448E-2</c:v>
                </c:pt>
                <c:pt idx="350">
                  <c:v>0</c:v>
                </c:pt>
                <c:pt idx="351">
                  <c:v>-2.7777777777777679E-2</c:v>
                </c:pt>
                <c:pt idx="352">
                  <c:v>-2.7777777777778172E-2</c:v>
                </c:pt>
                <c:pt idx="353">
                  <c:v>-1.3888888888889086E-2</c:v>
                </c:pt>
                <c:pt idx="354">
                  <c:v>2.7777777777778172E-2</c:v>
                </c:pt>
                <c:pt idx="355">
                  <c:v>4.1666666666666761E-2</c:v>
                </c:pt>
                <c:pt idx="356">
                  <c:v>-1.3888888888889086E-2</c:v>
                </c:pt>
                <c:pt idx="357">
                  <c:v>-0.18055555555555566</c:v>
                </c:pt>
                <c:pt idx="358">
                  <c:v>-0.41666666666666663</c:v>
                </c:pt>
                <c:pt idx="359">
                  <c:v>-0.51388888888888873</c:v>
                </c:pt>
                <c:pt idx="360">
                  <c:v>-0.43055555555555575</c:v>
                </c:pt>
                <c:pt idx="361">
                  <c:v>-0.29166666666666635</c:v>
                </c:pt>
                <c:pt idx="362">
                  <c:v>-0.16666666666666657</c:v>
                </c:pt>
                <c:pt idx="363">
                  <c:v>-5.5555555555555851E-2</c:v>
                </c:pt>
                <c:pt idx="364">
                  <c:v>1.3888888888889086E-2</c:v>
                </c:pt>
                <c:pt idx="365">
                  <c:v>6.9444444444444448E-2</c:v>
                </c:pt>
                <c:pt idx="366">
                  <c:v>0.18055555555555566</c:v>
                </c:pt>
                <c:pt idx="367">
                  <c:v>0.31944444444444453</c:v>
                </c:pt>
                <c:pt idx="368">
                  <c:v>0.30555555555555547</c:v>
                </c:pt>
                <c:pt idx="369">
                  <c:v>0.1388888888888889</c:v>
                </c:pt>
                <c:pt idx="370">
                  <c:v>-6.9444444444444448E-2</c:v>
                </c:pt>
                <c:pt idx="371">
                  <c:v>-0.44444444444444431</c:v>
                </c:pt>
                <c:pt idx="372">
                  <c:v>-0.84722222222222243</c:v>
                </c:pt>
                <c:pt idx="373">
                  <c:v>-0.95833333333333337</c:v>
                </c:pt>
                <c:pt idx="374">
                  <c:v>-0.80555555555555536</c:v>
                </c:pt>
                <c:pt idx="375">
                  <c:v>-0.58333333333333348</c:v>
                </c:pt>
                <c:pt idx="376">
                  <c:v>-0.41666666666666663</c:v>
                </c:pt>
                <c:pt idx="377">
                  <c:v>-0.30555555555555547</c:v>
                </c:pt>
                <c:pt idx="378">
                  <c:v>-0.23611111111111113</c:v>
                </c:pt>
                <c:pt idx="379">
                  <c:v>-0.26388888888888895</c:v>
                </c:pt>
                <c:pt idx="380">
                  <c:v>-0.31944444444444442</c:v>
                </c:pt>
                <c:pt idx="381">
                  <c:v>-0.33333333333333326</c:v>
                </c:pt>
                <c:pt idx="382">
                  <c:v>-0.36111111111111116</c:v>
                </c:pt>
                <c:pt idx="383">
                  <c:v>-0.3888888888888889</c:v>
                </c:pt>
                <c:pt idx="384">
                  <c:v>-0.31944444444444442</c:v>
                </c:pt>
                <c:pt idx="385">
                  <c:v>-0.125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6.9444444444444448E-2</c:v>
                </c:pt>
                <c:pt idx="391">
                  <c:v>0.29166666666666669</c:v>
                </c:pt>
                <c:pt idx="392">
                  <c:v>0.59722222222222221</c:v>
                </c:pt>
                <c:pt idx="393">
                  <c:v>0.86111111111111127</c:v>
                </c:pt>
                <c:pt idx="394">
                  <c:v>1.0416666666666667</c:v>
                </c:pt>
                <c:pt idx="395">
                  <c:v>1.1527777777777779</c:v>
                </c:pt>
                <c:pt idx="396">
                  <c:v>1.1944444444444442</c:v>
                </c:pt>
                <c:pt idx="397">
                  <c:v>1.0555555555555551</c:v>
                </c:pt>
                <c:pt idx="398">
                  <c:v>0.65277777777777812</c:v>
                </c:pt>
                <c:pt idx="399">
                  <c:v>0.19444444444444473</c:v>
                </c:pt>
                <c:pt idx="400">
                  <c:v>-9.7222222222222612E-2</c:v>
                </c:pt>
                <c:pt idx="401">
                  <c:v>-0.31944444444444453</c:v>
                </c:pt>
                <c:pt idx="402">
                  <c:v>-0.45833333333333293</c:v>
                </c:pt>
                <c:pt idx="403">
                  <c:v>-0.43055555555555575</c:v>
                </c:pt>
                <c:pt idx="404">
                  <c:v>-0.40277777777777807</c:v>
                </c:pt>
                <c:pt idx="405">
                  <c:v>-0.44444444444444431</c:v>
                </c:pt>
                <c:pt idx="406">
                  <c:v>-0.47222222222222199</c:v>
                </c:pt>
                <c:pt idx="407">
                  <c:v>-0.38888888888888895</c:v>
                </c:pt>
                <c:pt idx="408">
                  <c:v>-0.19444444444444448</c:v>
                </c:pt>
                <c:pt idx="409">
                  <c:v>-2.7777777777777679E-2</c:v>
                </c:pt>
                <c:pt idx="410">
                  <c:v>4.1666666666666519E-2</c:v>
                </c:pt>
                <c:pt idx="411">
                  <c:v>6.9444444444444448E-2</c:v>
                </c:pt>
                <c:pt idx="412">
                  <c:v>9.7222222222222363E-2</c:v>
                </c:pt>
                <c:pt idx="413">
                  <c:v>0.19444444444444448</c:v>
                </c:pt>
                <c:pt idx="414">
                  <c:v>0.34722222222222199</c:v>
                </c:pt>
                <c:pt idx="415">
                  <c:v>0.38888888888888873</c:v>
                </c:pt>
                <c:pt idx="416">
                  <c:v>0.23611111111111149</c:v>
                </c:pt>
                <c:pt idx="417">
                  <c:v>1.3888888888889086E-2</c:v>
                </c:pt>
                <c:pt idx="418">
                  <c:v>-0.20833333333333331</c:v>
                </c:pt>
                <c:pt idx="419">
                  <c:v>-0.30555555555555547</c:v>
                </c:pt>
                <c:pt idx="420">
                  <c:v>-0.19444444444444473</c:v>
                </c:pt>
                <c:pt idx="421">
                  <c:v>-2.7777777777778172E-2</c:v>
                </c:pt>
                <c:pt idx="422">
                  <c:v>0.1388888888888889</c:v>
                </c:pt>
                <c:pt idx="423">
                  <c:v>0.37500000000000039</c:v>
                </c:pt>
                <c:pt idx="424">
                  <c:v>0.75000000000000022</c:v>
                </c:pt>
                <c:pt idx="425">
                  <c:v>1.1527777777777775</c:v>
                </c:pt>
                <c:pt idx="426">
                  <c:v>1.25</c:v>
                </c:pt>
                <c:pt idx="427">
                  <c:v>0.83333333333333326</c:v>
                </c:pt>
                <c:pt idx="428">
                  <c:v>0.26388888888888867</c:v>
                </c:pt>
                <c:pt idx="429">
                  <c:v>-8.3333333333333523E-2</c:v>
                </c:pt>
                <c:pt idx="430">
                  <c:v>-0.2222222222222224</c:v>
                </c:pt>
                <c:pt idx="431">
                  <c:v>-0.20833333333333284</c:v>
                </c:pt>
                <c:pt idx="432">
                  <c:v>-0.11111111111111072</c:v>
                </c:pt>
                <c:pt idx="433">
                  <c:v>-9.7222222222222127E-2</c:v>
                </c:pt>
                <c:pt idx="434">
                  <c:v>-0.26388888888888917</c:v>
                </c:pt>
                <c:pt idx="435">
                  <c:v>-0.54166666666666696</c:v>
                </c:pt>
                <c:pt idx="436">
                  <c:v>-0.86111111111111094</c:v>
                </c:pt>
                <c:pt idx="437">
                  <c:v>-1.1805555555555556</c:v>
                </c:pt>
                <c:pt idx="438">
                  <c:v>-1.4027777777777777</c:v>
                </c:pt>
                <c:pt idx="439">
                  <c:v>-1.4583333333333333</c:v>
                </c:pt>
                <c:pt idx="440">
                  <c:v>-1.2638888888888891</c:v>
                </c:pt>
                <c:pt idx="441">
                  <c:v>-0.88888888888888895</c:v>
                </c:pt>
                <c:pt idx="442">
                  <c:v>-0.49999999999999994</c:v>
                </c:pt>
                <c:pt idx="443">
                  <c:v>-0.18055555555555555</c:v>
                </c:pt>
                <c:pt idx="444">
                  <c:v>-2.777777777777778E-2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6.9444444444444448E-2</c:v>
                </c:pt>
                <c:pt idx="511">
                  <c:v>0.34722222222222221</c:v>
                </c:pt>
                <c:pt idx="512">
                  <c:v>0.8472222222222221</c:v>
                </c:pt>
                <c:pt idx="513">
                  <c:v>1.2916666666666667</c:v>
                </c:pt>
                <c:pt idx="514">
                  <c:v>1.4166666666666667</c:v>
                </c:pt>
                <c:pt idx="515">
                  <c:v>1.2083333333333333</c:v>
                </c:pt>
                <c:pt idx="516">
                  <c:v>0.70833333333333304</c:v>
                </c:pt>
                <c:pt idx="517">
                  <c:v>0.19444444444444425</c:v>
                </c:pt>
                <c:pt idx="518">
                  <c:v>-8.3333333333333037E-2</c:v>
                </c:pt>
                <c:pt idx="519">
                  <c:v>-0.22222222222222193</c:v>
                </c:pt>
                <c:pt idx="520">
                  <c:v>-0.29166666666666685</c:v>
                </c:pt>
                <c:pt idx="521">
                  <c:v>-0.34722222222222221</c:v>
                </c:pt>
                <c:pt idx="522">
                  <c:v>-0.51388888888888873</c:v>
                </c:pt>
                <c:pt idx="523">
                  <c:v>-0.81944444444444442</c:v>
                </c:pt>
                <c:pt idx="524">
                  <c:v>-1.0972222222222223</c:v>
                </c:pt>
                <c:pt idx="525">
                  <c:v>-1.0972222222222223</c:v>
                </c:pt>
                <c:pt idx="526">
                  <c:v>-0.77777777777777768</c:v>
                </c:pt>
                <c:pt idx="527">
                  <c:v>-0.41666666666666663</c:v>
                </c:pt>
                <c:pt idx="528">
                  <c:v>-0.27777777777777779</c:v>
                </c:pt>
                <c:pt idx="529">
                  <c:v>-0.1388888888888889</c:v>
                </c:pt>
                <c:pt idx="530">
                  <c:v>0</c:v>
                </c:pt>
                <c:pt idx="531">
                  <c:v>2.777777777777778E-2</c:v>
                </c:pt>
                <c:pt idx="532">
                  <c:v>0.16666666666666666</c:v>
                </c:pt>
                <c:pt idx="533">
                  <c:v>0.41666666666666663</c:v>
                </c:pt>
                <c:pt idx="534">
                  <c:v>0.55555555555555558</c:v>
                </c:pt>
                <c:pt idx="535">
                  <c:v>0.69444444444444431</c:v>
                </c:pt>
                <c:pt idx="536">
                  <c:v>1.0833333333333333</c:v>
                </c:pt>
                <c:pt idx="537">
                  <c:v>1.4722222222222223</c:v>
                </c:pt>
                <c:pt idx="538">
                  <c:v>1.4027777777777779</c:v>
                </c:pt>
                <c:pt idx="539">
                  <c:v>0.79166666666666652</c:v>
                </c:pt>
                <c:pt idx="540">
                  <c:v>0.19444444444444425</c:v>
                </c:pt>
                <c:pt idx="541">
                  <c:v>-2.7777777777777679E-2</c:v>
                </c:pt>
                <c:pt idx="542">
                  <c:v>-0.12499999999999981</c:v>
                </c:pt>
                <c:pt idx="543">
                  <c:v>-0.27777777777777779</c:v>
                </c:pt>
                <c:pt idx="544">
                  <c:v>-0.4861111111111111</c:v>
                </c:pt>
                <c:pt idx="545">
                  <c:v>-0.5277777777777779</c:v>
                </c:pt>
                <c:pt idx="546">
                  <c:v>-0.40277777777777807</c:v>
                </c:pt>
                <c:pt idx="547">
                  <c:v>-0.30555555555555547</c:v>
                </c:pt>
                <c:pt idx="548">
                  <c:v>-0.24999999999999983</c:v>
                </c:pt>
                <c:pt idx="549">
                  <c:v>-0.2222222222222224</c:v>
                </c:pt>
                <c:pt idx="550">
                  <c:v>-0.15277777777777773</c:v>
                </c:pt>
                <c:pt idx="551">
                  <c:v>-0.1388888888888889</c:v>
                </c:pt>
                <c:pt idx="552">
                  <c:v>-0.1388888888888889</c:v>
                </c:pt>
                <c:pt idx="553">
                  <c:v>-8.3333333333333287E-2</c:v>
                </c:pt>
                <c:pt idx="554">
                  <c:v>-2.7777777777777925E-2</c:v>
                </c:pt>
                <c:pt idx="555">
                  <c:v>2.7777777777777925E-2</c:v>
                </c:pt>
                <c:pt idx="556">
                  <c:v>9.7222222222222363E-2</c:v>
                </c:pt>
                <c:pt idx="557">
                  <c:v>0.16666666666666657</c:v>
                </c:pt>
                <c:pt idx="558">
                  <c:v>0.37499999999999989</c:v>
                </c:pt>
                <c:pt idx="559">
                  <c:v>0.34722222222222221</c:v>
                </c:pt>
                <c:pt idx="560">
                  <c:v>6.9444444444444448E-2</c:v>
                </c:pt>
                <c:pt idx="561">
                  <c:v>0</c:v>
                </c:pt>
                <c:pt idx="562">
                  <c:v>-0.22222222222222215</c:v>
                </c:pt>
                <c:pt idx="563">
                  <c:v>-0.95833333333333337</c:v>
                </c:pt>
                <c:pt idx="564">
                  <c:v>-1.4722222222222223</c:v>
                </c:pt>
                <c:pt idx="565">
                  <c:v>-1.4027777777777777</c:v>
                </c:pt>
                <c:pt idx="566">
                  <c:v>-0.66666666666666663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0.1388888888888889</c:v>
                </c:pt>
                <c:pt idx="600">
                  <c:v>0.29166666666666669</c:v>
                </c:pt>
                <c:pt idx="601">
                  <c:v>0.52777777777777779</c:v>
                </c:pt>
                <c:pt idx="602">
                  <c:v>0.97222222222222221</c:v>
                </c:pt>
                <c:pt idx="603">
                  <c:v>1.3055555555555554</c:v>
                </c:pt>
                <c:pt idx="604">
                  <c:v>1.4861111111111112</c:v>
                </c:pt>
                <c:pt idx="605">
                  <c:v>1.5694444444444444</c:v>
                </c:pt>
                <c:pt idx="606">
                  <c:v>1.4861111111111109</c:v>
                </c:pt>
                <c:pt idx="607">
                  <c:v>1.2916666666666663</c:v>
                </c:pt>
                <c:pt idx="608">
                  <c:v>1.1527777777777775</c:v>
                </c:pt>
                <c:pt idx="609">
                  <c:v>1.1250000000000002</c:v>
                </c:pt>
                <c:pt idx="610">
                  <c:v>1.0555555555555558</c:v>
                </c:pt>
                <c:pt idx="611">
                  <c:v>0.74999999999999978</c:v>
                </c:pt>
                <c:pt idx="612">
                  <c:v>0.31944444444444503</c:v>
                </c:pt>
                <c:pt idx="613">
                  <c:v>2.7777777777778172E-2</c:v>
                </c:pt>
                <c:pt idx="614">
                  <c:v>-4.1666666666667261E-2</c:v>
                </c:pt>
                <c:pt idx="615">
                  <c:v>-4.1666666666666269E-2</c:v>
                </c:pt>
                <c:pt idx="616">
                  <c:v>-8.3333333333333523E-2</c:v>
                </c:pt>
                <c:pt idx="617">
                  <c:v>-0.16666666666666705</c:v>
                </c:pt>
                <c:pt idx="618">
                  <c:v>-0.26388888888888867</c:v>
                </c:pt>
                <c:pt idx="619">
                  <c:v>-0.29166666666666685</c:v>
                </c:pt>
                <c:pt idx="620">
                  <c:v>-0.20833333333333331</c:v>
                </c:pt>
                <c:pt idx="621">
                  <c:v>-8.3333333333333523E-2</c:v>
                </c:pt>
                <c:pt idx="622">
                  <c:v>1.3888888888889086E-2</c:v>
                </c:pt>
                <c:pt idx="623">
                  <c:v>0.1111111111111117</c:v>
                </c:pt>
                <c:pt idx="624">
                  <c:v>0.16666666666666705</c:v>
                </c:pt>
                <c:pt idx="625">
                  <c:v>0.12499999999999981</c:v>
                </c:pt>
                <c:pt idx="626">
                  <c:v>4.1666666666666269E-2</c:v>
                </c:pt>
                <c:pt idx="627">
                  <c:v>0</c:v>
                </c:pt>
                <c:pt idx="628">
                  <c:v>1.3888888888889086E-2</c:v>
                </c:pt>
                <c:pt idx="629">
                  <c:v>9.7222222222222612E-2</c:v>
                </c:pt>
                <c:pt idx="630">
                  <c:v>0.2222222222222224</c:v>
                </c:pt>
                <c:pt idx="631">
                  <c:v>0.30555555555555497</c:v>
                </c:pt>
                <c:pt idx="632">
                  <c:v>0.36111111111111033</c:v>
                </c:pt>
                <c:pt idx="633">
                  <c:v>0.37500000000000039</c:v>
                </c:pt>
                <c:pt idx="634">
                  <c:v>0.31944444444444503</c:v>
                </c:pt>
                <c:pt idx="635">
                  <c:v>0.19444444444444425</c:v>
                </c:pt>
                <c:pt idx="636">
                  <c:v>5.5555555555555358E-2</c:v>
                </c:pt>
                <c:pt idx="637">
                  <c:v>-1.3888888888889086E-2</c:v>
                </c:pt>
                <c:pt idx="638">
                  <c:v>-4.1666666666666269E-2</c:v>
                </c:pt>
                <c:pt idx="639">
                  <c:v>-4.1666666666666269E-2</c:v>
                </c:pt>
                <c:pt idx="640">
                  <c:v>5.5555555555555358E-2</c:v>
                </c:pt>
                <c:pt idx="641">
                  <c:v>0.23611111111111052</c:v>
                </c:pt>
                <c:pt idx="642">
                  <c:v>0.29166666666666685</c:v>
                </c:pt>
                <c:pt idx="643">
                  <c:v>0.16666666666666705</c:v>
                </c:pt>
                <c:pt idx="644">
                  <c:v>9.7222222222221627E-2</c:v>
                </c:pt>
                <c:pt idx="645">
                  <c:v>0.11111111111111072</c:v>
                </c:pt>
                <c:pt idx="646">
                  <c:v>0.1111111111111117</c:v>
                </c:pt>
                <c:pt idx="647">
                  <c:v>8.3333333333333523E-2</c:v>
                </c:pt>
                <c:pt idx="648">
                  <c:v>1.3888888888888099E-2</c:v>
                </c:pt>
                <c:pt idx="649">
                  <c:v>-0.12499999999999981</c:v>
                </c:pt>
                <c:pt idx="650">
                  <c:v>-0.36111111111111033</c:v>
                </c:pt>
                <c:pt idx="651">
                  <c:v>-0.54166666666666641</c:v>
                </c:pt>
                <c:pt idx="652">
                  <c:v>-0.56944444444444464</c:v>
                </c:pt>
                <c:pt idx="653">
                  <c:v>-0.68055555555555536</c:v>
                </c:pt>
                <c:pt idx="654">
                  <c:v>-0.95833333333333315</c:v>
                </c:pt>
                <c:pt idx="655">
                  <c:v>-1.1111111111111112</c:v>
                </c:pt>
                <c:pt idx="656">
                  <c:v>-0.93055555555555591</c:v>
                </c:pt>
                <c:pt idx="657">
                  <c:v>-0.68055555555555636</c:v>
                </c:pt>
                <c:pt idx="658">
                  <c:v>-0.76388888888888884</c:v>
                </c:pt>
                <c:pt idx="659">
                  <c:v>-1.1527777777777775</c:v>
                </c:pt>
                <c:pt idx="660">
                  <c:v>-1.4305555555555556</c:v>
                </c:pt>
                <c:pt idx="661">
                  <c:v>-1.4722222222222221</c:v>
                </c:pt>
                <c:pt idx="662">
                  <c:v>-1.0555555555555556</c:v>
                </c:pt>
                <c:pt idx="663">
                  <c:v>-0.47222222222222227</c:v>
                </c:pt>
                <c:pt idx="664">
                  <c:v>-8.3333333333333287E-2</c:v>
                </c:pt>
                <c:pt idx="665">
                  <c:v>0.27777777777777779</c:v>
                </c:pt>
                <c:pt idx="666">
                  <c:v>0.90277777777777779</c:v>
                </c:pt>
                <c:pt idx="667">
                  <c:v>1.2777777777777777</c:v>
                </c:pt>
                <c:pt idx="668">
                  <c:v>1.25</c:v>
                </c:pt>
                <c:pt idx="669">
                  <c:v>1.2222222222222223</c:v>
                </c:pt>
                <c:pt idx="670">
                  <c:v>0.83333333333333326</c:v>
                </c:pt>
                <c:pt idx="671">
                  <c:v>0.55555555555555558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0.31944444444444403</c:v>
                </c:pt>
                <c:pt idx="675">
                  <c:v>6.9444444444444448E-2</c:v>
                </c:pt>
                <c:pt idx="676">
                  <c:v>-0.18055555555555516</c:v>
                </c:pt>
                <c:pt idx="677">
                  <c:v>-0.6666666666666663</c:v>
                </c:pt>
                <c:pt idx="678">
                  <c:v>-0.99999999999999989</c:v>
                </c:pt>
                <c:pt idx="679">
                  <c:v>-1.1944444444444446</c:v>
                </c:pt>
                <c:pt idx="680">
                  <c:v>-1.25</c:v>
                </c:pt>
                <c:pt idx="681">
                  <c:v>-0.83333333333333326</c:v>
                </c:pt>
                <c:pt idx="682">
                  <c:v>-0.54166666666666696</c:v>
                </c:pt>
                <c:pt idx="683">
                  <c:v>-0.30555555555555597</c:v>
                </c:pt>
                <c:pt idx="684">
                  <c:v>0.33333333333333365</c:v>
                </c:pt>
                <c:pt idx="685">
                  <c:v>0.69444444444444442</c:v>
                </c:pt>
                <c:pt idx="686">
                  <c:v>0.63888888888888862</c:v>
                </c:pt>
                <c:pt idx="687">
                  <c:v>0.625</c:v>
                </c:pt>
                <c:pt idx="688">
                  <c:v>0.61111111111111138</c:v>
                </c:pt>
                <c:pt idx="689">
                  <c:v>0.34722222222222221</c:v>
                </c:pt>
                <c:pt idx="690">
                  <c:v>0.1111111111111112</c:v>
                </c:pt>
                <c:pt idx="691">
                  <c:v>0.12500000000000031</c:v>
                </c:pt>
                <c:pt idx="692">
                  <c:v>0.2222222222222224</c:v>
                </c:pt>
                <c:pt idx="693">
                  <c:v>0.19444444444444473</c:v>
                </c:pt>
                <c:pt idx="694">
                  <c:v>-4.1666666666667261E-2</c:v>
                </c:pt>
                <c:pt idx="695">
                  <c:v>-0.6805555555555558</c:v>
                </c:pt>
                <c:pt idx="696">
                  <c:v>-0.9166666666666663</c:v>
                </c:pt>
                <c:pt idx="697">
                  <c:v>-0.7222222222222221</c:v>
                </c:pt>
                <c:pt idx="698">
                  <c:v>-0.55555555555555558</c:v>
                </c:pt>
                <c:pt idx="699">
                  <c:v>-0.26388888888888917</c:v>
                </c:pt>
                <c:pt idx="700">
                  <c:v>-0.1111111111111112</c:v>
                </c:pt>
                <c:pt idx="701">
                  <c:v>-2.7777777777777679E-2</c:v>
                </c:pt>
                <c:pt idx="702">
                  <c:v>-1.3888888888889086E-2</c:v>
                </c:pt>
                <c:pt idx="703">
                  <c:v>-0.15277777777777798</c:v>
                </c:pt>
                <c:pt idx="704">
                  <c:v>-0.41666666666666663</c:v>
                </c:pt>
                <c:pt idx="705">
                  <c:v>-0.66666666666666652</c:v>
                </c:pt>
                <c:pt idx="706">
                  <c:v>-0.70833333333333304</c:v>
                </c:pt>
                <c:pt idx="707">
                  <c:v>-0.43055555555555547</c:v>
                </c:pt>
                <c:pt idx="708">
                  <c:v>5.5555555555555358E-2</c:v>
                </c:pt>
                <c:pt idx="709">
                  <c:v>0.70833333333333348</c:v>
                </c:pt>
                <c:pt idx="710">
                  <c:v>1.0972222222222225</c:v>
                </c:pt>
                <c:pt idx="711">
                  <c:v>0.65277777777777768</c:v>
                </c:pt>
                <c:pt idx="712">
                  <c:v>1.3888888888888593E-2</c:v>
                </c:pt>
                <c:pt idx="713">
                  <c:v>-0.45833333333333343</c:v>
                </c:pt>
                <c:pt idx="714">
                  <c:v>-1.0138888888888886</c:v>
                </c:pt>
                <c:pt idx="715">
                  <c:v>-0.90277777777777779</c:v>
                </c:pt>
                <c:pt idx="716">
                  <c:v>-0.26388888888888895</c:v>
                </c:pt>
                <c:pt idx="717">
                  <c:v>0.1388888888888889</c:v>
                </c:pt>
                <c:pt idx="718">
                  <c:v>0.55555555555555558</c:v>
                </c:pt>
                <c:pt idx="719">
                  <c:v>0.76388888888888884</c:v>
                </c:pt>
                <c:pt idx="720">
                  <c:v>0.63888888888888906</c:v>
                </c:pt>
                <c:pt idx="721">
                  <c:v>0.55555555555555558</c:v>
                </c:pt>
                <c:pt idx="722">
                  <c:v>0.47222222222222199</c:v>
                </c:pt>
                <c:pt idx="723">
                  <c:v>0.56944444444444464</c:v>
                </c:pt>
                <c:pt idx="724">
                  <c:v>0.8194444444444442</c:v>
                </c:pt>
                <c:pt idx="725">
                  <c:v>1.1388888888888882</c:v>
                </c:pt>
                <c:pt idx="726">
                  <c:v>1.0972222222222221</c:v>
                </c:pt>
                <c:pt idx="727">
                  <c:v>0.75000000000000078</c:v>
                </c:pt>
                <c:pt idx="728">
                  <c:v>0.52777777777777835</c:v>
                </c:pt>
                <c:pt idx="729">
                  <c:v>0.23611111111111052</c:v>
                </c:pt>
                <c:pt idx="730">
                  <c:v>5.5555555555555358E-2</c:v>
                </c:pt>
                <c:pt idx="731">
                  <c:v>4.1666666666667261E-2</c:v>
                </c:pt>
                <c:pt idx="732">
                  <c:v>5.5555555555555358E-2</c:v>
                </c:pt>
                <c:pt idx="733">
                  <c:v>6.9444444444444448E-2</c:v>
                </c:pt>
                <c:pt idx="734">
                  <c:v>9.7222222222222612E-2</c:v>
                </c:pt>
                <c:pt idx="735">
                  <c:v>0.1388888888888889</c:v>
                </c:pt>
                <c:pt idx="736">
                  <c:v>0.12499999999999981</c:v>
                </c:pt>
                <c:pt idx="737">
                  <c:v>5.5555555555555358E-2</c:v>
                </c:pt>
                <c:pt idx="738">
                  <c:v>0.18055555555555516</c:v>
                </c:pt>
                <c:pt idx="739">
                  <c:v>0.31944444444444403</c:v>
                </c:pt>
                <c:pt idx="740">
                  <c:v>0.26388888888888967</c:v>
                </c:pt>
                <c:pt idx="741">
                  <c:v>0.12499999999999981</c:v>
                </c:pt>
                <c:pt idx="742">
                  <c:v>2.7777777777777186E-2</c:v>
                </c:pt>
                <c:pt idx="743">
                  <c:v>1.3888888888889086E-2</c:v>
                </c:pt>
                <c:pt idx="744">
                  <c:v>1.3888888888889086E-2</c:v>
                </c:pt>
                <c:pt idx="745">
                  <c:v>6.9444444444444448E-2</c:v>
                </c:pt>
                <c:pt idx="746">
                  <c:v>0.15277777777777798</c:v>
                </c:pt>
                <c:pt idx="747">
                  <c:v>0.20833333333333331</c:v>
                </c:pt>
                <c:pt idx="748">
                  <c:v>0.16666666666666607</c:v>
                </c:pt>
                <c:pt idx="749">
                  <c:v>5.5555555555555358E-2</c:v>
                </c:pt>
                <c:pt idx="750">
                  <c:v>-1.3888888888888099E-2</c:v>
                </c:pt>
                <c:pt idx="751">
                  <c:v>-6.9444444444444448E-2</c:v>
                </c:pt>
                <c:pt idx="752">
                  <c:v>-0.16666666666666705</c:v>
                </c:pt>
                <c:pt idx="753">
                  <c:v>-0.23611111111111052</c:v>
                </c:pt>
                <c:pt idx="754">
                  <c:v>-0.30555555555555597</c:v>
                </c:pt>
                <c:pt idx="755">
                  <c:v>-0.54166666666666641</c:v>
                </c:pt>
                <c:pt idx="756">
                  <c:v>-0.97222222222222221</c:v>
                </c:pt>
                <c:pt idx="757">
                  <c:v>-1.3333333333333335</c:v>
                </c:pt>
                <c:pt idx="758">
                  <c:v>-1.4305555555555551</c:v>
                </c:pt>
                <c:pt idx="759">
                  <c:v>-1.4444444444444446</c:v>
                </c:pt>
                <c:pt idx="760">
                  <c:v>-1.4722222222222223</c:v>
                </c:pt>
                <c:pt idx="761">
                  <c:v>-1.3055555555555554</c:v>
                </c:pt>
                <c:pt idx="762">
                  <c:v>-0.88888888888888862</c:v>
                </c:pt>
                <c:pt idx="763">
                  <c:v>-0.20833333333333331</c:v>
                </c:pt>
                <c:pt idx="764">
                  <c:v>0.55555555555555558</c:v>
                </c:pt>
                <c:pt idx="765">
                  <c:v>0.87500000000000011</c:v>
                </c:pt>
                <c:pt idx="766">
                  <c:v>0.88888888888888862</c:v>
                </c:pt>
                <c:pt idx="767">
                  <c:v>0.90277777777777779</c:v>
                </c:pt>
                <c:pt idx="768">
                  <c:v>1.0694444444444449</c:v>
                </c:pt>
                <c:pt idx="769">
                  <c:v>1.3472222222222217</c:v>
                </c:pt>
                <c:pt idx="770">
                  <c:v>1.3611111111111107</c:v>
                </c:pt>
                <c:pt idx="771">
                  <c:v>1.2777777777777781</c:v>
                </c:pt>
                <c:pt idx="772">
                  <c:v>1.0555555555555558</c:v>
                </c:pt>
                <c:pt idx="773">
                  <c:v>0.88888888888888862</c:v>
                </c:pt>
                <c:pt idx="774">
                  <c:v>0.91666666666666685</c:v>
                </c:pt>
                <c:pt idx="775">
                  <c:v>0.74999999999999978</c:v>
                </c:pt>
                <c:pt idx="776">
                  <c:v>0.55555555555555558</c:v>
                </c:pt>
                <c:pt idx="777">
                  <c:v>0.4861111111111111</c:v>
                </c:pt>
                <c:pt idx="778">
                  <c:v>0.41666666666666663</c:v>
                </c:pt>
                <c:pt idx="779">
                  <c:v>0.31944444444444503</c:v>
                </c:pt>
                <c:pt idx="780">
                  <c:v>0.23611111111111052</c:v>
                </c:pt>
                <c:pt idx="781">
                  <c:v>0.16666666666666607</c:v>
                </c:pt>
                <c:pt idx="782">
                  <c:v>0.1111111111111117</c:v>
                </c:pt>
                <c:pt idx="783">
                  <c:v>9.7222222222222612E-2</c:v>
                </c:pt>
                <c:pt idx="784">
                  <c:v>0.15277777777777798</c:v>
                </c:pt>
                <c:pt idx="785">
                  <c:v>0.16666666666666705</c:v>
                </c:pt>
                <c:pt idx="786">
                  <c:v>8.3333333333332538E-2</c:v>
                </c:pt>
                <c:pt idx="787">
                  <c:v>1.3888888888888099E-2</c:v>
                </c:pt>
                <c:pt idx="788">
                  <c:v>1.3888888888890073E-2</c:v>
                </c:pt>
                <c:pt idx="789">
                  <c:v>5.5555555555556344E-2</c:v>
                </c:pt>
                <c:pt idx="790">
                  <c:v>8.3333333333332538E-2</c:v>
                </c:pt>
                <c:pt idx="791">
                  <c:v>-1.3888888888890073E-2</c:v>
                </c:pt>
                <c:pt idx="792">
                  <c:v>-0.34722222222222221</c:v>
                </c:pt>
                <c:pt idx="793">
                  <c:v>-0.8194444444444432</c:v>
                </c:pt>
                <c:pt idx="794">
                  <c:v>-1.2361111111111109</c:v>
                </c:pt>
                <c:pt idx="795">
                  <c:v>-1.4444444444444453</c:v>
                </c:pt>
                <c:pt idx="796">
                  <c:v>-1.3472222222222225</c:v>
                </c:pt>
                <c:pt idx="797">
                  <c:v>-0.97222222222222221</c:v>
                </c:pt>
                <c:pt idx="798">
                  <c:v>-0.4861111111111111</c:v>
                </c:pt>
                <c:pt idx="799">
                  <c:v>-0.1388888888888889</c:v>
                </c:pt>
                <c:pt idx="800">
                  <c:v>9.7222222222222612E-2</c:v>
                </c:pt>
                <c:pt idx="801">
                  <c:v>0.47222222222222299</c:v>
                </c:pt>
                <c:pt idx="802">
                  <c:v>0.87499999999999956</c:v>
                </c:pt>
                <c:pt idx="803">
                  <c:v>0.93055555555555491</c:v>
                </c:pt>
                <c:pt idx="804">
                  <c:v>0.59722222222222276</c:v>
                </c:pt>
                <c:pt idx="805">
                  <c:v>0.2222222222222224</c:v>
                </c:pt>
                <c:pt idx="806">
                  <c:v>-2.7777777777778172E-2</c:v>
                </c:pt>
                <c:pt idx="807">
                  <c:v>-0.23611111111111149</c:v>
                </c:pt>
                <c:pt idx="808">
                  <c:v>-0.38888888888888851</c:v>
                </c:pt>
                <c:pt idx="809">
                  <c:v>-0.54166666666666641</c:v>
                </c:pt>
                <c:pt idx="810">
                  <c:v>-0.83333333333333326</c:v>
                </c:pt>
                <c:pt idx="811">
                  <c:v>-1.0694444444444438</c:v>
                </c:pt>
                <c:pt idx="812">
                  <c:v>-1.1388888888888893</c:v>
                </c:pt>
                <c:pt idx="813">
                  <c:v>-1.1944444444444446</c:v>
                </c:pt>
                <c:pt idx="814">
                  <c:v>-1.2777777777777777</c:v>
                </c:pt>
                <c:pt idx="815">
                  <c:v>-1.2777777777777781</c:v>
                </c:pt>
                <c:pt idx="816">
                  <c:v>-1.1527777777777779</c:v>
                </c:pt>
                <c:pt idx="817">
                  <c:v>-0.68055555555555536</c:v>
                </c:pt>
                <c:pt idx="818">
                  <c:v>0</c:v>
                </c:pt>
                <c:pt idx="819">
                  <c:v>0.61111111111111094</c:v>
                </c:pt>
                <c:pt idx="820">
                  <c:v>0.94444444444444453</c:v>
                </c:pt>
                <c:pt idx="821">
                  <c:v>0.90277777777777779</c:v>
                </c:pt>
                <c:pt idx="822">
                  <c:v>0.83333333333333326</c:v>
                </c:pt>
                <c:pt idx="823">
                  <c:v>0.70833333333333348</c:v>
                </c:pt>
                <c:pt idx="824">
                  <c:v>0.59722222222222232</c:v>
                </c:pt>
                <c:pt idx="825">
                  <c:v>0.56944444444444464</c:v>
                </c:pt>
                <c:pt idx="826">
                  <c:v>0.52777777777777735</c:v>
                </c:pt>
                <c:pt idx="827">
                  <c:v>0.59722222222222177</c:v>
                </c:pt>
                <c:pt idx="828">
                  <c:v>0.70833333333333348</c:v>
                </c:pt>
                <c:pt idx="829">
                  <c:v>0.68055555555555536</c:v>
                </c:pt>
                <c:pt idx="830">
                  <c:v>0.51388888888888928</c:v>
                </c:pt>
                <c:pt idx="831">
                  <c:v>0.26388888888888967</c:v>
                </c:pt>
                <c:pt idx="832">
                  <c:v>0.1388888888888889</c:v>
                </c:pt>
                <c:pt idx="833">
                  <c:v>0.15277777777777699</c:v>
                </c:pt>
                <c:pt idx="834">
                  <c:v>0.15277777777777699</c:v>
                </c:pt>
                <c:pt idx="835">
                  <c:v>0.12500000000000078</c:v>
                </c:pt>
                <c:pt idx="836">
                  <c:v>0.15277777777777798</c:v>
                </c:pt>
                <c:pt idx="837">
                  <c:v>0.22222222222222143</c:v>
                </c:pt>
                <c:pt idx="838">
                  <c:v>0.2222222222222224</c:v>
                </c:pt>
                <c:pt idx="839">
                  <c:v>0.20833333333333331</c:v>
                </c:pt>
                <c:pt idx="840">
                  <c:v>0.27777777777777779</c:v>
                </c:pt>
                <c:pt idx="841">
                  <c:v>0.33333333333333409</c:v>
                </c:pt>
                <c:pt idx="842">
                  <c:v>0.27777777777777779</c:v>
                </c:pt>
                <c:pt idx="843">
                  <c:v>0.15277777777777699</c:v>
                </c:pt>
                <c:pt idx="844">
                  <c:v>6.9444444444444448E-2</c:v>
                </c:pt>
                <c:pt idx="845">
                  <c:v>5.5555555555556344E-2</c:v>
                </c:pt>
                <c:pt idx="846">
                  <c:v>9.7222222222222612E-2</c:v>
                </c:pt>
                <c:pt idx="847">
                  <c:v>0.20833333333333331</c:v>
                </c:pt>
                <c:pt idx="848">
                  <c:v>0.33333333333333315</c:v>
                </c:pt>
                <c:pt idx="849">
                  <c:v>0.33333333333333315</c:v>
                </c:pt>
                <c:pt idx="850">
                  <c:v>0.2222222222222224</c:v>
                </c:pt>
                <c:pt idx="851">
                  <c:v>0.16666666666666607</c:v>
                </c:pt>
                <c:pt idx="852">
                  <c:v>0.16666666666666607</c:v>
                </c:pt>
                <c:pt idx="853">
                  <c:v>0.1388888888888889</c:v>
                </c:pt>
                <c:pt idx="854">
                  <c:v>6.9444444444444448E-2</c:v>
                </c:pt>
                <c:pt idx="855">
                  <c:v>2.7777777777778172E-2</c:v>
                </c:pt>
                <c:pt idx="856">
                  <c:v>0.15277777777777798</c:v>
                </c:pt>
                <c:pt idx="857">
                  <c:v>0.31944444444444403</c:v>
                </c:pt>
                <c:pt idx="858">
                  <c:v>0.31944444444444403</c:v>
                </c:pt>
                <c:pt idx="859">
                  <c:v>0.2222222222222234</c:v>
                </c:pt>
                <c:pt idx="860">
                  <c:v>0.27777777777777779</c:v>
                </c:pt>
                <c:pt idx="861">
                  <c:v>0.51388888888888729</c:v>
                </c:pt>
                <c:pt idx="862">
                  <c:v>0.4861111111111111</c:v>
                </c:pt>
                <c:pt idx="863">
                  <c:v>0.23611111111111149</c:v>
                </c:pt>
                <c:pt idx="864">
                  <c:v>0.15277777777777896</c:v>
                </c:pt>
                <c:pt idx="865">
                  <c:v>0.24999999999999961</c:v>
                </c:pt>
                <c:pt idx="866">
                  <c:v>0.36111111111111033</c:v>
                </c:pt>
                <c:pt idx="867">
                  <c:v>0.27777777777777779</c:v>
                </c:pt>
                <c:pt idx="868">
                  <c:v>6.9444444444444448E-2</c:v>
                </c:pt>
                <c:pt idx="869">
                  <c:v>-5.5555555555554373E-2</c:v>
                </c:pt>
                <c:pt idx="870">
                  <c:v>-9.7222222222222612E-2</c:v>
                </c:pt>
                <c:pt idx="871">
                  <c:v>-0.11111111111111072</c:v>
                </c:pt>
                <c:pt idx="872">
                  <c:v>-0.1388888888888889</c:v>
                </c:pt>
                <c:pt idx="873">
                  <c:v>-0.20833333333333331</c:v>
                </c:pt>
                <c:pt idx="874">
                  <c:v>-0.29166666666666585</c:v>
                </c:pt>
                <c:pt idx="875">
                  <c:v>-0.36111111111111227</c:v>
                </c:pt>
                <c:pt idx="876">
                  <c:v>-0.31944444444444403</c:v>
                </c:pt>
                <c:pt idx="877">
                  <c:v>-0.18055555555555516</c:v>
                </c:pt>
                <c:pt idx="878">
                  <c:v>-5.5555555555556344E-2</c:v>
                </c:pt>
                <c:pt idx="879">
                  <c:v>-0.1388888888888889</c:v>
                </c:pt>
                <c:pt idx="880">
                  <c:v>-0.27777777777777779</c:v>
                </c:pt>
                <c:pt idx="881">
                  <c:v>-0.1388888888888889</c:v>
                </c:pt>
                <c:pt idx="882">
                  <c:v>0</c:v>
                </c:pt>
                <c:pt idx="883">
                  <c:v>1.3888888888888099E-2</c:v>
                </c:pt>
                <c:pt idx="884">
                  <c:v>5.5555555555556344E-2</c:v>
                </c:pt>
                <c:pt idx="885">
                  <c:v>6.9444444444444448E-2</c:v>
                </c:pt>
                <c:pt idx="886">
                  <c:v>4.1666666666666269E-2</c:v>
                </c:pt>
                <c:pt idx="887">
                  <c:v>-1.3888888888888099E-2</c:v>
                </c:pt>
                <c:pt idx="888">
                  <c:v>-8.3333333333334522E-2</c:v>
                </c:pt>
                <c:pt idx="889">
                  <c:v>-0.16666666666666705</c:v>
                </c:pt>
                <c:pt idx="890">
                  <c:v>-0.26388888888888767</c:v>
                </c:pt>
                <c:pt idx="891">
                  <c:v>-0.34722222222222221</c:v>
                </c:pt>
                <c:pt idx="892">
                  <c:v>-0.36111111111111133</c:v>
                </c:pt>
                <c:pt idx="893">
                  <c:v>-0.30555555555555497</c:v>
                </c:pt>
                <c:pt idx="894">
                  <c:v>-0.20833333333333331</c:v>
                </c:pt>
                <c:pt idx="895">
                  <c:v>-9.7222222222222612E-2</c:v>
                </c:pt>
                <c:pt idx="896">
                  <c:v>-2.7777777777778172E-2</c:v>
                </c:pt>
                <c:pt idx="897">
                  <c:v>-1.3888888888889086E-2</c:v>
                </c:pt>
                <c:pt idx="898">
                  <c:v>-5.5555555555555358E-2</c:v>
                </c:pt>
                <c:pt idx="899">
                  <c:v>-0.12499999999999981</c:v>
                </c:pt>
                <c:pt idx="900">
                  <c:v>-0.24999999999999961</c:v>
                </c:pt>
                <c:pt idx="901">
                  <c:v>-0.87499999999999956</c:v>
                </c:pt>
                <c:pt idx="902">
                  <c:v>-1.4444444444444453</c:v>
                </c:pt>
                <c:pt idx="903">
                  <c:v>-1.3472222222222225</c:v>
                </c:pt>
                <c:pt idx="904">
                  <c:v>-0.97222222222222221</c:v>
                </c:pt>
                <c:pt idx="905">
                  <c:v>-0.4861111111111111</c:v>
                </c:pt>
                <c:pt idx="906">
                  <c:v>-0.1388888888888889</c:v>
                </c:pt>
                <c:pt idx="907">
                  <c:v>9.7222222222222612E-2</c:v>
                </c:pt>
                <c:pt idx="908">
                  <c:v>0.47222222222222299</c:v>
                </c:pt>
                <c:pt idx="909">
                  <c:v>0.87499999999999956</c:v>
                </c:pt>
                <c:pt idx="910">
                  <c:v>0.93055555555555491</c:v>
                </c:pt>
                <c:pt idx="911">
                  <c:v>0.59722222222222276</c:v>
                </c:pt>
                <c:pt idx="912">
                  <c:v>0.36111111111111133</c:v>
                </c:pt>
                <c:pt idx="913">
                  <c:v>0.59722222222222177</c:v>
                </c:pt>
                <c:pt idx="914">
                  <c:v>0.56944444444444464</c:v>
                </c:pt>
                <c:pt idx="915">
                  <c:v>0.30555555555555597</c:v>
                </c:pt>
                <c:pt idx="916">
                  <c:v>0.12499999999999981</c:v>
                </c:pt>
                <c:pt idx="917">
                  <c:v>-1.3888888888889086E-2</c:v>
                </c:pt>
                <c:pt idx="918">
                  <c:v>6.9444444444444448E-2</c:v>
                </c:pt>
                <c:pt idx="919">
                  <c:v>0.19444444444444425</c:v>
                </c:pt>
                <c:pt idx="920">
                  <c:v>0.38888888888888851</c:v>
                </c:pt>
                <c:pt idx="921">
                  <c:v>0.47222222222222199</c:v>
                </c:pt>
                <c:pt idx="922">
                  <c:v>0.38888888888888851</c:v>
                </c:pt>
                <c:pt idx="923">
                  <c:v>2.7777777777777186E-2</c:v>
                </c:pt>
                <c:pt idx="924">
                  <c:v>-0.33333333333333215</c:v>
                </c:pt>
                <c:pt idx="925">
                  <c:v>-0.29166666666666585</c:v>
                </c:pt>
                <c:pt idx="926">
                  <c:v>-0.19444444444444522</c:v>
                </c:pt>
                <c:pt idx="927">
                  <c:v>-0.15277777777777798</c:v>
                </c:pt>
                <c:pt idx="928">
                  <c:v>-0.11111111111111072</c:v>
                </c:pt>
                <c:pt idx="929">
                  <c:v>-9.7222222222221627E-2</c:v>
                </c:pt>
                <c:pt idx="930">
                  <c:v>-9.7222222222222612E-2</c:v>
                </c:pt>
                <c:pt idx="931">
                  <c:v>-0.1111111111111117</c:v>
                </c:pt>
                <c:pt idx="932">
                  <c:v>-0.16666666666666607</c:v>
                </c:pt>
                <c:pt idx="933">
                  <c:v>-0.26388888888888867</c:v>
                </c:pt>
                <c:pt idx="934">
                  <c:v>-0.27777777777777779</c:v>
                </c:pt>
                <c:pt idx="935">
                  <c:v>-0.20833333333333331</c:v>
                </c:pt>
                <c:pt idx="936">
                  <c:v>-0.15277777777777798</c:v>
                </c:pt>
                <c:pt idx="937">
                  <c:v>-0.1388888888888889</c:v>
                </c:pt>
                <c:pt idx="938">
                  <c:v>-0.15277777777777798</c:v>
                </c:pt>
                <c:pt idx="939">
                  <c:v>-0.12499999999999981</c:v>
                </c:pt>
                <c:pt idx="940">
                  <c:v>-5.5555555555555358E-2</c:v>
                </c:pt>
                <c:pt idx="941">
                  <c:v>-2.7777777777778172E-2</c:v>
                </c:pt>
                <c:pt idx="942">
                  <c:v>-1.3888888888889086E-2</c:v>
                </c:pt>
                <c:pt idx="943">
                  <c:v>1.3888888888889086E-2</c:v>
                </c:pt>
                <c:pt idx="944">
                  <c:v>4.1666666666667261E-2</c:v>
                </c:pt>
                <c:pt idx="945">
                  <c:v>0.1388888888888889</c:v>
                </c:pt>
                <c:pt idx="946">
                  <c:v>0.22222222222222143</c:v>
                </c:pt>
                <c:pt idx="947">
                  <c:v>0.16666666666666705</c:v>
                </c:pt>
                <c:pt idx="948">
                  <c:v>4.1666666666667261E-2</c:v>
                </c:pt>
                <c:pt idx="949">
                  <c:v>-0.15277777777777798</c:v>
                </c:pt>
                <c:pt idx="950">
                  <c:v>-0.47222222222222199</c:v>
                </c:pt>
                <c:pt idx="951">
                  <c:v>-0.93055555555555591</c:v>
                </c:pt>
                <c:pt idx="952">
                  <c:v>-1.3333333333333335</c:v>
                </c:pt>
                <c:pt idx="953">
                  <c:v>-1.4722222222222223</c:v>
                </c:pt>
                <c:pt idx="954">
                  <c:v>-1.4722222222222223</c:v>
                </c:pt>
                <c:pt idx="955">
                  <c:v>-1.4722222222222219</c:v>
                </c:pt>
                <c:pt idx="956">
                  <c:v>-1.0277777777777775</c:v>
                </c:pt>
                <c:pt idx="957">
                  <c:v>-0.16666666666666657</c:v>
                </c:pt>
                <c:pt idx="958">
                  <c:v>0.58333333333333326</c:v>
                </c:pt>
                <c:pt idx="959">
                  <c:v>1.1944444444444446</c:v>
                </c:pt>
                <c:pt idx="960">
                  <c:v>1.5416666666666663</c:v>
                </c:pt>
                <c:pt idx="961">
                  <c:v>1.4861111111111105</c:v>
                </c:pt>
                <c:pt idx="962">
                  <c:v>1.1944444444444446</c:v>
                </c:pt>
                <c:pt idx="963">
                  <c:v>0.80555555555555614</c:v>
                </c:pt>
                <c:pt idx="964">
                  <c:v>0.43055555555555575</c:v>
                </c:pt>
                <c:pt idx="965">
                  <c:v>0.15277777777777798</c:v>
                </c:pt>
                <c:pt idx="966">
                  <c:v>0</c:v>
                </c:pt>
                <c:pt idx="967">
                  <c:v>-6.9444444444444448E-2</c:v>
                </c:pt>
                <c:pt idx="968">
                  <c:v>-0.16666666666666705</c:v>
                </c:pt>
                <c:pt idx="969">
                  <c:v>-0.34722222222222221</c:v>
                </c:pt>
                <c:pt idx="970">
                  <c:v>-0.69444444444444442</c:v>
                </c:pt>
                <c:pt idx="971">
                  <c:v>-1.1944444444444446</c:v>
                </c:pt>
                <c:pt idx="972">
                  <c:v>-1.4722222222222223</c:v>
                </c:pt>
                <c:pt idx="973">
                  <c:v>-1.4722222222222223</c:v>
                </c:pt>
                <c:pt idx="974">
                  <c:v>-1.4722222222222219</c:v>
                </c:pt>
                <c:pt idx="975">
                  <c:v>-1.4861111111111109</c:v>
                </c:pt>
                <c:pt idx="976">
                  <c:v>-1.2083333333333333</c:v>
                </c:pt>
                <c:pt idx="977">
                  <c:v>-0.84722222222222243</c:v>
                </c:pt>
                <c:pt idx="978">
                  <c:v>-0.73611111111111116</c:v>
                </c:pt>
                <c:pt idx="979">
                  <c:v>-0.61111111111111094</c:v>
                </c:pt>
                <c:pt idx="980">
                  <c:v>-0.48611111111111099</c:v>
                </c:pt>
                <c:pt idx="981">
                  <c:v>-0.45833333333333343</c:v>
                </c:pt>
                <c:pt idx="982">
                  <c:v>-0.55555555555555558</c:v>
                </c:pt>
                <c:pt idx="983">
                  <c:v>-0.61111111111111116</c:v>
                </c:pt>
                <c:pt idx="984">
                  <c:v>-0.44444444444444448</c:v>
                </c:pt>
                <c:pt idx="985">
                  <c:v>-0.15277777777777779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0.11111111111111112</c:v>
                </c:pt>
                <c:pt idx="1026">
                  <c:v>0.5</c:v>
                </c:pt>
                <c:pt idx="1027">
                  <c:v>1.0833333333333333</c:v>
                </c:pt>
                <c:pt idx="1028">
                  <c:v>1.5277777777777777</c:v>
                </c:pt>
                <c:pt idx="1029">
                  <c:v>1.5833333333333333</c:v>
                </c:pt>
                <c:pt idx="1030">
                  <c:v>1.3611111111111109</c:v>
                </c:pt>
                <c:pt idx="1031">
                  <c:v>1.1388888888888888</c:v>
                </c:pt>
                <c:pt idx="1032">
                  <c:v>1.0138888888888891</c:v>
                </c:pt>
                <c:pt idx="1033">
                  <c:v>0.94444444444444453</c:v>
                </c:pt>
                <c:pt idx="1034">
                  <c:v>0.81944444444444475</c:v>
                </c:pt>
                <c:pt idx="1035">
                  <c:v>0.65277777777777812</c:v>
                </c:pt>
                <c:pt idx="1036">
                  <c:v>0.54166666666666641</c:v>
                </c:pt>
                <c:pt idx="1037">
                  <c:v>0.54166666666666641</c:v>
                </c:pt>
                <c:pt idx="1038">
                  <c:v>0.625</c:v>
                </c:pt>
                <c:pt idx="1039">
                  <c:v>0.6666666666666663</c:v>
                </c:pt>
                <c:pt idx="1040">
                  <c:v>0.625</c:v>
                </c:pt>
                <c:pt idx="1041">
                  <c:v>0.4861111111111111</c:v>
                </c:pt>
                <c:pt idx="1042">
                  <c:v>0.29166666666666685</c:v>
                </c:pt>
                <c:pt idx="1043">
                  <c:v>0.12499999999999981</c:v>
                </c:pt>
                <c:pt idx="1044">
                  <c:v>4.1666666666666269E-2</c:v>
                </c:pt>
                <c:pt idx="1045">
                  <c:v>4.1666666666667261E-2</c:v>
                </c:pt>
                <c:pt idx="1046">
                  <c:v>5.5555555555555358E-2</c:v>
                </c:pt>
                <c:pt idx="1047">
                  <c:v>0</c:v>
                </c:pt>
                <c:pt idx="1048">
                  <c:v>-0.1388888888888889</c:v>
                </c:pt>
                <c:pt idx="1049">
                  <c:v>-0.33333333333333315</c:v>
                </c:pt>
                <c:pt idx="1050">
                  <c:v>-0.4861111111111111</c:v>
                </c:pt>
                <c:pt idx="1051">
                  <c:v>-0.5833333333333337</c:v>
                </c:pt>
                <c:pt idx="1052">
                  <c:v>-0.69444444444444442</c:v>
                </c:pt>
                <c:pt idx="1053">
                  <c:v>-0.86111111111111149</c:v>
                </c:pt>
                <c:pt idx="1054">
                  <c:v>-1.0833333333333328</c:v>
                </c:pt>
                <c:pt idx="1055">
                  <c:v>-1.333333333333333</c:v>
                </c:pt>
                <c:pt idx="1056">
                  <c:v>-1.4722222222222223</c:v>
                </c:pt>
                <c:pt idx="1057">
                  <c:v>-1.3472222222222221</c:v>
                </c:pt>
                <c:pt idx="1058">
                  <c:v>-1.2083333333333333</c:v>
                </c:pt>
                <c:pt idx="1059">
                  <c:v>-1.0555555555555556</c:v>
                </c:pt>
                <c:pt idx="1060">
                  <c:v>-0.65277777777777768</c:v>
                </c:pt>
                <c:pt idx="1061">
                  <c:v>-0.18055555555555566</c:v>
                </c:pt>
                <c:pt idx="1062">
                  <c:v>0.1111111111111112</c:v>
                </c:pt>
                <c:pt idx="1063">
                  <c:v>0.4861111111111111</c:v>
                </c:pt>
                <c:pt idx="1064">
                  <c:v>0.98611111111111083</c:v>
                </c:pt>
                <c:pt idx="1065">
                  <c:v>1.0833333333333333</c:v>
                </c:pt>
                <c:pt idx="1066">
                  <c:v>0.65277777777777812</c:v>
                </c:pt>
                <c:pt idx="1067">
                  <c:v>0.25000000000000011</c:v>
                </c:pt>
                <c:pt idx="1068">
                  <c:v>0.24999999999999961</c:v>
                </c:pt>
                <c:pt idx="1069">
                  <c:v>0.50000000000000022</c:v>
                </c:pt>
                <c:pt idx="1070">
                  <c:v>0.75000000000000022</c:v>
                </c:pt>
                <c:pt idx="1071">
                  <c:v>0.90277777777777724</c:v>
                </c:pt>
                <c:pt idx="1072">
                  <c:v>1.0694444444444444</c:v>
                </c:pt>
                <c:pt idx="1073">
                  <c:v>1.2777777777777781</c:v>
                </c:pt>
                <c:pt idx="1074">
                  <c:v>1.3611111111111107</c:v>
                </c:pt>
                <c:pt idx="1075">
                  <c:v>1.2222222222222219</c:v>
                </c:pt>
                <c:pt idx="1076">
                  <c:v>0.98611111111111127</c:v>
                </c:pt>
                <c:pt idx="1077">
                  <c:v>0.7777777777777779</c:v>
                </c:pt>
                <c:pt idx="1078">
                  <c:v>0.6666666666666673</c:v>
                </c:pt>
                <c:pt idx="1079">
                  <c:v>0.51388888888888928</c:v>
                </c:pt>
                <c:pt idx="1080">
                  <c:v>0.24999999999999961</c:v>
                </c:pt>
                <c:pt idx="1081">
                  <c:v>-1.3888888888889086E-2</c:v>
                </c:pt>
                <c:pt idx="1082">
                  <c:v>-0.29166666666666685</c:v>
                </c:pt>
                <c:pt idx="1083">
                  <c:v>-0.44444444444444481</c:v>
                </c:pt>
                <c:pt idx="1084">
                  <c:v>-0.31944444444444403</c:v>
                </c:pt>
                <c:pt idx="1085">
                  <c:v>-9.7222222222221627E-2</c:v>
                </c:pt>
                <c:pt idx="1086">
                  <c:v>1.3888888888889086E-2</c:v>
                </c:pt>
                <c:pt idx="1087">
                  <c:v>2.7777777777777186E-2</c:v>
                </c:pt>
                <c:pt idx="1088">
                  <c:v>1.3888888888888099E-2</c:v>
                </c:pt>
                <c:pt idx="1089">
                  <c:v>0</c:v>
                </c:pt>
                <c:pt idx="1090">
                  <c:v>4.1666666666667261E-2</c:v>
                </c:pt>
                <c:pt idx="1091">
                  <c:v>0.18055555555555614</c:v>
                </c:pt>
                <c:pt idx="1092">
                  <c:v>0.36111111111111133</c:v>
                </c:pt>
                <c:pt idx="1093">
                  <c:v>0.40277777777777757</c:v>
                </c:pt>
                <c:pt idx="1094">
                  <c:v>0.27777777777777779</c:v>
                </c:pt>
                <c:pt idx="1095">
                  <c:v>0.12499999999999981</c:v>
                </c:pt>
                <c:pt idx="1096">
                  <c:v>-2.7777777777778172E-2</c:v>
                </c:pt>
                <c:pt idx="1097">
                  <c:v>-0.2222222222222224</c:v>
                </c:pt>
                <c:pt idx="1098">
                  <c:v>-0.44444444444444481</c:v>
                </c:pt>
                <c:pt idx="1099">
                  <c:v>-0.47222222222222199</c:v>
                </c:pt>
                <c:pt idx="1100">
                  <c:v>-0.26388888888888867</c:v>
                </c:pt>
                <c:pt idx="1101">
                  <c:v>-1.3888888888889086E-2</c:v>
                </c:pt>
                <c:pt idx="1102">
                  <c:v>0.25000000000000061</c:v>
                </c:pt>
                <c:pt idx="1103">
                  <c:v>0.4861111111111111</c:v>
                </c:pt>
                <c:pt idx="1104">
                  <c:v>0.51388888888888828</c:v>
                </c:pt>
                <c:pt idx="1105">
                  <c:v>0.30555555555555597</c:v>
                </c:pt>
                <c:pt idx="1106">
                  <c:v>6.9444444444445433E-2</c:v>
                </c:pt>
                <c:pt idx="1107">
                  <c:v>-0.1388888888888889</c:v>
                </c:pt>
                <c:pt idx="1108">
                  <c:v>-0.33333333333333409</c:v>
                </c:pt>
                <c:pt idx="1109">
                  <c:v>-0.31944444444444403</c:v>
                </c:pt>
                <c:pt idx="1110">
                  <c:v>-9.7222222222222612E-2</c:v>
                </c:pt>
                <c:pt idx="1111">
                  <c:v>0.19444444444444425</c:v>
                </c:pt>
                <c:pt idx="1112">
                  <c:v>0.55555555555555558</c:v>
                </c:pt>
                <c:pt idx="1113">
                  <c:v>0.74999999999999978</c:v>
                </c:pt>
                <c:pt idx="1114">
                  <c:v>0.56944444444444564</c:v>
                </c:pt>
                <c:pt idx="1115">
                  <c:v>0.23611111111111149</c:v>
                </c:pt>
                <c:pt idx="1116">
                  <c:v>-1.3888888888890073E-2</c:v>
                </c:pt>
                <c:pt idx="1117">
                  <c:v>-0.2222222222222234</c:v>
                </c:pt>
                <c:pt idx="1118">
                  <c:v>-0.33333333333333215</c:v>
                </c:pt>
                <c:pt idx="1119">
                  <c:v>-0.26388888888888767</c:v>
                </c:pt>
                <c:pt idx="1120">
                  <c:v>-0.16666666666666705</c:v>
                </c:pt>
                <c:pt idx="1121">
                  <c:v>-0.18055555555555516</c:v>
                </c:pt>
                <c:pt idx="1122">
                  <c:v>-0.34722222222222221</c:v>
                </c:pt>
                <c:pt idx="1123">
                  <c:v>-0.63888888888889006</c:v>
                </c:pt>
                <c:pt idx="1124">
                  <c:v>-1.0277777777777786</c:v>
                </c:pt>
                <c:pt idx="1125">
                  <c:v>-1.3611111111111107</c:v>
                </c:pt>
                <c:pt idx="1126">
                  <c:v>-1.4722222222222214</c:v>
                </c:pt>
                <c:pt idx="1127">
                  <c:v>-1.4444444444444442</c:v>
                </c:pt>
                <c:pt idx="1128">
                  <c:v>-1.25</c:v>
                </c:pt>
                <c:pt idx="1129">
                  <c:v>-1.0000000000000004</c:v>
                </c:pt>
                <c:pt idx="1130">
                  <c:v>-0.88888888888888917</c:v>
                </c:pt>
                <c:pt idx="1131">
                  <c:v>-0.87499999999999956</c:v>
                </c:pt>
                <c:pt idx="1132">
                  <c:v>-0.94444444444444453</c:v>
                </c:pt>
                <c:pt idx="1133">
                  <c:v>-1.0000000000000004</c:v>
                </c:pt>
                <c:pt idx="1134">
                  <c:v>-0.93055555555555547</c:v>
                </c:pt>
                <c:pt idx="1135">
                  <c:v>-0.66666666666666652</c:v>
                </c:pt>
                <c:pt idx="1136">
                  <c:v>-0.29166666666666685</c:v>
                </c:pt>
                <c:pt idx="1137">
                  <c:v>-4.1666666666666519E-2</c:v>
                </c:pt>
                <c:pt idx="1138">
                  <c:v>5.5555555555555601E-2</c:v>
                </c:pt>
                <c:pt idx="1139">
                  <c:v>0.11111111111111097</c:v>
                </c:pt>
                <c:pt idx="1140">
                  <c:v>0.24999999999999983</c:v>
                </c:pt>
                <c:pt idx="1141">
                  <c:v>0.5555555555555558</c:v>
                </c:pt>
                <c:pt idx="1142">
                  <c:v>0.84722222222222243</c:v>
                </c:pt>
                <c:pt idx="1143">
                  <c:v>0.73611111111111072</c:v>
                </c:pt>
                <c:pt idx="1144">
                  <c:v>0.31944444444444453</c:v>
                </c:pt>
                <c:pt idx="1145">
                  <c:v>-0.23611111111111099</c:v>
                </c:pt>
                <c:pt idx="1146">
                  <c:v>-1.0277777777777781</c:v>
                </c:pt>
                <c:pt idx="1147">
                  <c:v>-1.2361111111111109</c:v>
                </c:pt>
                <c:pt idx="1148">
                  <c:v>-0.74999999999999978</c:v>
                </c:pt>
                <c:pt idx="1149">
                  <c:v>-0.25000000000000011</c:v>
                </c:pt>
                <c:pt idx="1150">
                  <c:v>0</c:v>
                </c:pt>
                <c:pt idx="1151">
                  <c:v>0.26388888888888895</c:v>
                </c:pt>
                <c:pt idx="1152">
                  <c:v>0.94444444444444453</c:v>
                </c:pt>
                <c:pt idx="1153">
                  <c:v>1.5555555555555556</c:v>
                </c:pt>
                <c:pt idx="1154">
                  <c:v>1.5277777777777777</c:v>
                </c:pt>
                <c:pt idx="1155">
                  <c:v>1.2083333333333328</c:v>
                </c:pt>
                <c:pt idx="1156">
                  <c:v>1.166666666666667</c:v>
                </c:pt>
                <c:pt idx="1157">
                  <c:v>1.3333333333333335</c:v>
                </c:pt>
                <c:pt idx="1158">
                  <c:v>1.4861111111111105</c:v>
                </c:pt>
                <c:pt idx="1159">
                  <c:v>1.4444444444444442</c:v>
                </c:pt>
                <c:pt idx="1160">
                  <c:v>1.2361111111111109</c:v>
                </c:pt>
                <c:pt idx="1161">
                  <c:v>1.0694444444444449</c:v>
                </c:pt>
                <c:pt idx="1162">
                  <c:v>1.0000000000000004</c:v>
                </c:pt>
                <c:pt idx="1163">
                  <c:v>0.95833333333333415</c:v>
                </c:pt>
                <c:pt idx="1164">
                  <c:v>0.91666666666666585</c:v>
                </c:pt>
                <c:pt idx="1165">
                  <c:v>0.63888888888888806</c:v>
                </c:pt>
                <c:pt idx="1166">
                  <c:v>0.37500000000000039</c:v>
                </c:pt>
                <c:pt idx="1167">
                  <c:v>0.44444444444444481</c:v>
                </c:pt>
                <c:pt idx="1168">
                  <c:v>0.50000000000000122</c:v>
                </c:pt>
                <c:pt idx="1169">
                  <c:v>0.45833333333333293</c:v>
                </c:pt>
                <c:pt idx="1170">
                  <c:v>0.43055555555555475</c:v>
                </c:pt>
                <c:pt idx="1171">
                  <c:v>0.38888888888888851</c:v>
                </c:pt>
                <c:pt idx="1172">
                  <c:v>0.34722222222222221</c:v>
                </c:pt>
                <c:pt idx="1173">
                  <c:v>0.31944444444444403</c:v>
                </c:pt>
                <c:pt idx="1174">
                  <c:v>0.27777777777777779</c:v>
                </c:pt>
                <c:pt idx="1175">
                  <c:v>0.23611111111111149</c:v>
                </c:pt>
                <c:pt idx="1176">
                  <c:v>0.22222222222222143</c:v>
                </c:pt>
                <c:pt idx="1177">
                  <c:v>0.24999999999999961</c:v>
                </c:pt>
                <c:pt idx="1178">
                  <c:v>0.27777777777777779</c:v>
                </c:pt>
                <c:pt idx="1179">
                  <c:v>0.27777777777777779</c:v>
                </c:pt>
                <c:pt idx="1180">
                  <c:v>0.26388888888888967</c:v>
                </c:pt>
                <c:pt idx="1181">
                  <c:v>0.2222222222222234</c:v>
                </c:pt>
                <c:pt idx="1182">
                  <c:v>0.18055555555555516</c:v>
                </c:pt>
                <c:pt idx="1183">
                  <c:v>0.15277777777777699</c:v>
                </c:pt>
                <c:pt idx="1184">
                  <c:v>0.11111111111111072</c:v>
                </c:pt>
                <c:pt idx="1185">
                  <c:v>4.1666666666666269E-2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1.3888888888890073E-2</c:v>
                </c:pt>
                <c:pt idx="1195">
                  <c:v>1.3888888888890073E-2</c:v>
                </c:pt>
                <c:pt idx="1196">
                  <c:v>1.3888888888888099E-2</c:v>
                </c:pt>
                <c:pt idx="1197">
                  <c:v>6.9444444444444448E-2</c:v>
                </c:pt>
                <c:pt idx="1198">
                  <c:v>0.12500000000000078</c:v>
                </c:pt>
                <c:pt idx="1199">
                  <c:v>0.18055555555555516</c:v>
                </c:pt>
                <c:pt idx="1200">
                  <c:v>0.22222222222222143</c:v>
                </c:pt>
                <c:pt idx="1201">
                  <c:v>0.19444444444444522</c:v>
                </c:pt>
                <c:pt idx="1202">
                  <c:v>0.1388888888888889</c:v>
                </c:pt>
                <c:pt idx="1203">
                  <c:v>8.3333333333332538E-2</c:v>
                </c:pt>
                <c:pt idx="1204">
                  <c:v>4.1666666666666269E-2</c:v>
                </c:pt>
                <c:pt idx="1205">
                  <c:v>2.7777777777778172E-2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1.3888888888890073E-2</c:v>
                </c:pt>
                <c:pt idx="1209">
                  <c:v>0</c:v>
                </c:pt>
                <c:pt idx="1210">
                  <c:v>0</c:v>
                </c:pt>
                <c:pt idx="1211">
                  <c:v>-1.3888888888890073E-2</c:v>
                </c:pt>
                <c:pt idx="1212">
                  <c:v>-1.3888888888890073E-2</c:v>
                </c:pt>
                <c:pt idx="1213">
                  <c:v>0</c:v>
                </c:pt>
                <c:pt idx="1214">
                  <c:v>0</c:v>
                </c:pt>
                <c:pt idx="1215">
                  <c:v>-1.3888888888888099E-2</c:v>
                </c:pt>
                <c:pt idx="1216">
                  <c:v>-2.7777777777778172E-2</c:v>
                </c:pt>
                <c:pt idx="1217">
                  <c:v>-2.7777777777778172E-2</c:v>
                </c:pt>
                <c:pt idx="1218">
                  <c:v>-2.7777777777776198E-2</c:v>
                </c:pt>
                <c:pt idx="1219">
                  <c:v>-4.1666666666666269E-2</c:v>
                </c:pt>
                <c:pt idx="1220">
                  <c:v>-6.9444444444444448E-2</c:v>
                </c:pt>
                <c:pt idx="1221">
                  <c:v>-8.3333333333334522E-2</c:v>
                </c:pt>
                <c:pt idx="1222">
                  <c:v>-9.7222222222222612E-2</c:v>
                </c:pt>
                <c:pt idx="1223">
                  <c:v>-8.3333333333332538E-2</c:v>
                </c:pt>
                <c:pt idx="1224">
                  <c:v>-5.5555555555556344E-2</c:v>
                </c:pt>
                <c:pt idx="1225">
                  <c:v>-4.1666666666666269E-2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-5.5555555555556344E-2</c:v>
                </c:pt>
                <c:pt idx="1230">
                  <c:v>-4.1666666666666269E-2</c:v>
                </c:pt>
                <c:pt idx="1231">
                  <c:v>-1.3888888888888099E-2</c:v>
                </c:pt>
                <c:pt idx="1232">
                  <c:v>-1.3888888888890073E-2</c:v>
                </c:pt>
                <c:pt idx="1233">
                  <c:v>-1.3888888888890073E-2</c:v>
                </c:pt>
                <c:pt idx="1234">
                  <c:v>-2.7777777777778172E-2</c:v>
                </c:pt>
                <c:pt idx="1235">
                  <c:v>-5.5555555555554373E-2</c:v>
                </c:pt>
                <c:pt idx="1236">
                  <c:v>-9.7222222222220642E-2</c:v>
                </c:pt>
                <c:pt idx="1237">
                  <c:v>-0.15277777777777896</c:v>
                </c:pt>
                <c:pt idx="1238">
                  <c:v>-0.19444444444444522</c:v>
                </c:pt>
                <c:pt idx="1239">
                  <c:v>-0.20833333333333331</c:v>
                </c:pt>
                <c:pt idx="1240">
                  <c:v>-0.19444444444444522</c:v>
                </c:pt>
                <c:pt idx="1241">
                  <c:v>-0.18055555555555516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-0.16666666666666705</c:v>
                </c:pt>
                <c:pt idx="1245">
                  <c:v>-0.18055555555555516</c:v>
                </c:pt>
                <c:pt idx="1246">
                  <c:v>-0.19444444444444325</c:v>
                </c:pt>
                <c:pt idx="1247">
                  <c:v>-0.19444444444444522</c:v>
                </c:pt>
                <c:pt idx="1248">
                  <c:v>-0.19444444444444522</c:v>
                </c:pt>
                <c:pt idx="1249">
                  <c:v>-0.18055555555555516</c:v>
                </c:pt>
                <c:pt idx="1250">
                  <c:v>-0.16666666666666705</c:v>
                </c:pt>
                <c:pt idx="1251">
                  <c:v>-0.16666666666666705</c:v>
                </c:pt>
                <c:pt idx="1252">
                  <c:v>-0.16666666666666508</c:v>
                </c:pt>
                <c:pt idx="1253">
                  <c:v>-0.16666666666666705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-0.16666666666666508</c:v>
                </c:pt>
                <c:pt idx="1258">
                  <c:v>-0.15277777777777699</c:v>
                </c:pt>
                <c:pt idx="1259">
                  <c:v>-0.12500000000000078</c:v>
                </c:pt>
                <c:pt idx="1260">
                  <c:v>-9.7222222222222612E-2</c:v>
                </c:pt>
                <c:pt idx="1261">
                  <c:v>-4.1666666666666269E-2</c:v>
                </c:pt>
                <c:pt idx="1262">
                  <c:v>1.3888888888888099E-2</c:v>
                </c:pt>
                <c:pt idx="1263">
                  <c:v>5.5555555555554373E-2</c:v>
                </c:pt>
                <c:pt idx="1264">
                  <c:v>8.3333333333334522E-2</c:v>
                </c:pt>
                <c:pt idx="1265">
                  <c:v>6.9444444444444448E-2</c:v>
                </c:pt>
                <c:pt idx="1266">
                  <c:v>5.5555555555554373E-2</c:v>
                </c:pt>
                <c:pt idx="1267">
                  <c:v>2.7777777777778172E-2</c:v>
                </c:pt>
                <c:pt idx="1268">
                  <c:v>-2.7777777777778172E-2</c:v>
                </c:pt>
                <c:pt idx="1269">
                  <c:v>-6.9444444444444448E-2</c:v>
                </c:pt>
                <c:pt idx="1270">
                  <c:v>-9.7222222222220642E-2</c:v>
                </c:pt>
                <c:pt idx="1271">
                  <c:v>-0.11111111111111072</c:v>
                </c:pt>
                <c:pt idx="1272">
                  <c:v>-9.7222222222222612E-2</c:v>
                </c:pt>
                <c:pt idx="1273">
                  <c:v>-8.3333333333332538E-2</c:v>
                </c:pt>
                <c:pt idx="1274">
                  <c:v>-6.9444444444444448E-2</c:v>
                </c:pt>
                <c:pt idx="1275">
                  <c:v>-2.7777777777778172E-2</c:v>
                </c:pt>
                <c:pt idx="1276">
                  <c:v>1.3888888888888099E-2</c:v>
                </c:pt>
                <c:pt idx="1277">
                  <c:v>2.7777777777778172E-2</c:v>
                </c:pt>
                <c:pt idx="1278">
                  <c:v>4.1666666666666269E-2</c:v>
                </c:pt>
                <c:pt idx="1279">
                  <c:v>5.5555555555554373E-2</c:v>
                </c:pt>
                <c:pt idx="1280">
                  <c:v>2.7777777777778172E-2</c:v>
                </c:pt>
                <c:pt idx="1281">
                  <c:v>1.3888888888890073E-2</c:v>
                </c:pt>
                <c:pt idx="1282">
                  <c:v>1.3888888888890073E-2</c:v>
                </c:pt>
                <c:pt idx="1283">
                  <c:v>0</c:v>
                </c:pt>
                <c:pt idx="1284">
                  <c:v>-2.7777777777778172E-2</c:v>
                </c:pt>
                <c:pt idx="1285">
                  <c:v>-5.5555555555556344E-2</c:v>
                </c:pt>
                <c:pt idx="1286">
                  <c:v>-6.9444444444444448E-2</c:v>
                </c:pt>
                <c:pt idx="1287">
                  <c:v>-9.7222222222222612E-2</c:v>
                </c:pt>
                <c:pt idx="1288">
                  <c:v>-0.11111111111111072</c:v>
                </c:pt>
                <c:pt idx="1289">
                  <c:v>-9.7222222222222612E-2</c:v>
                </c:pt>
                <c:pt idx="1290">
                  <c:v>-9.7222222222222612E-2</c:v>
                </c:pt>
                <c:pt idx="1291">
                  <c:v>-0.12499999999999881</c:v>
                </c:pt>
                <c:pt idx="1292">
                  <c:v>-0.1388888888888889</c:v>
                </c:pt>
                <c:pt idx="1293">
                  <c:v>-0.1388888888888889</c:v>
                </c:pt>
                <c:pt idx="1294">
                  <c:v>-0.11111111111111072</c:v>
                </c:pt>
                <c:pt idx="1295">
                  <c:v>-5.5555555555556344E-2</c:v>
                </c:pt>
                <c:pt idx="1296">
                  <c:v>0</c:v>
                </c:pt>
                <c:pt idx="1297">
                  <c:v>4.1666666666666269E-2</c:v>
                </c:pt>
                <c:pt idx="1298">
                  <c:v>6.9444444444444448E-2</c:v>
                </c:pt>
                <c:pt idx="1299">
                  <c:v>6.9444444444444448E-2</c:v>
                </c:pt>
                <c:pt idx="1300">
                  <c:v>5.5555555555554373E-2</c:v>
                </c:pt>
                <c:pt idx="1301">
                  <c:v>5.5555555555556344E-2</c:v>
                </c:pt>
                <c:pt idx="1302">
                  <c:v>6.9444444444444448E-2</c:v>
                </c:pt>
                <c:pt idx="1303">
                  <c:v>5.5555555555556344E-2</c:v>
                </c:pt>
                <c:pt idx="1304">
                  <c:v>2.7777777777778172E-2</c:v>
                </c:pt>
                <c:pt idx="1305">
                  <c:v>1.3888888888888099E-2</c:v>
                </c:pt>
                <c:pt idx="1306">
                  <c:v>0</c:v>
                </c:pt>
                <c:pt idx="1307">
                  <c:v>-1.3888888888888099E-2</c:v>
                </c:pt>
                <c:pt idx="1308">
                  <c:v>-1.3888888888888099E-2</c:v>
                </c:pt>
                <c:pt idx="1309">
                  <c:v>-1.3888888888890073E-2</c:v>
                </c:pt>
                <c:pt idx="1310">
                  <c:v>-2.7777777777778172E-2</c:v>
                </c:pt>
                <c:pt idx="1311">
                  <c:v>-4.1666666666666269E-2</c:v>
                </c:pt>
                <c:pt idx="1312">
                  <c:v>-6.9444444444444448E-2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-0.12500000000000078</c:v>
                </c:pt>
                <c:pt idx="1316">
                  <c:v>-0.1388888888888889</c:v>
                </c:pt>
                <c:pt idx="1317">
                  <c:v>-0.11111111111111072</c:v>
                </c:pt>
                <c:pt idx="1318">
                  <c:v>-2.7777777777778172E-2</c:v>
                </c:pt>
                <c:pt idx="1319">
                  <c:v>9.7222222222222612E-2</c:v>
                </c:pt>
                <c:pt idx="1320">
                  <c:v>0.19444444444444522</c:v>
                </c:pt>
                <c:pt idx="1321">
                  <c:v>0.29166666666666585</c:v>
                </c:pt>
                <c:pt idx="1322">
                  <c:v>0.38888888888888851</c:v>
                </c:pt>
                <c:pt idx="1323">
                  <c:v>0.43055555555555675</c:v>
                </c:pt>
                <c:pt idx="1324">
                  <c:v>0.36111111111111033</c:v>
                </c:pt>
                <c:pt idx="1325">
                  <c:v>0.22222222222222143</c:v>
                </c:pt>
                <c:pt idx="1326">
                  <c:v>9.7222222222222612E-2</c:v>
                </c:pt>
                <c:pt idx="1327">
                  <c:v>2.7777777777778172E-2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-1.3888888888888099E-2</c:v>
                </c:pt>
                <c:pt idx="1332">
                  <c:v>-5.5555555555556344E-2</c:v>
                </c:pt>
                <c:pt idx="1333">
                  <c:v>-8.3333333333334522E-2</c:v>
                </c:pt>
                <c:pt idx="1334">
                  <c:v>-8.3333333333332538E-2</c:v>
                </c:pt>
                <c:pt idx="1335">
                  <c:v>-5.5555555555554373E-2</c:v>
                </c:pt>
                <c:pt idx="1336">
                  <c:v>-2.7777777777778172E-2</c:v>
                </c:pt>
                <c:pt idx="1337">
                  <c:v>-1.3888888888890073E-2</c:v>
                </c:pt>
                <c:pt idx="1338">
                  <c:v>0</c:v>
                </c:pt>
                <c:pt idx="1339">
                  <c:v>1.3888888888890073E-2</c:v>
                </c:pt>
                <c:pt idx="1340">
                  <c:v>2.7777777777778172E-2</c:v>
                </c:pt>
                <c:pt idx="1341">
                  <c:v>6.9444444444444448E-2</c:v>
                </c:pt>
                <c:pt idx="1342">
                  <c:v>0.11111111111111072</c:v>
                </c:pt>
                <c:pt idx="1343">
                  <c:v>0.11111111111111072</c:v>
                </c:pt>
                <c:pt idx="1344">
                  <c:v>9.7222222222222612E-2</c:v>
                </c:pt>
                <c:pt idx="1345">
                  <c:v>5.5555555555554373E-2</c:v>
                </c:pt>
                <c:pt idx="1346">
                  <c:v>1.3888888888888099E-2</c:v>
                </c:pt>
                <c:pt idx="1347">
                  <c:v>-2.7777777777776198E-2</c:v>
                </c:pt>
                <c:pt idx="1348">
                  <c:v>-0.12499999999999881</c:v>
                </c:pt>
                <c:pt idx="1349">
                  <c:v>-0.25000000000000155</c:v>
                </c:pt>
                <c:pt idx="1350">
                  <c:v>-0.34722222222222221</c:v>
                </c:pt>
                <c:pt idx="1351">
                  <c:v>-0.38888888888888851</c:v>
                </c:pt>
                <c:pt idx="1352">
                  <c:v>-0.40277777777777857</c:v>
                </c:pt>
                <c:pt idx="1353">
                  <c:v>-0.41666666666666663</c:v>
                </c:pt>
                <c:pt idx="1354">
                  <c:v>-0.44444444444444481</c:v>
                </c:pt>
                <c:pt idx="1355">
                  <c:v>-0.49999999999999922</c:v>
                </c:pt>
                <c:pt idx="1356">
                  <c:v>-0.54166666666666552</c:v>
                </c:pt>
                <c:pt idx="1357">
                  <c:v>-0.56944444444444564</c:v>
                </c:pt>
                <c:pt idx="1358">
                  <c:v>-0.61111111111111194</c:v>
                </c:pt>
                <c:pt idx="1359">
                  <c:v>-0.624999999999999</c:v>
                </c:pt>
                <c:pt idx="1360">
                  <c:v>-0.49999999999999922</c:v>
                </c:pt>
                <c:pt idx="1361">
                  <c:v>-0.25000000000000061</c:v>
                </c:pt>
                <c:pt idx="1362">
                  <c:v>2.7777777777777186E-2</c:v>
                </c:pt>
                <c:pt idx="1363">
                  <c:v>0.27777777777777779</c:v>
                </c:pt>
                <c:pt idx="1364">
                  <c:v>0.30555555555555597</c:v>
                </c:pt>
                <c:pt idx="1365">
                  <c:v>0.12500000000000078</c:v>
                </c:pt>
                <c:pt idx="1366">
                  <c:v>-9.7222222222222612E-2</c:v>
                </c:pt>
                <c:pt idx="1367">
                  <c:v>-0.37500000000000039</c:v>
                </c:pt>
                <c:pt idx="1368">
                  <c:v>-0.4861111111111111</c:v>
                </c:pt>
                <c:pt idx="1369">
                  <c:v>-0.30555555555555597</c:v>
                </c:pt>
                <c:pt idx="1370">
                  <c:v>-8.3333333333333523E-2</c:v>
                </c:pt>
                <c:pt idx="1371">
                  <c:v>0</c:v>
                </c:pt>
                <c:pt idx="1372">
                  <c:v>-6.9444444444444448E-2</c:v>
                </c:pt>
                <c:pt idx="1373">
                  <c:v>-0.22222222222222143</c:v>
                </c:pt>
                <c:pt idx="1374">
                  <c:v>-0.41666666666666663</c:v>
                </c:pt>
                <c:pt idx="1375">
                  <c:v>-0.75000000000000078</c:v>
                </c:pt>
                <c:pt idx="1376">
                  <c:v>-1.2222222222222219</c:v>
                </c:pt>
                <c:pt idx="1377">
                  <c:v>-1.4722222222222214</c:v>
                </c:pt>
                <c:pt idx="1378">
                  <c:v>-1.4722222222222223</c:v>
                </c:pt>
                <c:pt idx="1379">
                  <c:v>-1.4722222222222223</c:v>
                </c:pt>
                <c:pt idx="1380">
                  <c:v>-1.0555555555555551</c:v>
                </c:pt>
                <c:pt idx="1381">
                  <c:v>-4.1666666666666761E-2</c:v>
                </c:pt>
                <c:pt idx="1382">
                  <c:v>0.77777777777777746</c:v>
                </c:pt>
                <c:pt idx="1383">
                  <c:v>0.87500000000000011</c:v>
                </c:pt>
                <c:pt idx="1384">
                  <c:v>0.52777777777777835</c:v>
                </c:pt>
                <c:pt idx="1385">
                  <c:v>0.27777777777777779</c:v>
                </c:pt>
                <c:pt idx="1386">
                  <c:v>0.37499999999999939</c:v>
                </c:pt>
                <c:pt idx="1387">
                  <c:v>0.68055555555555536</c:v>
                </c:pt>
                <c:pt idx="1388">
                  <c:v>0.98611111111111127</c:v>
                </c:pt>
                <c:pt idx="1389">
                  <c:v>1.0694444444444449</c:v>
                </c:pt>
                <c:pt idx="1390">
                  <c:v>0.87499999999999956</c:v>
                </c:pt>
                <c:pt idx="1391">
                  <c:v>0.56944444444444364</c:v>
                </c:pt>
                <c:pt idx="1392">
                  <c:v>0.29166666666666685</c:v>
                </c:pt>
                <c:pt idx="1393">
                  <c:v>8.3333333333333523E-2</c:v>
                </c:pt>
                <c:pt idx="1394">
                  <c:v>-2.7777777777777186E-2</c:v>
                </c:pt>
                <c:pt idx="1395">
                  <c:v>-0.11111111111111072</c:v>
                </c:pt>
                <c:pt idx="1396">
                  <c:v>-0.20833333333333331</c:v>
                </c:pt>
                <c:pt idx="1397">
                  <c:v>-0.27777777777777779</c:v>
                </c:pt>
                <c:pt idx="1398">
                  <c:v>-0.34722222222222221</c:v>
                </c:pt>
                <c:pt idx="1399">
                  <c:v>-0.41666666666666663</c:v>
                </c:pt>
                <c:pt idx="1400">
                  <c:v>-0.45833333333333393</c:v>
                </c:pt>
                <c:pt idx="1401">
                  <c:v>-0.54166666666666641</c:v>
                </c:pt>
                <c:pt idx="1402">
                  <c:v>-0.7777777777777779</c:v>
                </c:pt>
                <c:pt idx="1403">
                  <c:v>-1.2083333333333337</c:v>
                </c:pt>
                <c:pt idx="1404">
                  <c:v>-1.4722222222222219</c:v>
                </c:pt>
                <c:pt idx="1405">
                  <c:v>-1.2361111111111109</c:v>
                </c:pt>
                <c:pt idx="1406">
                  <c:v>-0.59722222222222232</c:v>
                </c:pt>
                <c:pt idx="1407">
                  <c:v>-4.1666666666666761E-2</c:v>
                </c:pt>
                <c:pt idx="1408">
                  <c:v>8.3333333333333523E-2</c:v>
                </c:pt>
                <c:pt idx="1409">
                  <c:v>1.3888888888888593E-2</c:v>
                </c:pt>
                <c:pt idx="1410">
                  <c:v>-5.5555555555555358E-2</c:v>
                </c:pt>
                <c:pt idx="1411">
                  <c:v>-9.7222222222222127E-2</c:v>
                </c:pt>
                <c:pt idx="1412">
                  <c:v>-4.1666666666666761E-2</c:v>
                </c:pt>
                <c:pt idx="1413">
                  <c:v>0.20833333333333331</c:v>
                </c:pt>
                <c:pt idx="1414">
                  <c:v>0.59722222222222232</c:v>
                </c:pt>
                <c:pt idx="1415">
                  <c:v>0.9166666666666663</c:v>
                </c:pt>
                <c:pt idx="1416">
                  <c:v>1.0138888888888884</c:v>
                </c:pt>
                <c:pt idx="1417">
                  <c:v>0.84722222222222243</c:v>
                </c:pt>
                <c:pt idx="1418">
                  <c:v>0.45833333333333393</c:v>
                </c:pt>
                <c:pt idx="1419">
                  <c:v>0</c:v>
                </c:pt>
                <c:pt idx="1420">
                  <c:v>-0.47222222222222299</c:v>
                </c:pt>
                <c:pt idx="1421">
                  <c:v>-0.7777777777777779</c:v>
                </c:pt>
                <c:pt idx="1422">
                  <c:v>-0.55555555555555558</c:v>
                </c:pt>
                <c:pt idx="1423">
                  <c:v>-9.7222222222221627E-2</c:v>
                </c:pt>
                <c:pt idx="1424">
                  <c:v>0.27777777777777779</c:v>
                </c:pt>
                <c:pt idx="1425">
                  <c:v>0.68055555555555536</c:v>
                </c:pt>
                <c:pt idx="1426">
                  <c:v>0.76388888888888884</c:v>
                </c:pt>
                <c:pt idx="1427">
                  <c:v>0.41666666666666663</c:v>
                </c:pt>
                <c:pt idx="1428">
                  <c:v>1.3888888888889086E-2</c:v>
                </c:pt>
                <c:pt idx="1429">
                  <c:v>-0.33333333333333315</c:v>
                </c:pt>
                <c:pt idx="1430">
                  <c:v>-0.73611111111111072</c:v>
                </c:pt>
                <c:pt idx="1431">
                  <c:v>-1.2222222222222223</c:v>
                </c:pt>
                <c:pt idx="1432">
                  <c:v>-1.4722222222222223</c:v>
                </c:pt>
                <c:pt idx="1433">
                  <c:v>-1.4861111111111109</c:v>
                </c:pt>
                <c:pt idx="1434">
                  <c:v>-0.95833333333333315</c:v>
                </c:pt>
                <c:pt idx="1435">
                  <c:v>-0.12500000000000031</c:v>
                </c:pt>
                <c:pt idx="1436">
                  <c:v>0.27777777777777779</c:v>
                </c:pt>
                <c:pt idx="1437">
                  <c:v>0.31944444444444453</c:v>
                </c:pt>
                <c:pt idx="1438">
                  <c:v>0.1388888888888889</c:v>
                </c:pt>
                <c:pt idx="1439">
                  <c:v>-8.3333333333333523E-2</c:v>
                </c:pt>
                <c:pt idx="1440">
                  <c:v>-0.34722222222222221</c:v>
                </c:pt>
                <c:pt idx="1441">
                  <c:v>-0.43055555555555525</c:v>
                </c:pt>
                <c:pt idx="1442">
                  <c:v>-0.2222222222222224</c:v>
                </c:pt>
                <c:pt idx="1443">
                  <c:v>0</c:v>
                </c:pt>
                <c:pt idx="1444">
                  <c:v>6.9444444444444448E-2</c:v>
                </c:pt>
                <c:pt idx="1445">
                  <c:v>-5.5555555555555851E-2</c:v>
                </c:pt>
                <c:pt idx="1446">
                  <c:v>-0.4861111111111111</c:v>
                </c:pt>
                <c:pt idx="1447">
                  <c:v>-1.1111111111111109</c:v>
                </c:pt>
                <c:pt idx="1448">
                  <c:v>-1.4444444444444444</c:v>
                </c:pt>
                <c:pt idx="1449">
                  <c:v>-1.2083333333333335</c:v>
                </c:pt>
                <c:pt idx="1450">
                  <c:v>-0.63888888888888884</c:v>
                </c:pt>
                <c:pt idx="1451">
                  <c:v>-0.16666666666666666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0.30555555555555558</c:v>
                </c:pt>
                <c:pt idx="1478">
                  <c:v>0.61111111111111116</c:v>
                </c:pt>
                <c:pt idx="1479">
                  <c:v>0.56944444444444442</c:v>
                </c:pt>
                <c:pt idx="1480">
                  <c:v>0.4861111111111111</c:v>
                </c:pt>
                <c:pt idx="1481">
                  <c:v>0.40277777777777768</c:v>
                </c:pt>
                <c:pt idx="1482">
                  <c:v>0.34722222222222221</c:v>
                </c:pt>
                <c:pt idx="1483">
                  <c:v>0.31944444444444453</c:v>
                </c:pt>
                <c:pt idx="1484">
                  <c:v>0.34722222222222221</c:v>
                </c:pt>
                <c:pt idx="1485">
                  <c:v>0.44444444444444431</c:v>
                </c:pt>
                <c:pt idx="1486">
                  <c:v>0.56944444444444442</c:v>
                </c:pt>
                <c:pt idx="1487">
                  <c:v>0.70833333333333348</c:v>
                </c:pt>
                <c:pt idx="1488">
                  <c:v>0.84722222222222243</c:v>
                </c:pt>
                <c:pt idx="1489">
                  <c:v>0.95833333333333315</c:v>
                </c:pt>
                <c:pt idx="1490">
                  <c:v>1.0277777777777775</c:v>
                </c:pt>
                <c:pt idx="1491">
                  <c:v>1.0277777777777781</c:v>
                </c:pt>
                <c:pt idx="1492">
                  <c:v>0.97222222222222221</c:v>
                </c:pt>
                <c:pt idx="1493">
                  <c:v>0.90277777777777779</c:v>
                </c:pt>
                <c:pt idx="1494">
                  <c:v>0.80555555555555514</c:v>
                </c:pt>
                <c:pt idx="1495">
                  <c:v>0.70833333333333348</c:v>
                </c:pt>
                <c:pt idx="1496">
                  <c:v>0.61111111111111194</c:v>
                </c:pt>
                <c:pt idx="1497">
                  <c:v>0.49999999999999922</c:v>
                </c:pt>
                <c:pt idx="1498">
                  <c:v>0.38888888888888851</c:v>
                </c:pt>
                <c:pt idx="1499">
                  <c:v>0.27777777777777779</c:v>
                </c:pt>
                <c:pt idx="1500">
                  <c:v>0.2222222222222224</c:v>
                </c:pt>
                <c:pt idx="1501">
                  <c:v>0.19444444444444522</c:v>
                </c:pt>
                <c:pt idx="1502">
                  <c:v>0.18055555555555516</c:v>
                </c:pt>
                <c:pt idx="1503">
                  <c:v>0.18055555555555516</c:v>
                </c:pt>
                <c:pt idx="1504">
                  <c:v>0.15277777777777798</c:v>
                </c:pt>
                <c:pt idx="1505">
                  <c:v>0.1388888888888889</c:v>
                </c:pt>
                <c:pt idx="1506">
                  <c:v>0.15277777777777798</c:v>
                </c:pt>
                <c:pt idx="1507">
                  <c:v>0.18055555555555516</c:v>
                </c:pt>
                <c:pt idx="1508">
                  <c:v>0.2222222222222224</c:v>
                </c:pt>
                <c:pt idx="1509">
                  <c:v>0.30555555555555597</c:v>
                </c:pt>
                <c:pt idx="1510">
                  <c:v>0.41666666666666663</c:v>
                </c:pt>
                <c:pt idx="1511">
                  <c:v>0.52777777777777735</c:v>
                </c:pt>
                <c:pt idx="1512">
                  <c:v>0.625</c:v>
                </c:pt>
                <c:pt idx="1513">
                  <c:v>0.6666666666666663</c:v>
                </c:pt>
                <c:pt idx="1514">
                  <c:v>0.625</c:v>
                </c:pt>
                <c:pt idx="1515">
                  <c:v>0.50000000000000122</c:v>
                </c:pt>
                <c:pt idx="1516">
                  <c:v>0.37500000000000039</c:v>
                </c:pt>
                <c:pt idx="1517">
                  <c:v>0.27777777777777779</c:v>
                </c:pt>
                <c:pt idx="1518">
                  <c:v>0.20833333333333331</c:v>
                </c:pt>
                <c:pt idx="1519">
                  <c:v>0.15277777777777699</c:v>
                </c:pt>
                <c:pt idx="1520">
                  <c:v>9.7222222222220642E-2</c:v>
                </c:pt>
                <c:pt idx="1521">
                  <c:v>2.7777777777778172E-2</c:v>
                </c:pt>
                <c:pt idx="1522">
                  <c:v>-6.9444444444444448E-2</c:v>
                </c:pt>
                <c:pt idx="1523">
                  <c:v>-0.20833333333333331</c:v>
                </c:pt>
                <c:pt idx="1524">
                  <c:v>-0.38888888888888851</c:v>
                </c:pt>
                <c:pt idx="1525">
                  <c:v>-0.54166666666666741</c:v>
                </c:pt>
                <c:pt idx="1526">
                  <c:v>-0.63888888888888806</c:v>
                </c:pt>
                <c:pt idx="1527">
                  <c:v>-0.63888888888888806</c:v>
                </c:pt>
                <c:pt idx="1528">
                  <c:v>-0.55555555555555558</c:v>
                </c:pt>
                <c:pt idx="1529">
                  <c:v>-0.43055555555555575</c:v>
                </c:pt>
                <c:pt idx="1530">
                  <c:v>-0.27777777777777779</c:v>
                </c:pt>
                <c:pt idx="1531">
                  <c:v>-0.12499999999999981</c:v>
                </c:pt>
                <c:pt idx="1532">
                  <c:v>2.7777777777777186E-2</c:v>
                </c:pt>
                <c:pt idx="1533">
                  <c:v>0.19444444444444425</c:v>
                </c:pt>
                <c:pt idx="1534">
                  <c:v>0.38888888888888945</c:v>
                </c:pt>
                <c:pt idx="1535">
                  <c:v>0.5833333333333327</c:v>
                </c:pt>
                <c:pt idx="1536">
                  <c:v>0.72222222222222265</c:v>
                </c:pt>
                <c:pt idx="1537">
                  <c:v>0.83333333333333326</c:v>
                </c:pt>
                <c:pt idx="1538">
                  <c:v>0.90277777777777779</c:v>
                </c:pt>
                <c:pt idx="1539">
                  <c:v>0.94444444444444597</c:v>
                </c:pt>
                <c:pt idx="1540">
                  <c:v>0.95833333333333215</c:v>
                </c:pt>
                <c:pt idx="1541">
                  <c:v>0.90277777777777779</c:v>
                </c:pt>
                <c:pt idx="1542">
                  <c:v>0.7777777777777789</c:v>
                </c:pt>
                <c:pt idx="1543">
                  <c:v>0.56944444444444364</c:v>
                </c:pt>
                <c:pt idx="1544">
                  <c:v>0.36111111111111033</c:v>
                </c:pt>
                <c:pt idx="1545">
                  <c:v>0.22222222222222143</c:v>
                </c:pt>
                <c:pt idx="1546">
                  <c:v>0.1388888888888889</c:v>
                </c:pt>
                <c:pt idx="1547">
                  <c:v>0.12500000000000078</c:v>
                </c:pt>
                <c:pt idx="1548">
                  <c:v>0.1388888888888889</c:v>
                </c:pt>
                <c:pt idx="1549">
                  <c:v>0.16666666666666705</c:v>
                </c:pt>
                <c:pt idx="1550">
                  <c:v>0.19444444444444522</c:v>
                </c:pt>
                <c:pt idx="1551">
                  <c:v>0.20833333333333331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0.23611111111110952</c:v>
                </c:pt>
                <c:pt idx="1555">
                  <c:v>0.27777777777777779</c:v>
                </c:pt>
                <c:pt idx="1556">
                  <c:v>0.31944444444444603</c:v>
                </c:pt>
                <c:pt idx="1557">
                  <c:v>0.37500000000000039</c:v>
                </c:pt>
                <c:pt idx="1558">
                  <c:v>0.43055555555555475</c:v>
                </c:pt>
                <c:pt idx="1559">
                  <c:v>0.44444444444444287</c:v>
                </c:pt>
                <c:pt idx="1560">
                  <c:v>0.44444444444444481</c:v>
                </c:pt>
                <c:pt idx="1561">
                  <c:v>0.44444444444444481</c:v>
                </c:pt>
                <c:pt idx="1562">
                  <c:v>0.45833333333333293</c:v>
                </c:pt>
                <c:pt idx="1563">
                  <c:v>0.47222222222222299</c:v>
                </c:pt>
                <c:pt idx="1564">
                  <c:v>0.47222222222222299</c:v>
                </c:pt>
                <c:pt idx="1565">
                  <c:v>0.4861111111111111</c:v>
                </c:pt>
                <c:pt idx="1566">
                  <c:v>0.47222222222222104</c:v>
                </c:pt>
                <c:pt idx="1567">
                  <c:v>0.43055555555555475</c:v>
                </c:pt>
                <c:pt idx="1568">
                  <c:v>0.40277777777777857</c:v>
                </c:pt>
                <c:pt idx="1569">
                  <c:v>0.37500000000000039</c:v>
                </c:pt>
                <c:pt idx="1570">
                  <c:v>0.34722222222222221</c:v>
                </c:pt>
                <c:pt idx="1571">
                  <c:v>0.31944444444444403</c:v>
                </c:pt>
                <c:pt idx="1572">
                  <c:v>0.26388888888888767</c:v>
                </c:pt>
                <c:pt idx="1573">
                  <c:v>0.19444444444444522</c:v>
                </c:pt>
                <c:pt idx="1574">
                  <c:v>0.1388888888888889</c:v>
                </c:pt>
                <c:pt idx="1575">
                  <c:v>6.9444444444444448E-2</c:v>
                </c:pt>
                <c:pt idx="1576">
                  <c:v>0</c:v>
                </c:pt>
                <c:pt idx="1577">
                  <c:v>-5.5555555555556344E-2</c:v>
                </c:pt>
                <c:pt idx="1578">
                  <c:v>-8.3333333333332538E-2</c:v>
                </c:pt>
                <c:pt idx="1579">
                  <c:v>-0.11111111111111072</c:v>
                </c:pt>
                <c:pt idx="1580">
                  <c:v>-0.12500000000000078</c:v>
                </c:pt>
                <c:pt idx="1581">
                  <c:v>-0.1388888888888889</c:v>
                </c:pt>
                <c:pt idx="1582">
                  <c:v>-0.18055555555555516</c:v>
                </c:pt>
                <c:pt idx="1583">
                  <c:v>-0.20833333333333331</c:v>
                </c:pt>
                <c:pt idx="1584">
                  <c:v>-0.23611111111111149</c:v>
                </c:pt>
                <c:pt idx="1585">
                  <c:v>-0.26388888888888967</c:v>
                </c:pt>
                <c:pt idx="1586">
                  <c:v>-0.27777777777777779</c:v>
                </c:pt>
                <c:pt idx="1587">
                  <c:v>-0.26388888888888767</c:v>
                </c:pt>
                <c:pt idx="1588">
                  <c:v>-0.22222222222222143</c:v>
                </c:pt>
                <c:pt idx="1589">
                  <c:v>-0.18055555555555516</c:v>
                </c:pt>
                <c:pt idx="1590">
                  <c:v>-0.1388888888888889</c:v>
                </c:pt>
                <c:pt idx="1591">
                  <c:v>-0.11111111111111269</c:v>
                </c:pt>
                <c:pt idx="1592">
                  <c:v>-8.3333333333332538E-2</c:v>
                </c:pt>
                <c:pt idx="1593">
                  <c:v>-5.5555555555554373E-2</c:v>
                </c:pt>
                <c:pt idx="1594">
                  <c:v>-8.3333333333334522E-2</c:v>
                </c:pt>
                <c:pt idx="1595">
                  <c:v>-0.11111111111111072</c:v>
                </c:pt>
                <c:pt idx="1596">
                  <c:v>-0.15277777777777699</c:v>
                </c:pt>
                <c:pt idx="1597">
                  <c:v>-0.20833333333333331</c:v>
                </c:pt>
                <c:pt idx="1598">
                  <c:v>-0.23611111111111149</c:v>
                </c:pt>
                <c:pt idx="1599">
                  <c:v>-0.26388888888888967</c:v>
                </c:pt>
                <c:pt idx="1600">
                  <c:v>-0.27777777777777779</c:v>
                </c:pt>
                <c:pt idx="1601">
                  <c:v>-0.24999999999999961</c:v>
                </c:pt>
                <c:pt idx="1602">
                  <c:v>-0.19444444444444522</c:v>
                </c:pt>
                <c:pt idx="1603">
                  <c:v>-0.15277777777777896</c:v>
                </c:pt>
                <c:pt idx="1604">
                  <c:v>-9.7222222222220642E-2</c:v>
                </c:pt>
                <c:pt idx="1605">
                  <c:v>-5.5555555555554373E-2</c:v>
                </c:pt>
                <c:pt idx="1606">
                  <c:v>-2.7777777777778172E-2</c:v>
                </c:pt>
                <c:pt idx="1607">
                  <c:v>0</c:v>
                </c:pt>
                <c:pt idx="1608">
                  <c:v>2.7777777777778172E-2</c:v>
                </c:pt>
                <c:pt idx="1609">
                  <c:v>4.1666666666666269E-2</c:v>
                </c:pt>
                <c:pt idx="1610">
                  <c:v>5.5555555555554373E-2</c:v>
                </c:pt>
                <c:pt idx="1611">
                  <c:v>9.7222222222222612E-2</c:v>
                </c:pt>
                <c:pt idx="1612">
                  <c:v>0.1388888888888889</c:v>
                </c:pt>
                <c:pt idx="1613">
                  <c:v>0.18055555555555516</c:v>
                </c:pt>
                <c:pt idx="1614">
                  <c:v>0.2222222222222234</c:v>
                </c:pt>
                <c:pt idx="1615">
                  <c:v>0.27777777777777779</c:v>
                </c:pt>
                <c:pt idx="1616">
                  <c:v>0.31944444444444403</c:v>
                </c:pt>
                <c:pt idx="1617">
                  <c:v>0.34722222222222221</c:v>
                </c:pt>
                <c:pt idx="1618">
                  <c:v>0.33333333333333215</c:v>
                </c:pt>
                <c:pt idx="1619">
                  <c:v>0.29166666666666585</c:v>
                </c:pt>
                <c:pt idx="1620">
                  <c:v>0.25000000000000155</c:v>
                </c:pt>
                <c:pt idx="1621">
                  <c:v>0.19444444444444522</c:v>
                </c:pt>
                <c:pt idx="1622">
                  <c:v>0.11111111111111072</c:v>
                </c:pt>
                <c:pt idx="1623">
                  <c:v>1.3888888888888099E-2</c:v>
                </c:pt>
                <c:pt idx="1624">
                  <c:v>-6.9444444444444448E-2</c:v>
                </c:pt>
                <c:pt idx="1625">
                  <c:v>-0.19444444444444325</c:v>
                </c:pt>
                <c:pt idx="1626">
                  <c:v>-0.33333333333333409</c:v>
                </c:pt>
                <c:pt idx="1627">
                  <c:v>-0.44444444444444481</c:v>
                </c:pt>
                <c:pt idx="1628">
                  <c:v>-0.51388888888888928</c:v>
                </c:pt>
                <c:pt idx="1629">
                  <c:v>-0.51388888888888928</c:v>
                </c:pt>
                <c:pt idx="1630">
                  <c:v>-0.43055555555555475</c:v>
                </c:pt>
                <c:pt idx="1631">
                  <c:v>-0.30555555555555597</c:v>
                </c:pt>
                <c:pt idx="1632">
                  <c:v>-0.16666666666666705</c:v>
                </c:pt>
                <c:pt idx="1633">
                  <c:v>-5.5555555555554373E-2</c:v>
                </c:pt>
                <c:pt idx="1634">
                  <c:v>-1.3888888888888099E-2</c:v>
                </c:pt>
                <c:pt idx="1635">
                  <c:v>-1.3888888888890073E-2</c:v>
                </c:pt>
                <c:pt idx="1636">
                  <c:v>-5.5555555555556344E-2</c:v>
                </c:pt>
                <c:pt idx="1637">
                  <c:v>-9.7222222222220642E-2</c:v>
                </c:pt>
                <c:pt idx="1638">
                  <c:v>-0.12499999999999881</c:v>
                </c:pt>
                <c:pt idx="1639">
                  <c:v>-0.12500000000000078</c:v>
                </c:pt>
                <c:pt idx="1640">
                  <c:v>-8.3333333333334522E-2</c:v>
                </c:pt>
                <c:pt idx="1641">
                  <c:v>-1.3888888888888099E-2</c:v>
                </c:pt>
                <c:pt idx="1642">
                  <c:v>8.3333333333334522E-2</c:v>
                </c:pt>
                <c:pt idx="1643">
                  <c:v>0.16666666666666508</c:v>
                </c:pt>
                <c:pt idx="1644">
                  <c:v>0.23611111111110952</c:v>
                </c:pt>
                <c:pt idx="1645">
                  <c:v>0.29166666666666785</c:v>
                </c:pt>
                <c:pt idx="1646">
                  <c:v>0.33333333333333409</c:v>
                </c:pt>
                <c:pt idx="1647">
                  <c:v>0.37500000000000039</c:v>
                </c:pt>
                <c:pt idx="1648">
                  <c:v>0.38888888888888851</c:v>
                </c:pt>
                <c:pt idx="1649">
                  <c:v>0.38888888888888851</c:v>
                </c:pt>
                <c:pt idx="1650">
                  <c:v>0.36111111111111227</c:v>
                </c:pt>
                <c:pt idx="1651">
                  <c:v>0.31944444444444403</c:v>
                </c:pt>
                <c:pt idx="1652">
                  <c:v>0.29166666666666585</c:v>
                </c:pt>
                <c:pt idx="1653">
                  <c:v>0.24999999999999961</c:v>
                </c:pt>
                <c:pt idx="1654">
                  <c:v>0.22222222222222143</c:v>
                </c:pt>
                <c:pt idx="1655">
                  <c:v>0.2222222222222234</c:v>
                </c:pt>
                <c:pt idx="1656">
                  <c:v>0.2222222222222234</c:v>
                </c:pt>
                <c:pt idx="1657">
                  <c:v>0.22222222222222143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0.20833333333333331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0.18055555555555713</c:v>
                </c:pt>
                <c:pt idx="1664">
                  <c:v>0.16666666666666705</c:v>
                </c:pt>
                <c:pt idx="1665">
                  <c:v>0.1388888888888889</c:v>
                </c:pt>
                <c:pt idx="1666">
                  <c:v>0.11111111111111072</c:v>
                </c:pt>
                <c:pt idx="1667">
                  <c:v>9.7222222222220642E-2</c:v>
                </c:pt>
                <c:pt idx="1668">
                  <c:v>8.3333333333334522E-2</c:v>
                </c:pt>
                <c:pt idx="1669">
                  <c:v>6.9444444444444448E-2</c:v>
                </c:pt>
                <c:pt idx="1670">
                  <c:v>4.1666666666666269E-2</c:v>
                </c:pt>
                <c:pt idx="1671">
                  <c:v>2.7777777777778172E-2</c:v>
                </c:pt>
                <c:pt idx="1672">
                  <c:v>2.7777777777778172E-2</c:v>
                </c:pt>
                <c:pt idx="1673">
                  <c:v>1.3888888888890073E-2</c:v>
                </c:pt>
                <c:pt idx="1674">
                  <c:v>0</c:v>
                </c:pt>
                <c:pt idx="1675">
                  <c:v>-1.3888888888890073E-2</c:v>
                </c:pt>
                <c:pt idx="1676">
                  <c:v>-4.1666666666668246E-2</c:v>
                </c:pt>
                <c:pt idx="1677">
                  <c:v>-6.9444444444444448E-2</c:v>
                </c:pt>
                <c:pt idx="1678">
                  <c:v>-8.3333333333332538E-2</c:v>
                </c:pt>
                <c:pt idx="1679">
                  <c:v>-8.3333333333332538E-2</c:v>
                </c:pt>
                <c:pt idx="1680">
                  <c:v>-5.5555555555556344E-2</c:v>
                </c:pt>
                <c:pt idx="1681">
                  <c:v>-1.3888888888890073E-2</c:v>
                </c:pt>
                <c:pt idx="1682">
                  <c:v>2.7777777777778172E-2</c:v>
                </c:pt>
                <c:pt idx="1683">
                  <c:v>8.3333333333334522E-2</c:v>
                </c:pt>
                <c:pt idx="1684">
                  <c:v>0.11111111111111072</c:v>
                </c:pt>
                <c:pt idx="1685">
                  <c:v>0.11111111111111072</c:v>
                </c:pt>
                <c:pt idx="1686">
                  <c:v>0.11111111111111269</c:v>
                </c:pt>
                <c:pt idx="1687">
                  <c:v>8.3333333333332538E-2</c:v>
                </c:pt>
                <c:pt idx="1688">
                  <c:v>5.5555555555554373E-2</c:v>
                </c:pt>
                <c:pt idx="1689">
                  <c:v>4.1666666666668246E-2</c:v>
                </c:pt>
                <c:pt idx="1690">
                  <c:v>2.7777777777778172E-2</c:v>
                </c:pt>
                <c:pt idx="1691">
                  <c:v>2.7777777777776198E-2</c:v>
                </c:pt>
                <c:pt idx="1692">
                  <c:v>2.7777777777776198E-2</c:v>
                </c:pt>
                <c:pt idx="1693">
                  <c:v>2.7777777777780146E-2</c:v>
                </c:pt>
                <c:pt idx="1694">
                  <c:v>2.7777777777780146E-2</c:v>
                </c:pt>
                <c:pt idx="1695">
                  <c:v>2.7777777777776198E-2</c:v>
                </c:pt>
                <c:pt idx="1696">
                  <c:v>2.7777777777776198E-2</c:v>
                </c:pt>
                <c:pt idx="1697">
                  <c:v>1.3888888888888099E-2</c:v>
                </c:pt>
                <c:pt idx="1698">
                  <c:v>-1.3888888888888099E-2</c:v>
                </c:pt>
                <c:pt idx="1699">
                  <c:v>-4.1666666666664298E-2</c:v>
                </c:pt>
                <c:pt idx="1700">
                  <c:v>-5.5555555555556344E-2</c:v>
                </c:pt>
                <c:pt idx="1701">
                  <c:v>-5.5555555555556344E-2</c:v>
                </c:pt>
                <c:pt idx="1702">
                  <c:v>-6.9444444444444448E-2</c:v>
                </c:pt>
                <c:pt idx="1703">
                  <c:v>-6.9444444444444448E-2</c:v>
                </c:pt>
                <c:pt idx="1704">
                  <c:v>-5.5555555555554373E-2</c:v>
                </c:pt>
                <c:pt idx="1705">
                  <c:v>-5.5555555555556344E-2</c:v>
                </c:pt>
                <c:pt idx="1706">
                  <c:v>-4.1666666666666269E-2</c:v>
                </c:pt>
                <c:pt idx="1707">
                  <c:v>-2.7777777777778172E-2</c:v>
                </c:pt>
                <c:pt idx="1708">
                  <c:v>-2.7777777777778172E-2</c:v>
                </c:pt>
                <c:pt idx="1709">
                  <c:v>0</c:v>
                </c:pt>
                <c:pt idx="1710">
                  <c:v>2.7777777777778172E-2</c:v>
                </c:pt>
                <c:pt idx="1711">
                  <c:v>4.1666666666666269E-2</c:v>
                </c:pt>
                <c:pt idx="1712">
                  <c:v>6.9444444444444448E-2</c:v>
                </c:pt>
                <c:pt idx="1713">
                  <c:v>8.3333333333334522E-2</c:v>
                </c:pt>
                <c:pt idx="1714">
                  <c:v>9.7222222222220642E-2</c:v>
                </c:pt>
                <c:pt idx="1715">
                  <c:v>0.11111111111111072</c:v>
                </c:pt>
                <c:pt idx="1716">
                  <c:v>0.12500000000000078</c:v>
                </c:pt>
                <c:pt idx="1717">
                  <c:v>0.1388888888888889</c:v>
                </c:pt>
                <c:pt idx="1718">
                  <c:v>0.15277777777777699</c:v>
                </c:pt>
                <c:pt idx="1719">
                  <c:v>0.15277777777777699</c:v>
                </c:pt>
                <c:pt idx="1720">
                  <c:v>0.12500000000000078</c:v>
                </c:pt>
                <c:pt idx="1721">
                  <c:v>8.3333333333332538E-2</c:v>
                </c:pt>
                <c:pt idx="1722">
                  <c:v>4.1666666666668246E-2</c:v>
                </c:pt>
                <c:pt idx="1723">
                  <c:v>0</c:v>
                </c:pt>
                <c:pt idx="1724">
                  <c:v>-8.3333333333336493E-2</c:v>
                </c:pt>
                <c:pt idx="1725">
                  <c:v>-0.19444444444444128</c:v>
                </c:pt>
                <c:pt idx="1726">
                  <c:v>-0.31944444444444209</c:v>
                </c:pt>
                <c:pt idx="1727">
                  <c:v>-0.45833333333333492</c:v>
                </c:pt>
                <c:pt idx="1728">
                  <c:v>-0.59722222222222376</c:v>
                </c:pt>
                <c:pt idx="1729">
                  <c:v>-0.68055555555555636</c:v>
                </c:pt>
                <c:pt idx="1730">
                  <c:v>-0.70833333333333248</c:v>
                </c:pt>
                <c:pt idx="1731">
                  <c:v>-0.70833333333333248</c:v>
                </c:pt>
                <c:pt idx="1732">
                  <c:v>-0.68055555555555636</c:v>
                </c:pt>
                <c:pt idx="1733">
                  <c:v>-0.65277777777777812</c:v>
                </c:pt>
                <c:pt idx="1734">
                  <c:v>-0.63888888888888806</c:v>
                </c:pt>
                <c:pt idx="1735">
                  <c:v>-0.65277777777777812</c:v>
                </c:pt>
                <c:pt idx="1736">
                  <c:v>-0.65277777777777812</c:v>
                </c:pt>
                <c:pt idx="1737">
                  <c:v>-0.63888888888888806</c:v>
                </c:pt>
                <c:pt idx="1738">
                  <c:v>-0.61111111111110994</c:v>
                </c:pt>
                <c:pt idx="1739">
                  <c:v>-0.54166666666666741</c:v>
                </c:pt>
                <c:pt idx="1740">
                  <c:v>-0.44444444444444481</c:v>
                </c:pt>
                <c:pt idx="1741">
                  <c:v>-0.37499999999999839</c:v>
                </c:pt>
                <c:pt idx="1742">
                  <c:v>-0.33333333333333409</c:v>
                </c:pt>
                <c:pt idx="1743">
                  <c:v>-0.29166666666666785</c:v>
                </c:pt>
                <c:pt idx="1744">
                  <c:v>-0.27777777777777779</c:v>
                </c:pt>
                <c:pt idx="1745">
                  <c:v>-0.27777777777777779</c:v>
                </c:pt>
                <c:pt idx="1746">
                  <c:v>-0.24999999999999961</c:v>
                </c:pt>
                <c:pt idx="1747">
                  <c:v>-0.22222222222222143</c:v>
                </c:pt>
                <c:pt idx="1748">
                  <c:v>-0.19444444444444522</c:v>
                </c:pt>
                <c:pt idx="1749">
                  <c:v>-0.15277777777777896</c:v>
                </c:pt>
                <c:pt idx="1750">
                  <c:v>-0.1388888888888889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-0.15277777777777699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-0.16666666666666705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-0.18055555555555516</c:v>
                </c:pt>
                <c:pt idx="1764">
                  <c:v>-0.22222222222222143</c:v>
                </c:pt>
                <c:pt idx="1765">
                  <c:v>-0.30555555555555597</c:v>
                </c:pt>
                <c:pt idx="1766">
                  <c:v>-0.41666666666666663</c:v>
                </c:pt>
                <c:pt idx="1767">
                  <c:v>-0.55555555555555558</c:v>
                </c:pt>
                <c:pt idx="1768">
                  <c:v>-0.70833333333333448</c:v>
                </c:pt>
                <c:pt idx="1769">
                  <c:v>-0.83333333333333326</c:v>
                </c:pt>
                <c:pt idx="1770">
                  <c:v>-0.88888888888888773</c:v>
                </c:pt>
                <c:pt idx="1771">
                  <c:v>-0.88888888888888773</c:v>
                </c:pt>
                <c:pt idx="1772">
                  <c:v>-0.86111111111111149</c:v>
                </c:pt>
                <c:pt idx="1773">
                  <c:v>-0.79166666666666707</c:v>
                </c:pt>
                <c:pt idx="1774">
                  <c:v>-0.70833333333333348</c:v>
                </c:pt>
                <c:pt idx="1775">
                  <c:v>-0.6666666666666663</c:v>
                </c:pt>
                <c:pt idx="1776">
                  <c:v>-0.68055555555555536</c:v>
                </c:pt>
                <c:pt idx="1777">
                  <c:v>-0.75000000000000078</c:v>
                </c:pt>
                <c:pt idx="1778">
                  <c:v>-0.86111111111111149</c:v>
                </c:pt>
                <c:pt idx="1779">
                  <c:v>-0.95833333333333315</c:v>
                </c:pt>
                <c:pt idx="1780">
                  <c:v>-0.98611111111111127</c:v>
                </c:pt>
                <c:pt idx="1781">
                  <c:v>-0.93055555555555491</c:v>
                </c:pt>
                <c:pt idx="1782">
                  <c:v>-0.8194444444444442</c:v>
                </c:pt>
                <c:pt idx="1783">
                  <c:v>-0.6805555555555558</c:v>
                </c:pt>
                <c:pt idx="1784">
                  <c:v>-0.58333333333333326</c:v>
                </c:pt>
                <c:pt idx="1785">
                  <c:v>-0.54166666666666696</c:v>
                </c:pt>
                <c:pt idx="1786">
                  <c:v>-0.5277777777777779</c:v>
                </c:pt>
                <c:pt idx="1787">
                  <c:v>-0.54166666666666641</c:v>
                </c:pt>
                <c:pt idx="1788">
                  <c:v>-0.59722222222222232</c:v>
                </c:pt>
                <c:pt idx="1789">
                  <c:v>-0.69444444444444442</c:v>
                </c:pt>
                <c:pt idx="1790">
                  <c:v>-0.8194444444444442</c:v>
                </c:pt>
                <c:pt idx="1791">
                  <c:v>-0.94444444444444453</c:v>
                </c:pt>
                <c:pt idx="1792">
                  <c:v>-0.98611111111111116</c:v>
                </c:pt>
                <c:pt idx="1793">
                  <c:v>-1.2083333333333333</c:v>
                </c:pt>
                <c:pt idx="1794">
                  <c:v>-0.72222222222222221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86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581406</xdr:colOff>
      <xdr:row>44</xdr:row>
      <xdr:rowOff>77221</xdr:rowOff>
    </xdr:from>
    <xdr:to>
      <xdr:col>33</xdr:col>
      <xdr:colOff>315835</xdr:colOff>
      <xdr:row>62</xdr:row>
      <xdr:rowOff>67995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BA8771-02A6-7BAA-89A2-6841BB4312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413798</xdr:colOff>
      <xdr:row>42</xdr:row>
      <xdr:rowOff>184079</xdr:rowOff>
    </xdr:from>
    <xdr:to>
      <xdr:col>40</xdr:col>
      <xdr:colOff>42394</xdr:colOff>
      <xdr:row>60</xdr:row>
      <xdr:rowOff>174853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BD67FAA-DB50-46BD-A056-8D173FA9B3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41</xdr:col>
      <xdr:colOff>386688</xdr:colOff>
      <xdr:row>41</xdr:row>
      <xdr:rowOff>159467</xdr:rowOff>
    </xdr:from>
    <xdr:to>
      <xdr:col>47</xdr:col>
      <xdr:colOff>16530</xdr:colOff>
      <xdr:row>60</xdr:row>
      <xdr:rowOff>152211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C4380BB-86FF-4B64-A261-1EBE52D696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48</xdr:col>
      <xdr:colOff>58916</xdr:colOff>
      <xdr:row>41</xdr:row>
      <xdr:rowOff>149078</xdr:rowOff>
    </xdr:from>
    <xdr:to>
      <xdr:col>54</xdr:col>
      <xdr:colOff>60104</xdr:colOff>
      <xdr:row>62</xdr:row>
      <xdr:rowOff>177430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96524FB-468D-4CF9-B1B1-D1FEF9480E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583328</xdr:colOff>
      <xdr:row>65</xdr:row>
      <xdr:rowOff>69948</xdr:rowOff>
    </xdr:from>
    <xdr:to>
      <xdr:col>33</xdr:col>
      <xdr:colOff>317615</xdr:colOff>
      <xdr:row>83</xdr:row>
      <xdr:rowOff>76595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5291847-FA3D-4E71-A2C9-D4B14C6959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591320</xdr:colOff>
      <xdr:row>62</xdr:row>
      <xdr:rowOff>151724</xdr:rowOff>
    </xdr:from>
    <xdr:to>
      <xdr:col>40</xdr:col>
      <xdr:colOff>559433</xdr:colOff>
      <xdr:row>80</xdr:row>
      <xdr:rowOff>158371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C529D4C-98B8-4492-8A27-AEB86D1469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41</xdr:col>
      <xdr:colOff>570744</xdr:colOff>
      <xdr:row>63</xdr:row>
      <xdr:rowOff>151368</xdr:rowOff>
    </xdr:from>
    <xdr:to>
      <xdr:col>47</xdr:col>
      <xdr:colOff>200443</xdr:colOff>
      <xdr:row>82</xdr:row>
      <xdr:rowOff>184178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BB9CF73-B7BF-4371-8AB1-2132C588B3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48</xdr:col>
      <xdr:colOff>123781</xdr:colOff>
      <xdr:row>62</xdr:row>
      <xdr:rowOff>164984</xdr:rowOff>
    </xdr:from>
    <xdr:to>
      <xdr:col>54</xdr:col>
      <xdr:colOff>124969</xdr:colOff>
      <xdr:row>84</xdr:row>
      <xdr:rowOff>37565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A6341FF-1A08-4347-B236-9F77BF6B45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626308</xdr:colOff>
      <xdr:row>86</xdr:row>
      <xdr:rowOff>6919</xdr:rowOff>
    </xdr:from>
    <xdr:to>
      <xdr:col>33</xdr:col>
      <xdr:colOff>364666</xdr:colOff>
      <xdr:row>104</xdr:row>
      <xdr:rowOff>13566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E4BE59A4-C290-4800-AD7B-C65E1BEAC2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34</xdr:col>
      <xdr:colOff>307490</xdr:colOff>
      <xdr:row>86</xdr:row>
      <xdr:rowOff>42525</xdr:rowOff>
    </xdr:from>
    <xdr:to>
      <xdr:col>39</xdr:col>
      <xdr:colOff>744346</xdr:colOff>
      <xdr:row>104</xdr:row>
      <xdr:rowOff>49172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78D9574B-00C3-4693-B8A0-10C06B41B1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117710</xdr:colOff>
      <xdr:row>86</xdr:row>
      <xdr:rowOff>7209</xdr:rowOff>
    </xdr:from>
    <xdr:to>
      <xdr:col>46</xdr:col>
      <xdr:colOff>554566</xdr:colOff>
      <xdr:row>104</xdr:row>
      <xdr:rowOff>7505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46BFCBFE-557E-44D5-83B7-E0D1104684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48</xdr:col>
      <xdr:colOff>35129</xdr:colOff>
      <xdr:row>85</xdr:row>
      <xdr:rowOff>52241</xdr:rowOff>
    </xdr:from>
    <xdr:to>
      <xdr:col>53</xdr:col>
      <xdr:colOff>632705</xdr:colOff>
      <xdr:row>103</xdr:row>
      <xdr:rowOff>11709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DBFA9A51-9348-44A1-B08A-6A757E057B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29</xdr:col>
      <xdr:colOff>27391</xdr:colOff>
      <xdr:row>3</xdr:row>
      <xdr:rowOff>136130</xdr:rowOff>
    </xdr:from>
    <xdr:to>
      <xdr:col>33</xdr:col>
      <xdr:colOff>564909</xdr:colOff>
      <xdr:row>19</xdr:row>
      <xdr:rowOff>126903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FBEC25A-5CF2-43C4-9406-32D4C799A5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34</xdr:col>
      <xdr:colOff>790223</xdr:colOff>
      <xdr:row>3</xdr:row>
      <xdr:rowOff>84666</xdr:rowOff>
    </xdr:from>
    <xdr:to>
      <xdr:col>40</xdr:col>
      <xdr:colOff>317500</xdr:colOff>
      <xdr:row>17</xdr:row>
      <xdr:rowOff>138206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D3BC9CE-96F5-43F0-9924-1F15EF3A60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41</xdr:col>
      <xdr:colOff>358589</xdr:colOff>
      <xdr:row>3</xdr:row>
      <xdr:rowOff>33205</xdr:rowOff>
    </xdr:from>
    <xdr:to>
      <xdr:col>46</xdr:col>
      <xdr:colOff>792764</xdr:colOff>
      <xdr:row>19</xdr:row>
      <xdr:rowOff>148167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F3D4E9F-5C98-401F-81AF-A58C4EBBCA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48</xdr:col>
      <xdr:colOff>36938</xdr:colOff>
      <xdr:row>3</xdr:row>
      <xdr:rowOff>27807</xdr:rowOff>
    </xdr:from>
    <xdr:to>
      <xdr:col>53</xdr:col>
      <xdr:colOff>469868</xdr:colOff>
      <xdr:row>19</xdr:row>
      <xdr:rowOff>148167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98B5CC8-726F-4935-811B-941DACF815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28</xdr:col>
      <xdr:colOff>272724</xdr:colOff>
      <xdr:row>21</xdr:row>
      <xdr:rowOff>154680</xdr:rowOff>
    </xdr:from>
    <xdr:to>
      <xdr:col>33</xdr:col>
      <xdr:colOff>537307</xdr:colOff>
      <xdr:row>40</xdr:row>
      <xdr:rowOff>169878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88C40A63-E611-45B5-8394-9F0B82D144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34</xdr:col>
      <xdr:colOff>763791</xdr:colOff>
      <xdr:row>22</xdr:row>
      <xdr:rowOff>93947</xdr:rowOff>
    </xdr:from>
    <xdr:to>
      <xdr:col>40</xdr:col>
      <xdr:colOff>399553</xdr:colOff>
      <xdr:row>40</xdr:row>
      <xdr:rowOff>139601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30A0A9FA-E7BF-45E3-99DF-E2CA1863DC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41</xdr:col>
      <xdr:colOff>325968</xdr:colOff>
      <xdr:row>22</xdr:row>
      <xdr:rowOff>55034</xdr:rowOff>
    </xdr:from>
    <xdr:to>
      <xdr:col>46</xdr:col>
      <xdr:colOff>758898</xdr:colOff>
      <xdr:row>40</xdr:row>
      <xdr:rowOff>87987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5AEBE4D8-99B2-43CA-9FA5-10C5EF1B78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47</xdr:col>
      <xdr:colOff>800100</xdr:colOff>
      <xdr:row>22</xdr:row>
      <xdr:rowOff>25400</xdr:rowOff>
    </xdr:from>
    <xdr:to>
      <xdr:col>53</xdr:col>
      <xdr:colOff>428696</xdr:colOff>
      <xdr:row>41</xdr:row>
      <xdr:rowOff>5444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7E3103DB-557F-4D9A-956D-DDD39572D8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6735" cy="628520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6735" cy="628520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6735" cy="628520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A7899F-AD71-4389-8977-21549BB44D4A}" name="Table3" displayName="Table3" ref="X19:Y23" totalsRowShown="0" headerRowDxfId="3" dataDxfId="2">
  <autoFilter ref="X19:Y23" xr:uid="{70A7899F-AD71-4389-8977-21549BB44D4A}"/>
  <tableColumns count="2">
    <tableColumn id="1" xr3:uid="{36E059BC-2F3F-4B0A-B073-FA45A6FDF979}" name="Column1" dataDxfId="1"/>
    <tableColumn id="2" xr3:uid="{89DE7BF6-8042-4BE9-B7AD-B9FB9383947E}" name="Column2" dataDxfId="0">
      <calculatedColumnFormula>MAX(O6:O1807)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K1807"/>
  <sheetViews>
    <sheetView tabSelected="1" zoomScale="72" zoomScaleNormal="72" workbookViewId="0">
      <selection activeCell="Y26" sqref="Y26"/>
    </sheetView>
  </sheetViews>
  <sheetFormatPr defaultColWidth="11.453125" defaultRowHeight="14.5" x14ac:dyDescent="0.35"/>
  <cols>
    <col min="1" max="1" width="15.1796875" bestFit="1" customWidth="1"/>
    <col min="4" max="5" width="14" customWidth="1"/>
    <col min="6" max="16" width="13.7265625" customWidth="1"/>
    <col min="17" max="17" width="12.6328125" customWidth="1"/>
    <col min="18" max="18" width="14" hidden="1" customWidth="1"/>
    <col min="19" max="19" width="15" hidden="1" customWidth="1"/>
    <col min="21" max="21" width="9.54296875" hidden="1" customWidth="1"/>
    <col min="22" max="22" width="8.36328125" hidden="1" customWidth="1"/>
    <col min="23" max="23" width="8.36328125" customWidth="1"/>
    <col min="24" max="24" width="27.36328125" customWidth="1"/>
    <col min="33" max="33" width="21.453125" customWidth="1"/>
    <col min="34" max="34" width="15.7265625" customWidth="1"/>
  </cols>
  <sheetData>
    <row r="2" spans="1:37" x14ac:dyDescent="0.35">
      <c r="A2" s="12" t="s">
        <v>0</v>
      </c>
      <c r="B2" s="12" t="s">
        <v>1</v>
      </c>
    </row>
    <row r="3" spans="1:37" x14ac:dyDescent="0.35">
      <c r="C3" s="12"/>
    </row>
    <row r="4" spans="1:37" x14ac:dyDescent="0.35">
      <c r="A4" s="12" t="s">
        <v>2</v>
      </c>
    </row>
    <row r="5" spans="1:37" ht="37.5" x14ac:dyDescent="0.35">
      <c r="A5" s="40" t="s">
        <v>3</v>
      </c>
      <c r="B5" s="40" t="s">
        <v>4</v>
      </c>
      <c r="C5" s="40" t="s">
        <v>5</v>
      </c>
      <c r="D5" s="40" t="s">
        <v>6</v>
      </c>
      <c r="E5" s="40" t="s">
        <v>7</v>
      </c>
      <c r="F5" s="40" t="s">
        <v>7</v>
      </c>
      <c r="G5" s="40" t="s">
        <v>31</v>
      </c>
      <c r="H5" s="40" t="s">
        <v>21</v>
      </c>
      <c r="I5" s="40" t="s">
        <v>33</v>
      </c>
      <c r="J5" s="40" t="s">
        <v>32</v>
      </c>
      <c r="K5" s="40" t="s">
        <v>34</v>
      </c>
      <c r="L5" s="40" t="s">
        <v>36</v>
      </c>
      <c r="M5" s="40" t="s">
        <v>35</v>
      </c>
      <c r="N5" s="40" t="s">
        <v>26</v>
      </c>
      <c r="O5" s="40" t="s">
        <v>27</v>
      </c>
      <c r="P5" s="40" t="s">
        <v>28</v>
      </c>
      <c r="Q5" s="40" t="s">
        <v>29</v>
      </c>
      <c r="R5" s="40"/>
      <c r="S5" s="40"/>
      <c r="T5" s="40" t="s">
        <v>44</v>
      </c>
      <c r="U5" s="1"/>
      <c r="V5" s="1"/>
      <c r="W5" s="37"/>
      <c r="AA5" s="13"/>
      <c r="AB5" s="18"/>
      <c r="AC5" s="13"/>
      <c r="AD5" s="13"/>
      <c r="AE5" s="13"/>
      <c r="AF5" s="18"/>
      <c r="AG5" s="18"/>
      <c r="AH5" s="13"/>
      <c r="AI5" s="13"/>
      <c r="AJ5" s="13"/>
    </row>
    <row r="6" spans="1:37" x14ac:dyDescent="0.35">
      <c r="A6" s="40" t="s">
        <v>3</v>
      </c>
      <c r="B6" s="40" t="s">
        <v>8</v>
      </c>
      <c r="C6" s="40" t="s">
        <v>8</v>
      </c>
      <c r="D6" s="40" t="s">
        <v>9</v>
      </c>
      <c r="E6" s="40" t="s">
        <v>10</v>
      </c>
      <c r="F6" s="40" t="s">
        <v>11</v>
      </c>
      <c r="G6" s="40" t="s">
        <v>22</v>
      </c>
      <c r="H6" s="40" t="s">
        <v>22</v>
      </c>
      <c r="I6" s="40" t="s">
        <v>22</v>
      </c>
      <c r="J6" s="40" t="s">
        <v>22</v>
      </c>
      <c r="K6" s="40" t="s">
        <v>22</v>
      </c>
      <c r="L6" s="40" t="s">
        <v>22</v>
      </c>
      <c r="M6" s="40" t="s">
        <v>22</v>
      </c>
      <c r="N6" s="40" t="s">
        <v>25</v>
      </c>
      <c r="O6" s="40" t="s">
        <v>25</v>
      </c>
      <c r="P6" s="40" t="s">
        <v>30</v>
      </c>
      <c r="Q6" s="40" t="s">
        <v>30</v>
      </c>
      <c r="R6" s="41"/>
      <c r="S6" s="41"/>
      <c r="T6" s="40" t="s">
        <v>30</v>
      </c>
      <c r="U6" s="1"/>
      <c r="V6" s="1"/>
      <c r="W6" s="37"/>
      <c r="AB6" s="13"/>
      <c r="AC6" s="13"/>
      <c r="AD6" s="13"/>
      <c r="AE6" s="13"/>
      <c r="AF6" s="13"/>
      <c r="AG6" s="13"/>
      <c r="AH6" s="13"/>
      <c r="AI6" s="13"/>
      <c r="AJ6" s="13"/>
      <c r="AK6" s="13"/>
    </row>
    <row r="7" spans="1:37" x14ac:dyDescent="0.35">
      <c r="A7" s="38" t="s">
        <v>12</v>
      </c>
      <c r="B7" s="38">
        <v>0</v>
      </c>
      <c r="C7" s="38">
        <v>0</v>
      </c>
      <c r="D7" s="39">
        <v>0</v>
      </c>
      <c r="E7" s="42">
        <f>($D8-0)/2/3.6</f>
        <v>0</v>
      </c>
      <c r="F7" s="42">
        <f>($D8-0)/2</f>
        <v>0</v>
      </c>
      <c r="G7" s="42">
        <f>0.5*Y$11*Y$13*Y$10*(D7*(1000/3600))^2</f>
        <v>0</v>
      </c>
      <c r="H7" s="42">
        <f>IF(D7=0,0,Y$12*Y$9*9.81)</f>
        <v>0</v>
      </c>
      <c r="I7" s="42">
        <f>G7+H7</f>
        <v>0</v>
      </c>
      <c r="J7" s="42">
        <f>(Y$9*E7)+IF(E7&gt;0,H7+G7,0)</f>
        <v>0</v>
      </c>
      <c r="K7" s="42">
        <f>MAX((Y$9*E7)+H7+G7,0)</f>
        <v>0</v>
      </c>
      <c r="L7" s="42">
        <f>ABS(MIN(J7,0))</f>
        <v>0</v>
      </c>
      <c r="M7" s="42">
        <f>ABS(MIN((Y$9*E7)+H7+G7,0))</f>
        <v>0</v>
      </c>
      <c r="N7" s="42">
        <f>MAX(K7,0)*(D7*1000/3600)</f>
        <v>0</v>
      </c>
      <c r="O7" s="42">
        <f>ABS(M7*(D7*1000/3600))</f>
        <v>0</v>
      </c>
      <c r="P7" s="42"/>
      <c r="Q7" s="42"/>
      <c r="R7" s="43" cm="1">
        <f t="array" ref="R7:R1478">_xlfn._xlws.FILTER(T8:T1807,T8:T1807=T7:T1806)</f>
        <v>0</v>
      </c>
      <c r="S7" s="43">
        <f>R8-R7</f>
        <v>0</v>
      </c>
      <c r="T7" s="43"/>
      <c r="U7" s="21">
        <f>MIN(O7,Y$17)</f>
        <v>0</v>
      </c>
      <c r="V7" s="35"/>
      <c r="W7" s="36"/>
      <c r="X7" s="23" t="s">
        <v>16</v>
      </c>
      <c r="Y7" s="20"/>
      <c r="AD7" s="16"/>
      <c r="AE7" s="19"/>
      <c r="AG7" s="15"/>
      <c r="AH7" s="15"/>
      <c r="AI7" s="14"/>
      <c r="AJ7" s="14"/>
    </row>
    <row r="8" spans="1:37" x14ac:dyDescent="0.35">
      <c r="A8" s="2" t="s">
        <v>12</v>
      </c>
      <c r="B8" s="2">
        <v>1</v>
      </c>
      <c r="C8" s="2">
        <v>1</v>
      </c>
      <c r="D8" s="7">
        <v>0</v>
      </c>
      <c r="E8" s="42">
        <f>($D9-$D7)/2/3.6</f>
        <v>0</v>
      </c>
      <c r="F8" s="42">
        <f>($D9-$D7)/2</f>
        <v>0</v>
      </c>
      <c r="G8" s="42">
        <f>0.5*Y$11*Y$13*Y$10*(D8*(1000/3600))^2</f>
        <v>0</v>
      </c>
      <c r="H8" s="42">
        <f>IF(D8=0,0,Y$12*Y$9*9.81)</f>
        <v>0</v>
      </c>
      <c r="I8" s="42">
        <f t="shared" ref="I8:I71" si="0">G8+H8</f>
        <v>0</v>
      </c>
      <c r="J8" s="42">
        <f>(Y$9*E8)+IF(E8&gt;0,H8+G8,0)</f>
        <v>0</v>
      </c>
      <c r="K8" s="42">
        <f>MAX((Y$9*E8)+H8+G8,0)</f>
        <v>0</v>
      </c>
      <c r="L8" s="42">
        <f t="shared" ref="L8:L71" si="1">ABS(MIN(J8,0))</f>
        <v>0</v>
      </c>
      <c r="M8" s="42">
        <f>ABS(MIN((Y$9*E8)+H8+G8,0))</f>
        <v>0</v>
      </c>
      <c r="N8" s="42">
        <f>MAX(K8,0)*(D8*1000/3600)</f>
        <v>0</v>
      </c>
      <c r="O8" s="42">
        <f>ABS(M8*(D8*1000/3600))</f>
        <v>0</v>
      </c>
      <c r="P8" s="42">
        <f>(P7+N8/1000)</f>
        <v>0</v>
      </c>
      <c r="Q8" s="42">
        <f>Q7+O8/1000</f>
        <v>0</v>
      </c>
      <c r="R8" s="43">
        <v>0</v>
      </c>
      <c r="S8" s="43">
        <f t="shared" ref="S8:S71" si="2">R9-R8</f>
        <v>0</v>
      </c>
      <c r="T8" s="42">
        <f>V8*Y$16</f>
        <v>0</v>
      </c>
      <c r="U8" s="21">
        <f>MIN(O8,Y$17)</f>
        <v>0</v>
      </c>
      <c r="V8" s="21">
        <f>V7+U8/1000</f>
        <v>0</v>
      </c>
      <c r="W8" s="22"/>
      <c r="X8" s="32"/>
      <c r="Y8" s="27"/>
      <c r="AD8" s="16"/>
      <c r="AE8" s="19"/>
      <c r="AG8" s="15"/>
      <c r="AH8" s="15"/>
      <c r="AI8" s="14"/>
      <c r="AJ8" s="14"/>
    </row>
    <row r="9" spans="1:37" x14ac:dyDescent="0.35">
      <c r="A9" s="2" t="s">
        <v>12</v>
      </c>
      <c r="B9" s="2">
        <v>2</v>
      </c>
      <c r="C9" s="2">
        <v>2</v>
      </c>
      <c r="D9" s="7">
        <v>0</v>
      </c>
      <c r="E9" s="42">
        <f t="shared" ref="E9:E72" si="3">($D10-$D8)/2/3.6</f>
        <v>0</v>
      </c>
      <c r="F9" s="42">
        <f t="shared" ref="F9:F72" si="4">($D10-$D8)/2</f>
        <v>0</v>
      </c>
      <c r="G9" s="42">
        <f>0.5*Y$11*Y$13*Y$10*(D9*(1000/3600))^2</f>
        <v>0</v>
      </c>
      <c r="H9" s="42">
        <f>IF(D9=0,0,Y$12*Y$9*9.81)</f>
        <v>0</v>
      </c>
      <c r="I9" s="42">
        <f t="shared" si="0"/>
        <v>0</v>
      </c>
      <c r="J9" s="42">
        <f>(Y$9*E9)+IF(E9&gt;0,H9+G9,0)</f>
        <v>0</v>
      </c>
      <c r="K9" s="42">
        <f>MAX((Y$9*E9)+H9+G9,0)</f>
        <v>0</v>
      </c>
      <c r="L9" s="42">
        <f t="shared" si="1"/>
        <v>0</v>
      </c>
      <c r="M9" s="42">
        <f>ABS(MIN((Y$9*E9)+H9+G9,0))</f>
        <v>0</v>
      </c>
      <c r="N9" s="42">
        <f>MAX(K9,0)*(D9*1000/3600)</f>
        <v>0</v>
      </c>
      <c r="O9" s="42">
        <f>ABS(M9*(D9*1000/3600))</f>
        <v>0</v>
      </c>
      <c r="P9" s="42">
        <f>P8+N9/1000</f>
        <v>0</v>
      </c>
      <c r="Q9" s="42">
        <f>Q8+O9/1000</f>
        <v>0</v>
      </c>
      <c r="R9" s="43">
        <v>0</v>
      </c>
      <c r="S9" s="43">
        <f t="shared" si="2"/>
        <v>0</v>
      </c>
      <c r="T9" s="42">
        <f>V9*Y$16</f>
        <v>0</v>
      </c>
      <c r="U9" s="21">
        <f>MIN(O9,Y$17)</f>
        <v>0</v>
      </c>
      <c r="V9" s="21">
        <f t="shared" ref="V9:V72" si="5">V8+U9/1000</f>
        <v>0</v>
      </c>
      <c r="W9" s="22"/>
      <c r="X9" s="32" t="s">
        <v>20</v>
      </c>
      <c r="Y9" s="27">
        <v>1735</v>
      </c>
      <c r="AD9" s="16"/>
      <c r="AE9" s="19"/>
      <c r="AG9" s="15"/>
      <c r="AH9" s="15"/>
      <c r="AI9" s="14"/>
      <c r="AJ9" s="14"/>
    </row>
    <row r="10" spans="1:37" x14ac:dyDescent="0.35">
      <c r="A10" s="2" t="s">
        <v>12</v>
      </c>
      <c r="B10" s="2">
        <v>3</v>
      </c>
      <c r="C10" s="2">
        <v>3</v>
      </c>
      <c r="D10" s="7">
        <v>0</v>
      </c>
      <c r="E10" s="42">
        <f t="shared" si="3"/>
        <v>0</v>
      </c>
      <c r="F10" s="42">
        <f t="shared" si="4"/>
        <v>0</v>
      </c>
      <c r="G10" s="42">
        <f>0.5*Y$11*Y$13*Y$10*(D10*(1000/3600))^2</f>
        <v>0</v>
      </c>
      <c r="H10" s="42">
        <f>IF(D10=0,0,Y$12*Y$9*9.81)</f>
        <v>0</v>
      </c>
      <c r="I10" s="42">
        <f t="shared" si="0"/>
        <v>0</v>
      </c>
      <c r="J10" s="42">
        <f>(Y$9*E10)+IF(E10&gt;0,H10+G10,0)</f>
        <v>0</v>
      </c>
      <c r="K10" s="42">
        <f>MAX((Y$9*E10)+H10+G10,0)</f>
        <v>0</v>
      </c>
      <c r="L10" s="42">
        <f t="shared" si="1"/>
        <v>0</v>
      </c>
      <c r="M10" s="42">
        <f>ABS(MIN((Y$9*E10)+H10+G10,0))</f>
        <v>0</v>
      </c>
      <c r="N10" s="42">
        <f>MAX(K10,0)*(D10*1000/3600)</f>
        <v>0</v>
      </c>
      <c r="O10" s="42">
        <f>ABS(M10*(D10*1000/3600))</f>
        <v>0</v>
      </c>
      <c r="P10" s="42">
        <f>P9+N10/1000</f>
        <v>0</v>
      </c>
      <c r="Q10" s="42">
        <f>Q9+O10/1000</f>
        <v>0</v>
      </c>
      <c r="R10" s="43">
        <v>0</v>
      </c>
      <c r="S10" s="43">
        <f t="shared" si="2"/>
        <v>0</v>
      </c>
      <c r="T10" s="42">
        <f>V10*Y$16</f>
        <v>0</v>
      </c>
      <c r="U10" s="21">
        <f>MIN(O10,Y$17)</f>
        <v>0</v>
      </c>
      <c r="V10" s="21">
        <f t="shared" si="5"/>
        <v>0</v>
      </c>
      <c r="W10" s="22"/>
      <c r="X10" s="33" t="s">
        <v>24</v>
      </c>
      <c r="Y10" s="28">
        <v>2.76</v>
      </c>
      <c r="AD10" s="16"/>
      <c r="AE10" s="19"/>
      <c r="AG10" s="15"/>
      <c r="AH10" s="15"/>
      <c r="AI10" s="14"/>
      <c r="AJ10" s="14"/>
    </row>
    <row r="11" spans="1:37" x14ac:dyDescent="0.35">
      <c r="A11" s="2" t="s">
        <v>12</v>
      </c>
      <c r="B11" s="2">
        <v>4</v>
      </c>
      <c r="C11" s="2">
        <v>4</v>
      </c>
      <c r="D11" s="7">
        <v>0</v>
      </c>
      <c r="E11" s="42">
        <f t="shared" si="3"/>
        <v>0</v>
      </c>
      <c r="F11" s="42">
        <f t="shared" si="4"/>
        <v>0</v>
      </c>
      <c r="G11" s="42">
        <f>0.5*Y$11*Y$13*Y$10*(D11*(1000/3600))^2</f>
        <v>0</v>
      </c>
      <c r="H11" s="42">
        <f>IF(D11=0,0,Y$12*Y$9*9.81)</f>
        <v>0</v>
      </c>
      <c r="I11" s="42">
        <f t="shared" si="0"/>
        <v>0</v>
      </c>
      <c r="J11" s="42">
        <f>(Y$9*E11)+IF(E11&gt;0,H11+G11,0)</f>
        <v>0</v>
      </c>
      <c r="K11" s="42">
        <f>MAX((Y$9*E11)+H11+G11,0)</f>
        <v>0</v>
      </c>
      <c r="L11" s="42">
        <f t="shared" si="1"/>
        <v>0</v>
      </c>
      <c r="M11" s="42">
        <f>ABS(MIN((Y$9*E11)+H11+G11,0))</f>
        <v>0</v>
      </c>
      <c r="N11" s="42">
        <f>MAX(K11,0)*(D11*1000/3600)</f>
        <v>0</v>
      </c>
      <c r="O11" s="42">
        <f>ABS(M11*(D11*1000/3600))</f>
        <v>0</v>
      </c>
      <c r="P11" s="42">
        <f>P10+N11/1000</f>
        <v>0</v>
      </c>
      <c r="Q11" s="42">
        <f>Q10+O11/1000</f>
        <v>0</v>
      </c>
      <c r="R11" s="43">
        <v>0</v>
      </c>
      <c r="S11" s="43">
        <f t="shared" si="2"/>
        <v>0</v>
      </c>
      <c r="T11" s="42">
        <f>V11*Y$16</f>
        <v>0</v>
      </c>
      <c r="U11" s="21">
        <f>MIN(O11,Y$17)</f>
        <v>0</v>
      </c>
      <c r="V11" s="21">
        <f t="shared" si="5"/>
        <v>0</v>
      </c>
      <c r="W11" s="22"/>
      <c r="X11" s="32" t="s">
        <v>23</v>
      </c>
      <c r="Y11" s="27">
        <v>1.167</v>
      </c>
      <c r="AB11" s="11"/>
      <c r="AC11" s="11"/>
      <c r="AD11" s="17"/>
    </row>
    <row r="12" spans="1:37" x14ac:dyDescent="0.35">
      <c r="A12" s="2" t="s">
        <v>12</v>
      </c>
      <c r="B12" s="2">
        <v>5</v>
      </c>
      <c r="C12" s="2">
        <v>5</v>
      </c>
      <c r="D12" s="7">
        <v>0</v>
      </c>
      <c r="E12" s="42">
        <f>($D13-$D11)/2/3.6</f>
        <v>0</v>
      </c>
      <c r="F12" s="42">
        <f>($D13-$D11)/2</f>
        <v>0</v>
      </c>
      <c r="G12" s="42">
        <f>0.5*Y$11*Y$13*Y$10*(D12*(1000/3600))^2</f>
        <v>0</v>
      </c>
      <c r="H12" s="42">
        <f>IF(D12=0,0,Y$12*Y$9*9.81)</f>
        <v>0</v>
      </c>
      <c r="I12" s="42">
        <f t="shared" si="0"/>
        <v>0</v>
      </c>
      <c r="J12" s="42">
        <f>(Y$9*E12)+IF(E12&gt;0,H12+G12,0)</f>
        <v>0</v>
      </c>
      <c r="K12" s="42">
        <f>MAX((Y$9*E12)+H12+G12,0)</f>
        <v>0</v>
      </c>
      <c r="L12" s="42">
        <f t="shared" si="1"/>
        <v>0</v>
      </c>
      <c r="M12" s="42">
        <f>ABS(MIN((Y$9*E12)+H12+G12,0))</f>
        <v>0</v>
      </c>
      <c r="N12" s="42">
        <f>MAX(K12,0)*(D12*1000/3600)</f>
        <v>0</v>
      </c>
      <c r="O12" s="42">
        <f>ABS(M12*(D12*1000/3600))</f>
        <v>0</v>
      </c>
      <c r="P12" s="42">
        <f>P11+N12/1000</f>
        <v>0</v>
      </c>
      <c r="Q12" s="42">
        <f>Q11+O12/1000</f>
        <v>0</v>
      </c>
      <c r="R12" s="43">
        <v>0</v>
      </c>
      <c r="S12" s="43">
        <f>R13-R12</f>
        <v>0</v>
      </c>
      <c r="T12" s="42">
        <f>V12*Y$16</f>
        <v>0</v>
      </c>
      <c r="U12" s="21">
        <f>MIN(O12,Y$17)</f>
        <v>0</v>
      </c>
      <c r="V12" s="21">
        <f t="shared" si="5"/>
        <v>0</v>
      </c>
      <c r="W12" s="22"/>
      <c r="X12" s="33" t="s">
        <v>18</v>
      </c>
      <c r="Y12" s="28">
        <v>2.1999999999999999E-2</v>
      </c>
    </row>
    <row r="13" spans="1:37" x14ac:dyDescent="0.35">
      <c r="A13" s="2" t="s">
        <v>12</v>
      </c>
      <c r="B13" s="2">
        <v>6</v>
      </c>
      <c r="C13" s="2">
        <v>6</v>
      </c>
      <c r="D13" s="7">
        <v>0</v>
      </c>
      <c r="E13" s="42">
        <f>($D14-$D12)/2/3.6</f>
        <v>0</v>
      </c>
      <c r="F13" s="42">
        <f>($D14-$D12)/2</f>
        <v>0</v>
      </c>
      <c r="G13" s="42">
        <f>0.5*Y$11*Y$13*Y$10*(D13*(1000/3600))^2</f>
        <v>0</v>
      </c>
      <c r="H13" s="42">
        <f>IF(D13=0,0,Y$12*Y$9*9.81)</f>
        <v>0</v>
      </c>
      <c r="I13" s="42">
        <f t="shared" si="0"/>
        <v>0</v>
      </c>
      <c r="J13" s="42">
        <f>(Y$9*E13)+IF(E13&gt;0,H13+G13,0)</f>
        <v>0</v>
      </c>
      <c r="K13" s="42">
        <f>MAX((Y$9*E13)+H13+G13,0)</f>
        <v>0</v>
      </c>
      <c r="L13" s="42">
        <f t="shared" si="1"/>
        <v>0</v>
      </c>
      <c r="M13" s="42">
        <f>ABS(MIN((Y$9*E13)+H13+G13,0))</f>
        <v>0</v>
      </c>
      <c r="N13" s="42">
        <f>MAX(K13,0)*(D13*1000/3600)</f>
        <v>0</v>
      </c>
      <c r="O13" s="42">
        <f>ABS(M13*(D13*1000/3600))</f>
        <v>0</v>
      </c>
      <c r="P13" s="42">
        <f>P12+N13/1000</f>
        <v>0</v>
      </c>
      <c r="Q13" s="42">
        <f>Q12+O13/1000</f>
        <v>0</v>
      </c>
      <c r="R13" s="43">
        <v>0</v>
      </c>
      <c r="S13" s="43">
        <f t="shared" si="2"/>
        <v>0</v>
      </c>
      <c r="T13" s="42">
        <f>V13*Y$16</f>
        <v>0</v>
      </c>
      <c r="U13" s="21">
        <f>MIN(O13,Y$17)</f>
        <v>0</v>
      </c>
      <c r="V13" s="21">
        <f t="shared" si="5"/>
        <v>0</v>
      </c>
      <c r="W13" s="22"/>
      <c r="X13" s="32" t="s">
        <v>19</v>
      </c>
      <c r="Y13" s="27">
        <v>0.56200000000000006</v>
      </c>
    </row>
    <row r="14" spans="1:37" x14ac:dyDescent="0.35">
      <c r="A14" s="2" t="s">
        <v>12</v>
      </c>
      <c r="B14" s="2">
        <v>7</v>
      </c>
      <c r="C14" s="2">
        <v>7</v>
      </c>
      <c r="D14" s="7">
        <v>0</v>
      </c>
      <c r="E14" s="42">
        <f t="shared" si="3"/>
        <v>0</v>
      </c>
      <c r="F14" s="42">
        <f t="shared" si="4"/>
        <v>0</v>
      </c>
      <c r="G14" s="42">
        <f>0.5*Y$11*Y$13*Y$10*(D14*(1000/3600))^2</f>
        <v>0</v>
      </c>
      <c r="H14" s="42">
        <f>IF(D14=0,0,Y$12*Y$9*9.81)</f>
        <v>0</v>
      </c>
      <c r="I14" s="42">
        <f t="shared" si="0"/>
        <v>0</v>
      </c>
      <c r="J14" s="42">
        <f>(Y$9*E14)+IF(E14&gt;0,H14+G14,0)</f>
        <v>0</v>
      </c>
      <c r="K14" s="42">
        <f>MAX((Y$9*E14)+H14+G14,0)</f>
        <v>0</v>
      </c>
      <c r="L14" s="42">
        <f t="shared" si="1"/>
        <v>0</v>
      </c>
      <c r="M14" s="42">
        <f>ABS(MIN((Y$9*E14)+H14+G14,0))</f>
        <v>0</v>
      </c>
      <c r="N14" s="42">
        <f>MAX(K14,0)*(D14*1000/3600)</f>
        <v>0</v>
      </c>
      <c r="O14" s="42">
        <f>ABS(M14*(D14*1000/3600))</f>
        <v>0</v>
      </c>
      <c r="P14" s="42">
        <f>P13+N14/1000</f>
        <v>0</v>
      </c>
      <c r="Q14" s="42">
        <f>Q13+O14/1000</f>
        <v>0</v>
      </c>
      <c r="R14" s="43">
        <v>0</v>
      </c>
      <c r="S14" s="43">
        <f t="shared" si="2"/>
        <v>0</v>
      </c>
      <c r="T14" s="42">
        <f>V14*Y$16</f>
        <v>0</v>
      </c>
      <c r="U14" s="21">
        <f>MIN(O14,Y$17)</f>
        <v>0</v>
      </c>
      <c r="V14" s="21">
        <f t="shared" si="5"/>
        <v>0</v>
      </c>
      <c r="W14" s="22"/>
      <c r="X14" s="34" t="s">
        <v>40</v>
      </c>
      <c r="Y14" s="29">
        <v>0.91700000000000004</v>
      </c>
    </row>
    <row r="15" spans="1:37" x14ac:dyDescent="0.35">
      <c r="A15" s="2" t="s">
        <v>12</v>
      </c>
      <c r="B15" s="2">
        <v>8</v>
      </c>
      <c r="C15" s="2">
        <v>8</v>
      </c>
      <c r="D15" s="7">
        <v>0</v>
      </c>
      <c r="E15" s="42">
        <f t="shared" si="3"/>
        <v>0</v>
      </c>
      <c r="F15" s="42">
        <f t="shared" si="4"/>
        <v>0</v>
      </c>
      <c r="G15" s="42">
        <f>0.5*Y$11*Y$13*Y$10*(D15*(1000/3600))^2</f>
        <v>0</v>
      </c>
      <c r="H15" s="42">
        <f>IF(D15=0,0,Y$12*Y$9*9.81)</f>
        <v>0</v>
      </c>
      <c r="I15" s="42">
        <f t="shared" si="0"/>
        <v>0</v>
      </c>
      <c r="J15" s="42">
        <f>(Y$9*E15)+IF(E15&gt;0,H15+G15,0)</f>
        <v>0</v>
      </c>
      <c r="K15" s="42">
        <f>MAX((Y$9*E15)+H15+G15,0)</f>
        <v>0</v>
      </c>
      <c r="L15" s="42">
        <f t="shared" si="1"/>
        <v>0</v>
      </c>
      <c r="M15" s="42">
        <f>ABS(MIN((Y$9*E15)+H15+G15,0))</f>
        <v>0</v>
      </c>
      <c r="N15" s="42">
        <f>MAX(K15,0)*(D15*1000/3600)</f>
        <v>0</v>
      </c>
      <c r="O15" s="42">
        <f>ABS(M15*(D15*1000/3600))</f>
        <v>0</v>
      </c>
      <c r="P15" s="42">
        <f>P14+N15/1000</f>
        <v>0</v>
      </c>
      <c r="Q15" s="42">
        <f>Q14+O15/1000</f>
        <v>0</v>
      </c>
      <c r="R15" s="43">
        <v>0</v>
      </c>
      <c r="S15" s="43">
        <f t="shared" si="2"/>
        <v>0</v>
      </c>
      <c r="T15" s="42">
        <f>V15*Y$16</f>
        <v>0</v>
      </c>
      <c r="U15" s="21">
        <f>MIN(O15,Y$17)</f>
        <v>0</v>
      </c>
      <c r="V15" s="21">
        <f t="shared" si="5"/>
        <v>0</v>
      </c>
      <c r="W15" s="22"/>
      <c r="X15" s="32" t="s">
        <v>41</v>
      </c>
      <c r="Y15" s="27">
        <v>0.82</v>
      </c>
      <c r="AC15" s="13"/>
      <c r="AD15" s="13"/>
    </row>
    <row r="16" spans="1:37" x14ac:dyDescent="0.35">
      <c r="A16" s="2" t="s">
        <v>12</v>
      </c>
      <c r="B16" s="2">
        <v>9</v>
      </c>
      <c r="C16" s="2">
        <v>9</v>
      </c>
      <c r="D16" s="7">
        <v>0</v>
      </c>
      <c r="E16" s="42">
        <f>($D17-$D15)/2/3.6</f>
        <v>0</v>
      </c>
      <c r="F16" s="42">
        <f>($D17-$D15)/2</f>
        <v>0</v>
      </c>
      <c r="G16" s="42">
        <f>0.5*Y$11*Y$13*Y$10*(D16*(1000/3600))^2</f>
        <v>0</v>
      </c>
      <c r="H16" s="42">
        <f>IF(D16=0,0,Y$12*Y$9*9.81)</f>
        <v>0</v>
      </c>
      <c r="I16" s="42">
        <f t="shared" si="0"/>
        <v>0</v>
      </c>
      <c r="J16" s="42">
        <f>(Y$9*E16)+IF(E16&gt;0,H16+G16,0)</f>
        <v>0</v>
      </c>
      <c r="K16" s="42">
        <f>MAX((Y$9*E16)+H16+G16,0)</f>
        <v>0</v>
      </c>
      <c r="L16" s="42">
        <f t="shared" si="1"/>
        <v>0</v>
      </c>
      <c r="M16" s="42">
        <f>ABS(MIN((Y$9*E16)+H16+G16,0))</f>
        <v>0</v>
      </c>
      <c r="N16" s="42">
        <f>MAX(K16,0)*(D16*1000/3600)</f>
        <v>0</v>
      </c>
      <c r="O16" s="42">
        <f>ABS(M16*(D16*1000/3600))</f>
        <v>0</v>
      </c>
      <c r="P16" s="42">
        <f>P15+N16/1000</f>
        <v>0</v>
      </c>
      <c r="Q16" s="42">
        <f>Q15+O16/1000</f>
        <v>0</v>
      </c>
      <c r="R16" s="43">
        <v>0</v>
      </c>
      <c r="S16" s="43">
        <f t="shared" si="2"/>
        <v>0</v>
      </c>
      <c r="T16" s="42">
        <f>V16*Y$16</f>
        <v>0</v>
      </c>
      <c r="U16" s="21">
        <f>MIN(O16,Y$17)</f>
        <v>0</v>
      </c>
      <c r="V16" s="21">
        <f t="shared" si="5"/>
        <v>0</v>
      </c>
      <c r="W16" s="22"/>
      <c r="X16" s="32" t="s">
        <v>42</v>
      </c>
      <c r="Y16" s="30">
        <f>Y14*Y14*Y15</f>
        <v>0.68952898000000007</v>
      </c>
      <c r="AC16" s="13"/>
      <c r="AD16" s="13"/>
    </row>
    <row r="17" spans="1:25" x14ac:dyDescent="0.35">
      <c r="A17" s="2" t="s">
        <v>12</v>
      </c>
      <c r="B17" s="2">
        <v>10</v>
      </c>
      <c r="C17" s="2">
        <v>10</v>
      </c>
      <c r="D17" s="7">
        <v>0</v>
      </c>
      <c r="E17" s="42">
        <f t="shared" si="3"/>
        <v>0</v>
      </c>
      <c r="F17" s="42">
        <f t="shared" si="4"/>
        <v>0</v>
      </c>
      <c r="G17" s="42">
        <f>0.5*Y$11*Y$13*Y$10*(D17*(1000/3600))^2</f>
        <v>0</v>
      </c>
      <c r="H17" s="42">
        <f>IF(D17=0,0,Y$12*Y$9*9.81)</f>
        <v>0</v>
      </c>
      <c r="I17" s="42">
        <f t="shared" si="0"/>
        <v>0</v>
      </c>
      <c r="J17" s="42">
        <f>(Y$9*E17)+IF(E17&gt;0,H17+G17,0)</f>
        <v>0</v>
      </c>
      <c r="K17" s="42">
        <f>MAX((Y$9*E17)+H17+G17,0)</f>
        <v>0</v>
      </c>
      <c r="L17" s="42">
        <f t="shared" si="1"/>
        <v>0</v>
      </c>
      <c r="M17" s="42">
        <f>ABS(MIN((Y$9*E17)+H17+G17,0))</f>
        <v>0</v>
      </c>
      <c r="N17" s="42">
        <f>MAX(K17,0)*(D17*1000/3600)</f>
        <v>0</v>
      </c>
      <c r="O17" s="42">
        <f>ABS(M17*(D17*1000/3600))</f>
        <v>0</v>
      </c>
      <c r="P17" s="42">
        <f>P16+N17/1000</f>
        <v>0</v>
      </c>
      <c r="Q17" s="42">
        <f>Q16+O17/1000</f>
        <v>0</v>
      </c>
      <c r="R17" s="43">
        <v>0</v>
      </c>
      <c r="S17" s="43">
        <f t="shared" si="2"/>
        <v>0</v>
      </c>
      <c r="T17" s="42">
        <f>V17*Y$16</f>
        <v>0</v>
      </c>
      <c r="U17" s="21">
        <f>MIN(O17,Y$17)</f>
        <v>0</v>
      </c>
      <c r="V17" s="21">
        <f t="shared" si="5"/>
        <v>0</v>
      </c>
      <c r="W17" s="22"/>
      <c r="X17" s="32" t="s">
        <v>43</v>
      </c>
      <c r="Y17" s="31">
        <v>15000</v>
      </c>
    </row>
    <row r="18" spans="1:25" x14ac:dyDescent="0.35">
      <c r="A18" s="2" t="s">
        <v>12</v>
      </c>
      <c r="B18" s="2">
        <v>11</v>
      </c>
      <c r="C18" s="2">
        <v>11</v>
      </c>
      <c r="D18" s="7">
        <v>0</v>
      </c>
      <c r="E18" s="42">
        <f>($D19-$D17)/2/3.6</f>
        <v>2.777777777777778E-2</v>
      </c>
      <c r="F18" s="42">
        <f>($D19-$D17)/2</f>
        <v>0.1</v>
      </c>
      <c r="G18" s="42">
        <f>0.5*Y$11*Y$13*Y$10*(D18*(1000/3600))^2</f>
        <v>0</v>
      </c>
      <c r="H18" s="42">
        <f>IF(D18=0,0,Y$12*Y$9*9.81)</f>
        <v>0</v>
      </c>
      <c r="I18" s="42">
        <f t="shared" si="0"/>
        <v>0</v>
      </c>
      <c r="J18" s="42">
        <f>(Y$9*E18)+IF(E18&gt;0,H18+G18,0)</f>
        <v>48.19444444444445</v>
      </c>
      <c r="K18" s="42">
        <f>MAX((Y$9*E18)+H18+G18,0)</f>
        <v>48.19444444444445</v>
      </c>
      <c r="L18" s="42">
        <f t="shared" si="1"/>
        <v>0</v>
      </c>
      <c r="M18" s="42">
        <f>ABS(MIN((Y$9*E18)+H18+G18,0))</f>
        <v>0</v>
      </c>
      <c r="N18" s="42">
        <f>MAX(K18,0)*(D18*1000/3600)</f>
        <v>0</v>
      </c>
      <c r="O18" s="42">
        <f>ABS(M18*(D18*1000/3600))</f>
        <v>0</v>
      </c>
      <c r="P18" s="42">
        <f>P17+N18/1000</f>
        <v>0</v>
      </c>
      <c r="Q18" s="42">
        <f>Q17+O18/1000</f>
        <v>0</v>
      </c>
      <c r="R18" s="43">
        <v>0</v>
      </c>
      <c r="S18" s="43">
        <f t="shared" si="2"/>
        <v>0</v>
      </c>
      <c r="T18" s="42">
        <f>V18*Y$16</f>
        <v>0</v>
      </c>
      <c r="U18" s="21">
        <f>MIN(O18,Y$17)</f>
        <v>0</v>
      </c>
      <c r="V18" s="21">
        <f t="shared" si="5"/>
        <v>0</v>
      </c>
      <c r="W18" s="22"/>
    </row>
    <row r="19" spans="1:25" hidden="1" x14ac:dyDescent="0.35">
      <c r="A19" s="2" t="s">
        <v>12</v>
      </c>
      <c r="B19" s="2">
        <v>12</v>
      </c>
      <c r="C19" s="2">
        <v>12</v>
      </c>
      <c r="D19" s="7">
        <v>0.2</v>
      </c>
      <c r="E19" s="42">
        <f t="shared" si="3"/>
        <v>0.2361111111111111</v>
      </c>
      <c r="F19" s="42">
        <f t="shared" si="4"/>
        <v>0.85</v>
      </c>
      <c r="G19" s="42">
        <f>0.5*Y$11*Y$13*Y$10*(D19*(1000/3600))^2</f>
        <v>2.7934522222222225E-3</v>
      </c>
      <c r="H19" s="42">
        <f>IF(D19=0,0,Y$12*Y$9*9.81)</f>
        <v>374.44769999999994</v>
      </c>
      <c r="I19" s="42">
        <f t="shared" si="0"/>
        <v>374.45049345222219</v>
      </c>
      <c r="J19" s="42">
        <f>(Y$9*E19)+IF(E19&gt;0,H19+G19,0)</f>
        <v>784.10327123000002</v>
      </c>
      <c r="K19" s="42">
        <f>MAX((Y$9*E19)+H19+G19,0)</f>
        <v>784.10327123000002</v>
      </c>
      <c r="L19" s="42">
        <f t="shared" si="1"/>
        <v>0</v>
      </c>
      <c r="M19" s="42">
        <f>ABS(MIN((Y$9*E19)+H19+G19,0))</f>
        <v>0</v>
      </c>
      <c r="N19" s="42">
        <f>MAX(K19,0)*(D19*1000/3600)</f>
        <v>43.561292846111108</v>
      </c>
      <c r="O19" s="42">
        <f>ABS(M19*(D19*1000/3600))</f>
        <v>0</v>
      </c>
      <c r="P19" s="42">
        <f>P18+N19/1000</f>
        <v>4.3561292846111106E-2</v>
      </c>
      <c r="Q19" s="42">
        <f>Q18+O19/1000</f>
        <v>0</v>
      </c>
      <c r="R19" s="43">
        <v>0</v>
      </c>
      <c r="S19" s="43">
        <f t="shared" si="2"/>
        <v>0</v>
      </c>
      <c r="T19" s="42">
        <f>V19*Y$16</f>
        <v>0</v>
      </c>
      <c r="U19" s="21">
        <f>MIN(O19,Y$17)</f>
        <v>0</v>
      </c>
      <c r="V19" s="21">
        <f t="shared" si="5"/>
        <v>0</v>
      </c>
      <c r="W19" s="22"/>
      <c r="X19" s="24" t="s">
        <v>17</v>
      </c>
      <c r="Y19" s="25" t="s">
        <v>37</v>
      </c>
    </row>
    <row r="20" spans="1:25" x14ac:dyDescent="0.35">
      <c r="A20" s="2" t="s">
        <v>12</v>
      </c>
      <c r="B20" s="2">
        <v>13</v>
      </c>
      <c r="C20" s="2">
        <v>13</v>
      </c>
      <c r="D20" s="7">
        <v>1.7</v>
      </c>
      <c r="E20" s="42">
        <f t="shared" si="3"/>
        <v>0.72222222222222221</v>
      </c>
      <c r="F20" s="42">
        <f t="shared" si="4"/>
        <v>2.6</v>
      </c>
      <c r="G20" s="42">
        <f>0.5*Y$11*Y$13*Y$10*(D20*(1000/3600))^2</f>
        <v>0.20182692305555555</v>
      </c>
      <c r="H20" s="42">
        <f>IF(D20=0,0,Y$12*Y$9*9.81)</f>
        <v>374.44769999999994</v>
      </c>
      <c r="I20" s="42">
        <f t="shared" si="0"/>
        <v>374.64952692305548</v>
      </c>
      <c r="J20" s="42">
        <f>(Y$9*E20)+IF(E20&gt;0,H20+G20,0)</f>
        <v>1627.7050824786108</v>
      </c>
      <c r="K20" s="42">
        <f>MAX((Y$9*E20)+H20+G20,0)</f>
        <v>1627.7050824786108</v>
      </c>
      <c r="L20" s="42">
        <f t="shared" si="1"/>
        <v>0</v>
      </c>
      <c r="M20" s="42">
        <f>ABS(MIN((Y$9*E20)+H20+G20,0))</f>
        <v>0</v>
      </c>
      <c r="N20" s="42">
        <f>MAX(K20,0)*(D20*1000/3600)</f>
        <v>768.6385111704551</v>
      </c>
      <c r="O20" s="42">
        <f>ABS(M20*(D20*1000/3600))</f>
        <v>0</v>
      </c>
      <c r="P20" s="42">
        <f>P19+N20/1000</f>
        <v>0.81219980401656622</v>
      </c>
      <c r="Q20" s="42">
        <f>Q19+O20/1000</f>
        <v>0</v>
      </c>
      <c r="R20" s="43">
        <v>0</v>
      </c>
      <c r="S20" s="43">
        <f t="shared" si="2"/>
        <v>0</v>
      </c>
      <c r="T20" s="42">
        <f>V20*Y$16</f>
        <v>0</v>
      </c>
      <c r="U20" s="21">
        <f>MIN(O20,Y$17)</f>
        <v>0</v>
      </c>
      <c r="V20" s="21">
        <f t="shared" si="5"/>
        <v>0</v>
      </c>
      <c r="W20" s="22"/>
      <c r="X20" s="24" t="s">
        <v>38</v>
      </c>
      <c r="Y20" s="26">
        <f>MAX(N7:N1808)</f>
        <v>66216.838596186441</v>
      </c>
    </row>
    <row r="21" spans="1:25" x14ac:dyDescent="0.35">
      <c r="A21" s="2" t="s">
        <v>12</v>
      </c>
      <c r="B21" s="2">
        <v>14</v>
      </c>
      <c r="C21" s="2">
        <v>14</v>
      </c>
      <c r="D21" s="7">
        <v>5.4</v>
      </c>
      <c r="E21" s="42">
        <f t="shared" si="3"/>
        <v>1.1388888888888891</v>
      </c>
      <c r="F21" s="42">
        <f t="shared" si="4"/>
        <v>4.1000000000000005</v>
      </c>
      <c r="G21" s="42">
        <f>0.5*Y$11*Y$13*Y$10*(D21*(1000/3600))^2</f>
        <v>2.0364266700000009</v>
      </c>
      <c r="H21" s="42">
        <f>IF(D21=0,0,Y$12*Y$9*9.81)</f>
        <v>374.44769999999994</v>
      </c>
      <c r="I21" s="42">
        <f t="shared" si="0"/>
        <v>376.48412666999997</v>
      </c>
      <c r="J21" s="42">
        <f>(Y$9*E21)+IF(E21&gt;0,H21+G21,0)</f>
        <v>2352.4563488922226</v>
      </c>
      <c r="K21" s="42">
        <f>MAX((Y$9*E21)+H21+G21,0)</f>
        <v>2352.4563488922222</v>
      </c>
      <c r="L21" s="42">
        <f t="shared" si="1"/>
        <v>0</v>
      </c>
      <c r="M21" s="42">
        <f>ABS(MIN((Y$9*E21)+H21+G21,0))</f>
        <v>0</v>
      </c>
      <c r="N21" s="42">
        <f>MAX(K21,0)*(D21*1000/3600)</f>
        <v>3528.6845233383333</v>
      </c>
      <c r="O21" s="42">
        <f>ABS(M21*(D21*1000/3600))</f>
        <v>0</v>
      </c>
      <c r="P21" s="42">
        <f>P20+N21/1000</f>
        <v>4.3408843273548996</v>
      </c>
      <c r="Q21" s="42">
        <f>Q20+O21/1000</f>
        <v>0</v>
      </c>
      <c r="R21" s="43">
        <v>0</v>
      </c>
      <c r="S21" s="43">
        <f t="shared" si="2"/>
        <v>0</v>
      </c>
      <c r="T21" s="42">
        <f>V21*Y$16</f>
        <v>0</v>
      </c>
      <c r="U21" s="21">
        <f>MIN(O21,Y$17)</f>
        <v>0</v>
      </c>
      <c r="V21" s="21">
        <f t="shared" si="5"/>
        <v>0</v>
      </c>
      <c r="W21" s="22"/>
      <c r="X21" s="24" t="s">
        <v>39</v>
      </c>
      <c r="Y21" s="26">
        <f>MAX(O7:O1808)</f>
        <v>29172.631525023538</v>
      </c>
    </row>
    <row r="22" spans="1:25" x14ac:dyDescent="0.35">
      <c r="A22" s="2" t="s">
        <v>12</v>
      </c>
      <c r="B22" s="2">
        <v>15</v>
      </c>
      <c r="C22" s="2">
        <v>15</v>
      </c>
      <c r="D22" s="7">
        <v>9.9</v>
      </c>
      <c r="E22" s="42">
        <f t="shared" si="3"/>
        <v>1.0694444444444444</v>
      </c>
      <c r="F22" s="42">
        <f t="shared" si="4"/>
        <v>3.8499999999999996</v>
      </c>
      <c r="G22" s="42">
        <f>0.5*Y$11*Y$13*Y$10*(D22*(1000/3600))^2</f>
        <v>6.8446563075000002</v>
      </c>
      <c r="H22" s="42">
        <f>IF(D22=0,0,Y$12*Y$9*9.81)</f>
        <v>374.44769999999994</v>
      </c>
      <c r="I22" s="42">
        <f t="shared" si="0"/>
        <v>381.29235630749992</v>
      </c>
      <c r="J22" s="42">
        <f>(Y$9*E22)+IF(E22&gt;0,H22+G22,0)</f>
        <v>2236.7784674186109</v>
      </c>
      <c r="K22" s="42">
        <f>MAX((Y$9*E22)+H22+G22,0)</f>
        <v>2236.7784674186109</v>
      </c>
      <c r="L22" s="42">
        <f t="shared" si="1"/>
        <v>0</v>
      </c>
      <c r="M22" s="42">
        <f>ABS(MIN((Y$9*E22)+H22+G22,0))</f>
        <v>0</v>
      </c>
      <c r="N22" s="42">
        <f>MAX(K22,0)*(D22*1000/3600)</f>
        <v>6151.1407854011804</v>
      </c>
      <c r="O22" s="42">
        <f>ABS(M22*(D22*1000/3600))</f>
        <v>0</v>
      </c>
      <c r="P22" s="42">
        <f>P21+N22/1000</f>
        <v>10.49202511275608</v>
      </c>
      <c r="Q22" s="42">
        <f>Q21+O22/1000</f>
        <v>0</v>
      </c>
      <c r="R22" s="43">
        <v>0</v>
      </c>
      <c r="S22" s="43">
        <f t="shared" si="2"/>
        <v>0</v>
      </c>
      <c r="T22" s="42">
        <f>V22*Y$16</f>
        <v>0</v>
      </c>
      <c r="U22" s="21">
        <f>MIN(O22,Y$17)</f>
        <v>0</v>
      </c>
      <c r="V22" s="21">
        <f t="shared" si="5"/>
        <v>0</v>
      </c>
      <c r="W22" s="22"/>
      <c r="X22" s="24" t="s">
        <v>45</v>
      </c>
      <c r="Y22" s="26">
        <f>MAX(S7:S1807)</f>
        <v>156.33104693854375</v>
      </c>
    </row>
    <row r="23" spans="1:25" x14ac:dyDescent="0.35">
      <c r="A23" s="2" t="s">
        <v>12</v>
      </c>
      <c r="B23" s="2">
        <v>16</v>
      </c>
      <c r="C23" s="2">
        <v>16</v>
      </c>
      <c r="D23" s="7">
        <v>13.1</v>
      </c>
      <c r="E23" s="42">
        <f t="shared" si="3"/>
        <v>0.97222222222222199</v>
      </c>
      <c r="F23" s="42">
        <f t="shared" si="4"/>
        <v>3.4999999999999991</v>
      </c>
      <c r="G23" s="42">
        <f>0.5*Y$11*Y$13*Y$10*(D23*(1000/3600))^2</f>
        <v>11.984608396388889</v>
      </c>
      <c r="H23" s="42">
        <f>IF(D23=0,0,Y$12*Y$9*9.81)</f>
        <v>374.44769999999994</v>
      </c>
      <c r="I23" s="42">
        <f t="shared" si="0"/>
        <v>386.43230839638881</v>
      </c>
      <c r="J23" s="42">
        <f>(Y$9*E23)+IF(E23&gt;0,H23+G23,0)</f>
        <v>2073.2378639519438</v>
      </c>
      <c r="K23" s="42">
        <f>MAX((Y$9*E23)+H23+G23,0)</f>
        <v>2073.2378639519443</v>
      </c>
      <c r="L23" s="42">
        <f t="shared" si="1"/>
        <v>0</v>
      </c>
      <c r="M23" s="42">
        <f>ABS(MIN((Y$9*E23)+H23+G23,0))</f>
        <v>0</v>
      </c>
      <c r="N23" s="42">
        <f>MAX(K23,0)*(D23*1000/3600)</f>
        <v>7544.2822271584637</v>
      </c>
      <c r="O23" s="42">
        <f>ABS(M23*(D23*1000/3600))</f>
        <v>0</v>
      </c>
      <c r="P23" s="42">
        <f>P22+N23/1000</f>
        <v>18.036307339914543</v>
      </c>
      <c r="Q23" s="42">
        <f>Q22+O23/1000</f>
        <v>0</v>
      </c>
      <c r="R23" s="43">
        <v>0</v>
      </c>
      <c r="S23" s="43">
        <f t="shared" si="2"/>
        <v>0</v>
      </c>
      <c r="T23" s="42">
        <f>V23*Y$16</f>
        <v>0</v>
      </c>
      <c r="U23" s="21">
        <f>MIN(O23,Y$17)</f>
        <v>0</v>
      </c>
      <c r="V23" s="21">
        <f t="shared" si="5"/>
        <v>0</v>
      </c>
      <c r="W23" s="22"/>
      <c r="X23" s="24" t="s">
        <v>46</v>
      </c>
      <c r="Y23" s="26">
        <f>(MAX(S7:S1807))*Y14</f>
        <v>143.35557004264462</v>
      </c>
    </row>
    <row r="24" spans="1:25" x14ac:dyDescent="0.35">
      <c r="A24" s="2" t="s">
        <v>12</v>
      </c>
      <c r="B24" s="2">
        <v>17</v>
      </c>
      <c r="C24" s="2">
        <v>17</v>
      </c>
      <c r="D24" s="7">
        <v>16.899999999999999</v>
      </c>
      <c r="E24" s="42">
        <f t="shared" si="3"/>
        <v>1.1944444444444444</v>
      </c>
      <c r="F24" s="42">
        <f t="shared" si="4"/>
        <v>4.3</v>
      </c>
      <c r="G24" s="42">
        <f>0.5*Y$11*Y$13*Y$10*(D24*(1000/3600))^2</f>
        <v>19.945947229722222</v>
      </c>
      <c r="H24" s="42">
        <f>IF(D24=0,0,Y$12*Y$9*9.81)</f>
        <v>374.44769999999994</v>
      </c>
      <c r="I24" s="42">
        <f t="shared" si="0"/>
        <v>394.39364722972215</v>
      </c>
      <c r="J24" s="42">
        <f>(Y$9*E24)+IF(E24&gt;0,H24+G24,0)</f>
        <v>2466.7547583408332</v>
      </c>
      <c r="K24" s="42">
        <f>MAX((Y$9*E24)+H24+G24,0)</f>
        <v>2466.7547583408332</v>
      </c>
      <c r="L24" s="42">
        <f t="shared" si="1"/>
        <v>0</v>
      </c>
      <c r="M24" s="42">
        <f>ABS(MIN((Y$9*E24)+H24+G24,0))</f>
        <v>0</v>
      </c>
      <c r="N24" s="42">
        <f>MAX(K24,0)*(D24*1000/3600)</f>
        <v>11580.043171100024</v>
      </c>
      <c r="O24" s="42">
        <f>ABS(M24*(D24*1000/3600))</f>
        <v>0</v>
      </c>
      <c r="P24" s="42">
        <f>P23+N24/1000</f>
        <v>29.616350511014566</v>
      </c>
      <c r="Q24" s="42">
        <f>Q23+O24/1000</f>
        <v>0</v>
      </c>
      <c r="R24" s="43">
        <v>0</v>
      </c>
      <c r="S24" s="43">
        <f t="shared" si="2"/>
        <v>0</v>
      </c>
      <c r="T24" s="42">
        <f>V24*Y$16</f>
        <v>0</v>
      </c>
      <c r="U24" s="21">
        <f>MIN(O24,Y$17)</f>
        <v>0</v>
      </c>
      <c r="V24" s="21">
        <f t="shared" si="5"/>
        <v>0</v>
      </c>
      <c r="W24" s="22"/>
      <c r="X24" s="14"/>
    </row>
    <row r="25" spans="1:25" x14ac:dyDescent="0.35">
      <c r="A25" s="2" t="s">
        <v>12</v>
      </c>
      <c r="B25" s="2">
        <v>18</v>
      </c>
      <c r="C25" s="2">
        <v>18</v>
      </c>
      <c r="D25" s="7">
        <v>21.7</v>
      </c>
      <c r="E25" s="42">
        <f t="shared" si="3"/>
        <v>1.2638888888888891</v>
      </c>
      <c r="F25" s="42">
        <f>($D26-$D24)/2</f>
        <v>4.5500000000000007</v>
      </c>
      <c r="G25" s="42">
        <f>0.5*Y$11*Y$13*Y$10*(D25*(1000/3600))^2</f>
        <v>32.885217923055549</v>
      </c>
      <c r="H25" s="42">
        <f>IF(D25=0,0,Y$12*Y$9*9.81)</f>
        <v>374.44769999999994</v>
      </c>
      <c r="I25" s="42">
        <f t="shared" si="0"/>
        <v>407.3329179230555</v>
      </c>
      <c r="J25" s="42">
        <f>(Y$9*E25)+IF(E25&gt;0,H25+G25,0)</f>
        <v>2600.1801401452781</v>
      </c>
      <c r="K25" s="42">
        <f>MAX((Y$9*E25)+H25+G25,0)</f>
        <v>2600.1801401452781</v>
      </c>
      <c r="L25" s="42">
        <f t="shared" si="1"/>
        <v>0</v>
      </c>
      <c r="M25" s="42">
        <f>ABS(MIN((Y$9*E25)+H25+G25,0))</f>
        <v>0</v>
      </c>
      <c r="N25" s="42">
        <f>MAX(K25,0)*(D25*1000/3600)</f>
        <v>15673.308066986814</v>
      </c>
      <c r="O25" s="42">
        <f>ABS(M25*(D25*1000/3600))</f>
        <v>0</v>
      </c>
      <c r="P25" s="42">
        <f>P24+N25/1000</f>
        <v>45.289658578001379</v>
      </c>
      <c r="Q25" s="42">
        <f>Q24+O25/1000</f>
        <v>0</v>
      </c>
      <c r="R25" s="43">
        <v>0</v>
      </c>
      <c r="S25" s="43">
        <f t="shared" si="2"/>
        <v>0</v>
      </c>
      <c r="T25" s="42">
        <f>V25*Y$16</f>
        <v>0</v>
      </c>
      <c r="U25" s="21">
        <f>MIN(O25,Y$17)</f>
        <v>0</v>
      </c>
      <c r="V25" s="21">
        <f t="shared" si="5"/>
        <v>0</v>
      </c>
      <c r="W25" s="22"/>
      <c r="X25" s="14"/>
    </row>
    <row r="26" spans="1:25" x14ac:dyDescent="0.35">
      <c r="A26" s="2" t="s">
        <v>12</v>
      </c>
      <c r="B26" s="2">
        <v>19</v>
      </c>
      <c r="C26" s="2">
        <v>19</v>
      </c>
      <c r="D26" s="7">
        <v>26</v>
      </c>
      <c r="E26" s="42">
        <f t="shared" si="3"/>
        <v>0.80555555555555558</v>
      </c>
      <c r="F26" s="42">
        <f t="shared" si="4"/>
        <v>2.9000000000000004</v>
      </c>
      <c r="G26" s="42">
        <f>0.5*Y$11*Y$13*Y$10*(D26*(1000/3600))^2</f>
        <v>47.209342555555558</v>
      </c>
      <c r="H26" s="42">
        <f>IF(D26=0,0,Y$12*Y$9*9.81)</f>
        <v>374.44769999999994</v>
      </c>
      <c r="I26" s="42">
        <f t="shared" si="0"/>
        <v>421.65704255555551</v>
      </c>
      <c r="J26" s="42">
        <f>(Y$9*E26)+IF(E26&gt;0,H26+G26,0)</f>
        <v>1819.2959314444445</v>
      </c>
      <c r="K26" s="42">
        <f>MAX((Y$9*E26)+H26+G26,0)</f>
        <v>1819.2959314444445</v>
      </c>
      <c r="L26" s="42">
        <f t="shared" si="1"/>
        <v>0</v>
      </c>
      <c r="M26" s="42">
        <f>ABS(MIN((Y$9*E26)+H26+G26,0))</f>
        <v>0</v>
      </c>
      <c r="N26" s="42">
        <f>MAX(K26,0)*(D26*1000/3600)</f>
        <v>13139.359504876544</v>
      </c>
      <c r="O26" s="42">
        <f>ABS(M26*(D26*1000/3600))</f>
        <v>0</v>
      </c>
      <c r="P26" s="42">
        <f>P25+N26/1000</f>
        <v>58.429018082877924</v>
      </c>
      <c r="Q26" s="42">
        <f>Q25+O26/1000</f>
        <v>0</v>
      </c>
      <c r="R26" s="43">
        <v>0</v>
      </c>
      <c r="S26" s="43">
        <f t="shared" si="2"/>
        <v>0</v>
      </c>
      <c r="T26" s="42">
        <f>V26*Y$16</f>
        <v>0</v>
      </c>
      <c r="U26" s="21">
        <f>MIN(O26,Y$17)</f>
        <v>0</v>
      </c>
      <c r="V26" s="21">
        <f t="shared" si="5"/>
        <v>0</v>
      </c>
      <c r="W26" s="22"/>
    </row>
    <row r="27" spans="1:25" x14ac:dyDescent="0.35">
      <c r="A27" s="2" t="s">
        <v>12</v>
      </c>
      <c r="B27" s="2">
        <v>20</v>
      </c>
      <c r="C27" s="2">
        <v>20</v>
      </c>
      <c r="D27" s="7">
        <v>27.5</v>
      </c>
      <c r="E27" s="42">
        <f t="shared" si="3"/>
        <v>0.29166666666666685</v>
      </c>
      <c r="F27" s="42">
        <f t="shared" si="4"/>
        <v>1.0500000000000007</v>
      </c>
      <c r="G27" s="42">
        <f>0.5*Y$11*Y$13*Y$10*(D27*(1000/3600))^2</f>
        <v>52.81370607638889</v>
      </c>
      <c r="H27" s="42">
        <f>IF(D27=0,0,Y$12*Y$9*9.81)</f>
        <v>374.44769999999994</v>
      </c>
      <c r="I27" s="42">
        <f t="shared" si="0"/>
        <v>427.26140607638882</v>
      </c>
      <c r="J27" s="42">
        <f>(Y$9*E27)+IF(E27&gt;0,H27+G27,0)</f>
        <v>933.30307274305574</v>
      </c>
      <c r="K27" s="42">
        <f>MAX((Y$9*E27)+H27+G27,0)</f>
        <v>933.30307274305585</v>
      </c>
      <c r="L27" s="42">
        <f t="shared" si="1"/>
        <v>0</v>
      </c>
      <c r="M27" s="42">
        <f>ABS(MIN((Y$9*E27)+H27+G27,0))</f>
        <v>0</v>
      </c>
      <c r="N27" s="42">
        <f>MAX(K27,0)*(D27*1000/3600)</f>
        <v>7129.3984723427884</v>
      </c>
      <c r="O27" s="42">
        <f>ABS(M27*(D27*1000/3600))</f>
        <v>0</v>
      </c>
      <c r="P27" s="42">
        <f>P26+N27/1000</f>
        <v>65.558416555220717</v>
      </c>
      <c r="Q27" s="42">
        <f>Q26+O27/1000</f>
        <v>0</v>
      </c>
      <c r="R27" s="43">
        <v>0</v>
      </c>
      <c r="S27" s="43">
        <f t="shared" si="2"/>
        <v>0</v>
      </c>
      <c r="T27" s="42">
        <f>V27*Y$16</f>
        <v>0</v>
      </c>
      <c r="U27" s="21">
        <f>MIN(O27,Y$17)</f>
        <v>0</v>
      </c>
      <c r="V27" s="21">
        <f t="shared" si="5"/>
        <v>0</v>
      </c>
      <c r="W27" s="22"/>
    </row>
    <row r="28" spans="1:25" x14ac:dyDescent="0.35">
      <c r="A28" s="2" t="s">
        <v>12</v>
      </c>
      <c r="B28" s="2">
        <v>21</v>
      </c>
      <c r="C28" s="2">
        <v>21</v>
      </c>
      <c r="D28" s="7">
        <v>28.1</v>
      </c>
      <c r="E28" s="42">
        <f t="shared" si="3"/>
        <v>0.1111111111111112</v>
      </c>
      <c r="F28" s="42">
        <f t="shared" si="4"/>
        <v>0.40000000000000036</v>
      </c>
      <c r="G28" s="42">
        <f>0.5*Y$11*Y$13*Y$10*(D28*(1000/3600))^2</f>
        <v>55.143445229722232</v>
      </c>
      <c r="H28" s="42">
        <f>IF(D28=0,0,Y$12*Y$9*9.81)</f>
        <v>374.44769999999994</v>
      </c>
      <c r="I28" s="42">
        <f t="shared" si="0"/>
        <v>429.5911452297222</v>
      </c>
      <c r="J28" s="42">
        <f>(Y$9*E28)+IF(E28&gt;0,H28+G28,0)</f>
        <v>622.36892300750014</v>
      </c>
      <c r="K28" s="42">
        <f>MAX((Y$9*E28)+H28+G28,0)</f>
        <v>622.36892300750014</v>
      </c>
      <c r="L28" s="42">
        <f t="shared" si="1"/>
        <v>0</v>
      </c>
      <c r="M28" s="42">
        <f>ABS(MIN((Y$9*E28)+H28+G28,0))</f>
        <v>0</v>
      </c>
      <c r="N28" s="42">
        <f>MAX(K28,0)*(D28*1000/3600)</f>
        <v>4857.9352045863207</v>
      </c>
      <c r="O28" s="42">
        <f>ABS(M28*(D28*1000/3600))</f>
        <v>0</v>
      </c>
      <c r="P28" s="42">
        <f>P27+N28/1000</f>
        <v>70.416351759807043</v>
      </c>
      <c r="Q28" s="42">
        <f>Q27+O28/1000</f>
        <v>0</v>
      </c>
      <c r="R28" s="43">
        <v>0</v>
      </c>
      <c r="S28" s="43">
        <f t="shared" si="2"/>
        <v>0</v>
      </c>
      <c r="T28" s="42">
        <f>V28*Y$16</f>
        <v>0</v>
      </c>
      <c r="U28" s="21">
        <f>MIN(O28,Y$17)</f>
        <v>0</v>
      </c>
      <c r="V28" s="21">
        <f t="shared" si="5"/>
        <v>0</v>
      </c>
      <c r="W28" s="22"/>
    </row>
    <row r="29" spans="1:25" x14ac:dyDescent="0.35">
      <c r="A29" s="2" t="s">
        <v>12</v>
      </c>
      <c r="B29" s="2">
        <v>22</v>
      </c>
      <c r="C29" s="2">
        <v>22</v>
      </c>
      <c r="D29" s="7">
        <v>28.3</v>
      </c>
      <c r="E29" s="42">
        <f t="shared" si="3"/>
        <v>9.7222222222222127E-2</v>
      </c>
      <c r="F29" s="42">
        <f t="shared" si="4"/>
        <v>0.34999999999999964</v>
      </c>
      <c r="G29" s="42">
        <f>0.5*Y$11*Y$13*Y$10*(D29*(1000/3600))^2</f>
        <v>55.931198756388895</v>
      </c>
      <c r="H29" s="42">
        <f>IF(D29=0,0,Y$12*Y$9*9.81)</f>
        <v>374.44769999999994</v>
      </c>
      <c r="I29" s="42">
        <f t="shared" si="0"/>
        <v>430.37889875638882</v>
      </c>
      <c r="J29" s="42">
        <f>(Y$9*E29)+IF(E29&gt;0,H29+G29,0)</f>
        <v>599.05945431194425</v>
      </c>
      <c r="K29" s="42">
        <f>MAX((Y$9*E29)+H29+G29,0)</f>
        <v>599.05945431194425</v>
      </c>
      <c r="L29" s="42">
        <f t="shared" si="1"/>
        <v>0</v>
      </c>
      <c r="M29" s="42">
        <f>ABS(MIN((Y$9*E29)+H29+G29,0))</f>
        <v>0</v>
      </c>
      <c r="N29" s="42">
        <f>MAX(K29,0)*(D29*1000/3600)</f>
        <v>4709.2729325077835</v>
      </c>
      <c r="O29" s="42">
        <f>ABS(M29*(D29*1000/3600))</f>
        <v>0</v>
      </c>
      <c r="P29" s="42">
        <f>P28+N29/1000</f>
        <v>75.12562469231483</v>
      </c>
      <c r="Q29" s="42">
        <f>Q28+O29/1000</f>
        <v>0</v>
      </c>
      <c r="R29" s="43">
        <v>0</v>
      </c>
      <c r="S29" s="43">
        <f t="shared" si="2"/>
        <v>0</v>
      </c>
      <c r="T29" s="42">
        <f>V29*Y$16</f>
        <v>0</v>
      </c>
      <c r="U29" s="21">
        <f>MIN(O29,Y$17)</f>
        <v>0</v>
      </c>
      <c r="V29" s="21">
        <f t="shared" si="5"/>
        <v>0</v>
      </c>
      <c r="W29" s="22"/>
    </row>
    <row r="30" spans="1:25" x14ac:dyDescent="0.35">
      <c r="A30" s="2" t="s">
        <v>12</v>
      </c>
      <c r="B30" s="2">
        <v>23</v>
      </c>
      <c r="C30" s="2">
        <v>23</v>
      </c>
      <c r="D30" s="7">
        <v>28.8</v>
      </c>
      <c r="E30" s="42">
        <f t="shared" si="3"/>
        <v>0.1111111111111112</v>
      </c>
      <c r="F30" s="42">
        <f t="shared" si="4"/>
        <v>0.40000000000000036</v>
      </c>
      <c r="G30" s="42">
        <f>0.5*Y$11*Y$13*Y$10*(D30*(1000/3600))^2</f>
        <v>57.92502528</v>
      </c>
      <c r="H30" s="42">
        <f>IF(D30=0,0,Y$12*Y$9*9.81)</f>
        <v>374.44769999999994</v>
      </c>
      <c r="I30" s="42">
        <f t="shared" si="0"/>
        <v>432.37272527999994</v>
      </c>
      <c r="J30" s="42">
        <f>(Y$9*E30)+IF(E30&gt;0,H30+G30,0)</f>
        <v>625.15050305777788</v>
      </c>
      <c r="K30" s="42">
        <f>MAX((Y$9*E30)+H30+G30,0)</f>
        <v>625.15050305777788</v>
      </c>
      <c r="L30" s="42">
        <f t="shared" si="1"/>
        <v>0</v>
      </c>
      <c r="M30" s="42">
        <f>ABS(MIN((Y$9*E30)+H30+G30,0))</f>
        <v>0</v>
      </c>
      <c r="N30" s="42">
        <f>MAX(K30,0)*(D30*1000/3600)</f>
        <v>5001.2040244622231</v>
      </c>
      <c r="O30" s="42">
        <f>ABS(M30*(D30*1000/3600))</f>
        <v>0</v>
      </c>
      <c r="P30" s="42">
        <f>P29+N30/1000</f>
        <v>80.126828716777055</v>
      </c>
      <c r="Q30" s="42">
        <f>Q29+O30/1000</f>
        <v>0</v>
      </c>
      <c r="R30" s="43">
        <v>0</v>
      </c>
      <c r="S30" s="43">
        <f t="shared" si="2"/>
        <v>0</v>
      </c>
      <c r="T30" s="42">
        <f>V30*Y$16</f>
        <v>0</v>
      </c>
      <c r="U30" s="21">
        <f>MIN(O30,Y$17)</f>
        <v>0</v>
      </c>
      <c r="V30" s="21">
        <f t="shared" si="5"/>
        <v>0</v>
      </c>
      <c r="W30" s="22"/>
    </row>
    <row r="31" spans="1:25" x14ac:dyDescent="0.35">
      <c r="A31" s="2" t="s">
        <v>12</v>
      </c>
      <c r="B31" s="2">
        <v>24</v>
      </c>
      <c r="C31" s="2">
        <v>24</v>
      </c>
      <c r="D31" s="7">
        <v>29.1</v>
      </c>
      <c r="E31" s="42">
        <f t="shared" si="3"/>
        <v>0.27777777777777779</v>
      </c>
      <c r="F31" s="42">
        <f t="shared" si="4"/>
        <v>1</v>
      </c>
      <c r="G31" s="42">
        <f>0.5*Y$11*Y$13*Y$10*(D31*(1000/3600))^2</f>
        <v>59.138081907500009</v>
      </c>
      <c r="H31" s="42">
        <f>IF(D31=0,0,Y$12*Y$9*9.81)</f>
        <v>374.44769999999994</v>
      </c>
      <c r="I31" s="42">
        <f t="shared" si="0"/>
        <v>433.58578190749995</v>
      </c>
      <c r="J31" s="42">
        <f>(Y$9*E31)+IF(E31&gt;0,H31+G31,0)</f>
        <v>915.53022635194441</v>
      </c>
      <c r="K31" s="42">
        <f>MAX((Y$9*E31)+H31+G31,0)</f>
        <v>915.53022635194441</v>
      </c>
      <c r="L31" s="42">
        <f t="shared" si="1"/>
        <v>0</v>
      </c>
      <c r="M31" s="42">
        <f>ABS(MIN((Y$9*E31)+H31+G31,0))</f>
        <v>0</v>
      </c>
      <c r="N31" s="42">
        <f>MAX(K31,0)*(D31*1000/3600)</f>
        <v>7400.5359963448846</v>
      </c>
      <c r="O31" s="42">
        <f>ABS(M31*(D31*1000/3600))</f>
        <v>0</v>
      </c>
      <c r="P31" s="42">
        <f>P30+N31/1000</f>
        <v>87.527364713121941</v>
      </c>
      <c r="Q31" s="42">
        <f>Q30+O31/1000</f>
        <v>0</v>
      </c>
      <c r="R31" s="43">
        <v>0</v>
      </c>
      <c r="S31" s="43">
        <f t="shared" si="2"/>
        <v>0</v>
      </c>
      <c r="T31" s="42">
        <f>V31*Y$16</f>
        <v>0</v>
      </c>
      <c r="U31" s="21">
        <f>MIN(O31,Y$17)</f>
        <v>0</v>
      </c>
      <c r="V31" s="21">
        <f t="shared" si="5"/>
        <v>0</v>
      </c>
      <c r="W31" s="22"/>
    </row>
    <row r="32" spans="1:25" x14ac:dyDescent="0.35">
      <c r="A32" s="2" t="s">
        <v>12</v>
      </c>
      <c r="B32" s="2">
        <v>25</v>
      </c>
      <c r="C32" s="2">
        <v>25</v>
      </c>
      <c r="D32" s="7">
        <v>30.8</v>
      </c>
      <c r="E32" s="42">
        <f t="shared" si="3"/>
        <v>0.38888888888888851</v>
      </c>
      <c r="F32" s="42">
        <f t="shared" si="4"/>
        <v>1.3999999999999986</v>
      </c>
      <c r="G32" s="42">
        <f>0.5*Y$11*Y$13*Y$10*(D32*(1000/3600))^2</f>
        <v>66.249512902222222</v>
      </c>
      <c r="H32" s="42">
        <f>IF(D32=0,0,Y$12*Y$9*9.81)</f>
        <v>374.44769999999994</v>
      </c>
      <c r="I32" s="42">
        <f t="shared" si="0"/>
        <v>440.69721290222219</v>
      </c>
      <c r="J32" s="42">
        <f>(Y$9*E32)+IF(E32&gt;0,H32+G32,0)</f>
        <v>1115.4194351244437</v>
      </c>
      <c r="K32" s="42">
        <f>MAX((Y$9*E32)+H32+G32,0)</f>
        <v>1115.4194351244437</v>
      </c>
      <c r="L32" s="42">
        <f t="shared" si="1"/>
        <v>0</v>
      </c>
      <c r="M32" s="42">
        <f>ABS(MIN((Y$9*E32)+H32+G32,0))</f>
        <v>0</v>
      </c>
      <c r="N32" s="42">
        <f>MAX(K32,0)*(D32*1000/3600)</f>
        <v>9543.032944953573</v>
      </c>
      <c r="O32" s="42">
        <f>ABS(M32*(D32*1000/3600))</f>
        <v>0</v>
      </c>
      <c r="P32" s="42">
        <f>P31+N32/1000</f>
        <v>97.070397658075507</v>
      </c>
      <c r="Q32" s="42">
        <f>Q31+O32/1000</f>
        <v>0</v>
      </c>
      <c r="R32" s="43">
        <v>0</v>
      </c>
      <c r="S32" s="43">
        <f t="shared" si="2"/>
        <v>0</v>
      </c>
      <c r="T32" s="42">
        <f>V32*Y$16</f>
        <v>0</v>
      </c>
      <c r="U32" s="21">
        <f>MIN(O32,Y$17)</f>
        <v>0</v>
      </c>
      <c r="V32" s="21">
        <f t="shared" si="5"/>
        <v>0</v>
      </c>
      <c r="W32" s="22"/>
    </row>
    <row r="33" spans="1:23" x14ac:dyDescent="0.35">
      <c r="A33" s="2" t="s">
        <v>12</v>
      </c>
      <c r="B33" s="2">
        <v>26</v>
      </c>
      <c r="C33" s="2">
        <v>26</v>
      </c>
      <c r="D33" s="7">
        <v>31.9</v>
      </c>
      <c r="E33" s="42">
        <f t="shared" si="3"/>
        <v>0.45833333333333343</v>
      </c>
      <c r="F33" s="42">
        <f t="shared" si="4"/>
        <v>1.6500000000000004</v>
      </c>
      <c r="G33" s="42">
        <f>0.5*Y$11*Y$13*Y$10*(D33*(1000/3600))^2</f>
        <v>71.06612289638889</v>
      </c>
      <c r="H33" s="42">
        <f>IF(D33=0,0,Y$12*Y$9*9.81)</f>
        <v>374.44769999999994</v>
      </c>
      <c r="I33" s="42">
        <f t="shared" si="0"/>
        <v>445.51382289638883</v>
      </c>
      <c r="J33" s="42">
        <f>(Y$9*E33)+IF(E33&gt;0,H33+G33,0)</f>
        <v>1240.7221562297223</v>
      </c>
      <c r="K33" s="42">
        <f>MAX((Y$9*E33)+H33+G33,0)</f>
        <v>1240.7221562297223</v>
      </c>
      <c r="L33" s="42">
        <f t="shared" si="1"/>
        <v>0</v>
      </c>
      <c r="M33" s="42">
        <f>ABS(MIN((Y$9*E33)+H33+G33,0))</f>
        <v>0</v>
      </c>
      <c r="N33" s="42">
        <f>MAX(K33,0)*(D33*1000/3600)</f>
        <v>10994.176884368928</v>
      </c>
      <c r="O33" s="42">
        <f>ABS(M33*(D33*1000/3600))</f>
        <v>0</v>
      </c>
      <c r="P33" s="42">
        <f>P32+N33/1000</f>
        <v>108.06457454244443</v>
      </c>
      <c r="Q33" s="42">
        <f>Q32+O33/1000</f>
        <v>0</v>
      </c>
      <c r="R33" s="43">
        <v>0</v>
      </c>
      <c r="S33" s="43">
        <f t="shared" si="2"/>
        <v>0</v>
      </c>
      <c r="T33" s="42">
        <f>V33*Y$16</f>
        <v>0</v>
      </c>
      <c r="U33" s="21">
        <f>MIN(O33,Y$17)</f>
        <v>0</v>
      </c>
      <c r="V33" s="21">
        <f t="shared" si="5"/>
        <v>0</v>
      </c>
      <c r="W33" s="22"/>
    </row>
    <row r="34" spans="1:23" x14ac:dyDescent="0.35">
      <c r="A34" s="2" t="s">
        <v>12</v>
      </c>
      <c r="B34" s="2">
        <v>27</v>
      </c>
      <c r="C34" s="2">
        <v>27</v>
      </c>
      <c r="D34" s="7">
        <v>34.1</v>
      </c>
      <c r="E34" s="42">
        <f t="shared" si="3"/>
        <v>0.65277777777777812</v>
      </c>
      <c r="F34" s="42">
        <f t="shared" si="4"/>
        <v>2.3500000000000014</v>
      </c>
      <c r="G34" s="42">
        <f>0.5*Y$11*Y$13*Y$10*(D34*(1000/3600))^2</f>
        <v>81.206354463055561</v>
      </c>
      <c r="H34" s="42">
        <f>IF(D34=0,0,Y$12*Y$9*9.81)</f>
        <v>374.44769999999994</v>
      </c>
      <c r="I34" s="42">
        <f t="shared" si="0"/>
        <v>455.6540544630555</v>
      </c>
      <c r="J34" s="42">
        <f>(Y$9*E34)+IF(E34&gt;0,H34+G34,0)</f>
        <v>1588.2234989075005</v>
      </c>
      <c r="K34" s="42">
        <f>MAX((Y$9*E34)+H34+G34,0)</f>
        <v>1588.2234989075005</v>
      </c>
      <c r="L34" s="42">
        <f t="shared" si="1"/>
        <v>0</v>
      </c>
      <c r="M34" s="42">
        <f>ABS(MIN((Y$9*E34)+H34+G34,0))</f>
        <v>0</v>
      </c>
      <c r="N34" s="42">
        <f>MAX(K34,0)*(D34*1000/3600)</f>
        <v>15044.005920207155</v>
      </c>
      <c r="O34" s="42">
        <f>ABS(M34*(D34*1000/3600))</f>
        <v>0</v>
      </c>
      <c r="P34" s="42">
        <f>P33+N34/1000</f>
        <v>123.10858046265159</v>
      </c>
      <c r="Q34" s="42">
        <f>Q33+O34/1000</f>
        <v>0</v>
      </c>
      <c r="R34" s="43">
        <v>0</v>
      </c>
      <c r="S34" s="43">
        <f t="shared" si="2"/>
        <v>0</v>
      </c>
      <c r="T34" s="42">
        <f>V34*Y$16</f>
        <v>0</v>
      </c>
      <c r="U34" s="21">
        <f>MIN(O34,Y$17)</f>
        <v>0</v>
      </c>
      <c r="V34" s="21">
        <f t="shared" si="5"/>
        <v>0</v>
      </c>
      <c r="W34" s="22"/>
    </row>
    <row r="35" spans="1:23" x14ac:dyDescent="0.35">
      <c r="A35" s="2" t="s">
        <v>12</v>
      </c>
      <c r="B35" s="2">
        <v>28</v>
      </c>
      <c r="C35" s="2">
        <v>28</v>
      </c>
      <c r="D35" s="7">
        <v>36.6</v>
      </c>
      <c r="E35" s="42">
        <f t="shared" si="3"/>
        <v>0.69444444444444442</v>
      </c>
      <c r="F35" s="42">
        <f t="shared" si="4"/>
        <v>2.5</v>
      </c>
      <c r="G35" s="42">
        <f>0.5*Y$11*Y$13*Y$10*(D35*(1000/3600))^2</f>
        <v>93.549921470000015</v>
      </c>
      <c r="H35" s="42">
        <f>IF(D35=0,0,Y$12*Y$9*9.81)</f>
        <v>374.44769999999994</v>
      </c>
      <c r="I35" s="42">
        <f t="shared" si="0"/>
        <v>467.99762146999996</v>
      </c>
      <c r="J35" s="42">
        <f>(Y$9*E35)+IF(E35&gt;0,H35+G35,0)</f>
        <v>1672.8587325811111</v>
      </c>
      <c r="K35" s="42">
        <f>MAX((Y$9*E35)+H35+G35,0)</f>
        <v>1672.8587325811111</v>
      </c>
      <c r="L35" s="42">
        <f t="shared" si="1"/>
        <v>0</v>
      </c>
      <c r="M35" s="42">
        <f>ABS(MIN((Y$9*E35)+H35+G35,0))</f>
        <v>0</v>
      </c>
      <c r="N35" s="42">
        <f>MAX(K35,0)*(D35*1000/3600)</f>
        <v>17007.397114574629</v>
      </c>
      <c r="O35" s="42">
        <f>ABS(M35*(D35*1000/3600))</f>
        <v>0</v>
      </c>
      <c r="P35" s="42">
        <f>P34+N35/1000</f>
        <v>140.1159775772262</v>
      </c>
      <c r="Q35" s="42">
        <f>Q34+O35/1000</f>
        <v>0</v>
      </c>
      <c r="R35" s="43">
        <v>0</v>
      </c>
      <c r="S35" s="43">
        <f t="shared" si="2"/>
        <v>0</v>
      </c>
      <c r="T35" s="42">
        <f>V35*Y$16</f>
        <v>0</v>
      </c>
      <c r="U35" s="21">
        <f>MIN(O35,Y$17)</f>
        <v>0</v>
      </c>
      <c r="V35" s="21">
        <f t="shared" si="5"/>
        <v>0</v>
      </c>
      <c r="W35" s="22"/>
    </row>
    <row r="36" spans="1:23" x14ac:dyDescent="0.35">
      <c r="A36" s="2" t="s">
        <v>12</v>
      </c>
      <c r="B36" s="2">
        <v>29</v>
      </c>
      <c r="C36" s="2">
        <v>29</v>
      </c>
      <c r="D36" s="7">
        <v>39.1</v>
      </c>
      <c r="E36" s="42">
        <f t="shared" si="3"/>
        <v>0.65277777777777712</v>
      </c>
      <c r="F36" s="42">
        <f t="shared" si="4"/>
        <v>2.3499999999999979</v>
      </c>
      <c r="G36" s="42">
        <f>0.5*Y$11*Y$13*Y$10*(D36*(1000/3600))^2</f>
        <v>106.76644229638892</v>
      </c>
      <c r="H36" s="42">
        <f>IF(D36=0,0,Y$12*Y$9*9.81)</f>
        <v>374.44769999999994</v>
      </c>
      <c r="I36" s="42">
        <f t="shared" si="0"/>
        <v>481.21414229638884</v>
      </c>
      <c r="J36" s="42">
        <f>(Y$9*E36)+IF(E36&gt;0,H36+G36,0)</f>
        <v>1613.7835867408321</v>
      </c>
      <c r="K36" s="42">
        <f>MAX((Y$9*E36)+H36+G36,0)</f>
        <v>1613.7835867408321</v>
      </c>
      <c r="L36" s="42">
        <f t="shared" si="1"/>
        <v>0</v>
      </c>
      <c r="M36" s="42">
        <f>ABS(MIN((Y$9*E36)+H36+G36,0))</f>
        <v>0</v>
      </c>
      <c r="N36" s="42">
        <f>MAX(K36,0)*(D36*1000/3600)</f>
        <v>17527.482844879592</v>
      </c>
      <c r="O36" s="42">
        <f>ABS(M36*(D36*1000/3600))</f>
        <v>0</v>
      </c>
      <c r="P36" s="42">
        <f>P35+N36/1000</f>
        <v>157.64346042210579</v>
      </c>
      <c r="Q36" s="42">
        <f>Q35+O36/1000</f>
        <v>0</v>
      </c>
      <c r="R36" s="43">
        <v>0</v>
      </c>
      <c r="S36" s="43">
        <f t="shared" si="2"/>
        <v>0</v>
      </c>
      <c r="T36" s="42">
        <f>V36*Y$16</f>
        <v>0</v>
      </c>
      <c r="U36" s="21">
        <f>MIN(O36,Y$17)</f>
        <v>0</v>
      </c>
      <c r="V36" s="21">
        <f t="shared" si="5"/>
        <v>0</v>
      </c>
      <c r="W36" s="22"/>
    </row>
    <row r="37" spans="1:23" x14ac:dyDescent="0.35">
      <c r="A37" s="2" t="s">
        <v>12</v>
      </c>
      <c r="B37" s="2">
        <v>30</v>
      </c>
      <c r="C37" s="2">
        <v>30</v>
      </c>
      <c r="D37" s="7">
        <v>41.3</v>
      </c>
      <c r="E37" s="42">
        <f t="shared" si="3"/>
        <v>0.47222222222222199</v>
      </c>
      <c r="F37" s="42">
        <f t="shared" si="4"/>
        <v>1.6999999999999993</v>
      </c>
      <c r="G37" s="42">
        <f>0.5*Y$11*Y$13*Y$10*(D37*(1000/3600))^2</f>
        <v>119.11908802305554</v>
      </c>
      <c r="H37" s="42">
        <f>IF(D37=0,0,Y$12*Y$9*9.81)</f>
        <v>374.44769999999994</v>
      </c>
      <c r="I37" s="42">
        <f t="shared" si="0"/>
        <v>493.56678802305549</v>
      </c>
      <c r="J37" s="42">
        <f>(Y$9*E37)+IF(E37&gt;0,H37+G37,0)</f>
        <v>1312.8723435786108</v>
      </c>
      <c r="K37" s="42">
        <f>MAX((Y$9*E37)+H37+G37,0)</f>
        <v>1312.8723435786108</v>
      </c>
      <c r="L37" s="42">
        <f t="shared" si="1"/>
        <v>0</v>
      </c>
      <c r="M37" s="42">
        <f>ABS(MIN((Y$9*E37)+H37+G37,0))</f>
        <v>0</v>
      </c>
      <c r="N37" s="42">
        <f>MAX(K37,0)*(D37*1000/3600)</f>
        <v>15061.563274943506</v>
      </c>
      <c r="O37" s="42">
        <f>ABS(M37*(D37*1000/3600))</f>
        <v>0</v>
      </c>
      <c r="P37" s="42">
        <f>P36+N37/1000</f>
        <v>172.70502369704928</v>
      </c>
      <c r="Q37" s="42">
        <f>Q36+O37/1000</f>
        <v>0</v>
      </c>
      <c r="R37" s="43">
        <v>0</v>
      </c>
      <c r="S37" s="43">
        <f t="shared" si="2"/>
        <v>0</v>
      </c>
      <c r="T37" s="42">
        <f>V37*Y$16</f>
        <v>0</v>
      </c>
      <c r="U37" s="21">
        <f>MIN(O37,Y$17)</f>
        <v>0</v>
      </c>
      <c r="V37" s="21">
        <f t="shared" si="5"/>
        <v>0</v>
      </c>
      <c r="W37" s="22"/>
    </row>
    <row r="38" spans="1:23" x14ac:dyDescent="0.35">
      <c r="A38" s="2" t="s">
        <v>12</v>
      </c>
      <c r="B38" s="2">
        <v>31</v>
      </c>
      <c r="C38" s="2">
        <v>31</v>
      </c>
      <c r="D38" s="7">
        <v>42.5</v>
      </c>
      <c r="E38" s="42">
        <f t="shared" si="3"/>
        <v>0.27777777777777779</v>
      </c>
      <c r="F38" s="42">
        <f t="shared" si="4"/>
        <v>1</v>
      </c>
      <c r="G38" s="42">
        <f>0.5*Y$11*Y$13*Y$10*(D38*(1000/3600))^2</f>
        <v>126.14182690972221</v>
      </c>
      <c r="H38" s="42">
        <f>IF(D38=0,0,Y$12*Y$9*9.81)</f>
        <v>374.44769999999994</v>
      </c>
      <c r="I38" s="42">
        <f t="shared" si="0"/>
        <v>500.58952690972217</v>
      </c>
      <c r="J38" s="42">
        <f>(Y$9*E38)+IF(E38&gt;0,H38+G38,0)</f>
        <v>982.53397135416662</v>
      </c>
      <c r="K38" s="42">
        <f>MAX((Y$9*E38)+H38+G38,0)</f>
        <v>982.53397135416662</v>
      </c>
      <c r="L38" s="42">
        <f t="shared" si="1"/>
        <v>0</v>
      </c>
      <c r="M38" s="42">
        <f>ABS(MIN((Y$9*E38)+H38+G38,0))</f>
        <v>0</v>
      </c>
      <c r="N38" s="42">
        <f>MAX(K38,0)*(D38*1000/3600)</f>
        <v>11599.359384042245</v>
      </c>
      <c r="O38" s="42">
        <f>ABS(M38*(D38*1000/3600))</f>
        <v>0</v>
      </c>
      <c r="P38" s="42">
        <f>P37+N38/1000</f>
        <v>184.30438308109154</v>
      </c>
      <c r="Q38" s="42">
        <f>Q37+O38/1000</f>
        <v>0</v>
      </c>
      <c r="R38" s="43">
        <v>0</v>
      </c>
      <c r="S38" s="43">
        <f t="shared" si="2"/>
        <v>0</v>
      </c>
      <c r="T38" s="42">
        <f>V38*Y$16</f>
        <v>0</v>
      </c>
      <c r="U38" s="21">
        <f>MIN(O38,Y$17)</f>
        <v>0</v>
      </c>
      <c r="V38" s="21">
        <f t="shared" si="5"/>
        <v>0</v>
      </c>
      <c r="W38" s="22"/>
    </row>
    <row r="39" spans="1:23" x14ac:dyDescent="0.35">
      <c r="A39" s="2" t="s">
        <v>12</v>
      </c>
      <c r="B39" s="2">
        <v>32</v>
      </c>
      <c r="C39" s="2">
        <v>32</v>
      </c>
      <c r="D39" s="7">
        <v>43.3</v>
      </c>
      <c r="E39" s="42">
        <f t="shared" si="3"/>
        <v>0.19444444444444425</v>
      </c>
      <c r="F39" s="42">
        <f t="shared" si="4"/>
        <v>0.69999999999999929</v>
      </c>
      <c r="G39" s="42">
        <f>0.5*Y$11*Y$13*Y$10*(D39*(1000/3600))^2</f>
        <v>130.93539092305554</v>
      </c>
      <c r="H39" s="42">
        <f>IF(D39=0,0,Y$12*Y$9*9.81)</f>
        <v>374.44769999999994</v>
      </c>
      <c r="I39" s="42">
        <f t="shared" si="0"/>
        <v>505.38309092305548</v>
      </c>
      <c r="J39" s="42">
        <f>(Y$9*E39)+IF(E39&gt;0,H39+G39,0)</f>
        <v>842.74420203416628</v>
      </c>
      <c r="K39" s="42">
        <f>MAX((Y$9*E39)+H39+G39,0)</f>
        <v>842.74420203416639</v>
      </c>
      <c r="L39" s="42">
        <f t="shared" si="1"/>
        <v>0</v>
      </c>
      <c r="M39" s="42">
        <f>ABS(MIN((Y$9*E39)+H39+G39,0))</f>
        <v>0</v>
      </c>
      <c r="N39" s="42">
        <f>MAX(K39,0)*(D39*1000/3600)</f>
        <v>10136.339985577613</v>
      </c>
      <c r="O39" s="42">
        <f>ABS(M39*(D39*1000/3600))</f>
        <v>0</v>
      </c>
      <c r="P39" s="42">
        <f>P38+N39/1000</f>
        <v>194.44072306666916</v>
      </c>
      <c r="Q39" s="42">
        <f>Q38+O39/1000</f>
        <v>0</v>
      </c>
      <c r="R39" s="43">
        <v>0</v>
      </c>
      <c r="S39" s="43">
        <f t="shared" si="2"/>
        <v>0</v>
      </c>
      <c r="T39" s="42">
        <f>V39*Y$16</f>
        <v>0</v>
      </c>
      <c r="U39" s="21">
        <f>MIN(O39,Y$17)</f>
        <v>0</v>
      </c>
      <c r="V39" s="21">
        <f t="shared" si="5"/>
        <v>0</v>
      </c>
      <c r="W39" s="22"/>
    </row>
    <row r="40" spans="1:23" x14ac:dyDescent="0.35">
      <c r="A40" s="2" t="s">
        <v>12</v>
      </c>
      <c r="B40" s="2">
        <v>33</v>
      </c>
      <c r="C40" s="2">
        <v>33</v>
      </c>
      <c r="D40" s="7">
        <v>43.9</v>
      </c>
      <c r="E40" s="42">
        <f t="shared" si="3"/>
        <v>0.15277777777777798</v>
      </c>
      <c r="F40" s="42">
        <f t="shared" si="4"/>
        <v>0.55000000000000071</v>
      </c>
      <c r="G40" s="42">
        <f>0.5*Y$11*Y$13*Y$10*(D40*(1000/3600))^2</f>
        <v>134.58922642972223</v>
      </c>
      <c r="H40" s="42">
        <f>IF(D40=0,0,Y$12*Y$9*9.81)</f>
        <v>374.44769999999994</v>
      </c>
      <c r="I40" s="42">
        <f t="shared" si="0"/>
        <v>509.03692642972214</v>
      </c>
      <c r="J40" s="42">
        <f>(Y$9*E40)+IF(E40&gt;0,H40+G40,0)</f>
        <v>774.10637087416694</v>
      </c>
      <c r="K40" s="42">
        <f>MAX((Y$9*E40)+H40+G40,0)</f>
        <v>774.10637087416694</v>
      </c>
      <c r="L40" s="42">
        <f t="shared" si="1"/>
        <v>0</v>
      </c>
      <c r="M40" s="42">
        <f>ABS(MIN((Y$9*E40)+H40+G40,0))</f>
        <v>0</v>
      </c>
      <c r="N40" s="42">
        <f>MAX(K40,0)*(D40*1000/3600)</f>
        <v>9439.7971337155359</v>
      </c>
      <c r="O40" s="42">
        <f>ABS(M40*(D40*1000/3600))</f>
        <v>0</v>
      </c>
      <c r="P40" s="42">
        <f>P39+N40/1000</f>
        <v>203.88052020038469</v>
      </c>
      <c r="Q40" s="42">
        <f>Q39+O40/1000</f>
        <v>0</v>
      </c>
      <c r="R40" s="43">
        <v>0</v>
      </c>
      <c r="S40" s="43">
        <f t="shared" si="2"/>
        <v>0</v>
      </c>
      <c r="T40" s="42">
        <f>V40*Y$16</f>
        <v>0</v>
      </c>
      <c r="U40" s="21">
        <f>MIN(O40,Y$17)</f>
        <v>0</v>
      </c>
      <c r="V40" s="21">
        <f t="shared" si="5"/>
        <v>0</v>
      </c>
      <c r="W40" s="22"/>
    </row>
    <row r="41" spans="1:23" x14ac:dyDescent="0.35">
      <c r="A41" s="2" t="s">
        <v>12</v>
      </c>
      <c r="B41" s="2">
        <v>34</v>
      </c>
      <c r="C41" s="2">
        <v>34</v>
      </c>
      <c r="D41" s="7">
        <v>44.4</v>
      </c>
      <c r="E41" s="42">
        <f t="shared" si="3"/>
        <v>8.3333333333333523E-2</v>
      </c>
      <c r="F41" s="42">
        <f t="shared" si="4"/>
        <v>0.30000000000000071</v>
      </c>
      <c r="G41" s="42">
        <f>0.5*Y$11*Y$13*Y$10*(D41*(1000/3600))^2</f>
        <v>137.67249932000001</v>
      </c>
      <c r="H41" s="42">
        <f>IF(D41=0,0,Y$12*Y$9*9.81)</f>
        <v>374.44769999999994</v>
      </c>
      <c r="I41" s="42">
        <f t="shared" si="0"/>
        <v>512.12019931999998</v>
      </c>
      <c r="J41" s="42">
        <f>(Y$9*E41)+IF(E41&gt;0,H41+G41,0)</f>
        <v>656.7035326533337</v>
      </c>
      <c r="K41" s="42">
        <f>MAX((Y$9*E41)+H41+G41,0)</f>
        <v>656.7035326533337</v>
      </c>
      <c r="L41" s="42">
        <f t="shared" si="1"/>
        <v>0</v>
      </c>
      <c r="M41" s="42">
        <f>ABS(MIN((Y$9*E41)+H41+G41,0))</f>
        <v>0</v>
      </c>
      <c r="N41" s="42">
        <f>MAX(K41,0)*(D41*1000/3600)</f>
        <v>8099.343569391116</v>
      </c>
      <c r="O41" s="42">
        <f>ABS(M41*(D41*1000/3600))</f>
        <v>0</v>
      </c>
      <c r="P41" s="42">
        <f>P40+N41/1000</f>
        <v>211.97986376977582</v>
      </c>
      <c r="Q41" s="42">
        <f>Q40+O41/1000</f>
        <v>0</v>
      </c>
      <c r="R41" s="43">
        <v>0</v>
      </c>
      <c r="S41" s="43">
        <f t="shared" si="2"/>
        <v>0</v>
      </c>
      <c r="T41" s="42">
        <f>V41*Y$16</f>
        <v>0</v>
      </c>
      <c r="U41" s="21">
        <f>MIN(O41,Y$17)</f>
        <v>0</v>
      </c>
      <c r="V41" s="21">
        <f t="shared" si="5"/>
        <v>0</v>
      </c>
      <c r="W41" s="22"/>
    </row>
    <row r="42" spans="1:23" x14ac:dyDescent="0.35">
      <c r="A42" s="2" t="s">
        <v>12</v>
      </c>
      <c r="B42" s="2">
        <v>35</v>
      </c>
      <c r="C42" s="2">
        <v>35</v>
      </c>
      <c r="D42" s="7">
        <v>44.5</v>
      </c>
      <c r="E42" s="42">
        <f t="shared" si="3"/>
        <v>-2.7777777777777186E-2</v>
      </c>
      <c r="F42" s="42">
        <f t="shared" si="4"/>
        <v>-9.9999999999997868E-2</v>
      </c>
      <c r="G42" s="42">
        <f>0.5*Y$11*Y$13*Y$10*(D42*(1000/3600))^2</f>
        <v>138.29334407638893</v>
      </c>
      <c r="H42" s="42">
        <f>IF(D42=0,0,Y$12*Y$9*9.81)</f>
        <v>374.44769999999994</v>
      </c>
      <c r="I42" s="42">
        <f t="shared" si="0"/>
        <v>512.7410440763889</v>
      </c>
      <c r="J42" s="42">
        <f>(Y$9*E42)+IF(E42&gt;0,H42+G42,0)</f>
        <v>-48.19444444444342</v>
      </c>
      <c r="K42" s="42">
        <f>MAX((Y$9*E42)+H42+G42,0)</f>
        <v>464.54659963194547</v>
      </c>
      <c r="L42" s="42">
        <f t="shared" si="1"/>
        <v>48.19444444444342</v>
      </c>
      <c r="M42" s="42">
        <f>ABS(MIN((Y$9*E42)+H42+G42,0))</f>
        <v>0</v>
      </c>
      <c r="N42" s="42">
        <f>MAX(K42,0)*(D42*1000/3600)</f>
        <v>5742.3121343393259</v>
      </c>
      <c r="O42" s="42">
        <f>ABS(M42*(D42*1000/3600))</f>
        <v>0</v>
      </c>
      <c r="P42" s="42">
        <f>P41+N42/1000</f>
        <v>217.72217590411515</v>
      </c>
      <c r="Q42" s="42">
        <f>Q41+O42/1000</f>
        <v>0</v>
      </c>
      <c r="R42" s="43">
        <v>0</v>
      </c>
      <c r="S42" s="43">
        <f t="shared" si="2"/>
        <v>42.704615532077241</v>
      </c>
      <c r="T42" s="42">
        <f>V42*Y$16</f>
        <v>0</v>
      </c>
      <c r="U42" s="21">
        <f>MIN(O42,Y$17)</f>
        <v>0</v>
      </c>
      <c r="V42" s="21">
        <f t="shared" si="5"/>
        <v>0</v>
      </c>
      <c r="W42" s="22"/>
    </row>
    <row r="43" spans="1:23" x14ac:dyDescent="0.35">
      <c r="A43" s="2" t="s">
        <v>12</v>
      </c>
      <c r="B43" s="2">
        <v>36</v>
      </c>
      <c r="C43" s="2">
        <v>36</v>
      </c>
      <c r="D43" s="7">
        <v>44.2</v>
      </c>
      <c r="E43" s="42">
        <f t="shared" si="3"/>
        <v>-0.24999999999999961</v>
      </c>
      <c r="F43" s="42">
        <f t="shared" si="4"/>
        <v>-0.89999999999999858</v>
      </c>
      <c r="G43" s="42">
        <f>0.5*Y$11*Y$13*Y$10*(D43*(1000/3600))^2</f>
        <v>136.43499998555558</v>
      </c>
      <c r="H43" s="42">
        <f>IF(D43=0,0,Y$12*Y$9*9.81)</f>
        <v>374.44769999999994</v>
      </c>
      <c r="I43" s="42">
        <f t="shared" si="0"/>
        <v>510.88269998555552</v>
      </c>
      <c r="J43" s="42">
        <f>(Y$9*E43)+IF(E43&gt;0,H43+G43,0)</f>
        <v>-433.74999999999932</v>
      </c>
      <c r="K43" s="42">
        <f>MAX((Y$9*E43)+H43+G43,0)</f>
        <v>77.132699985556201</v>
      </c>
      <c r="L43" s="42">
        <f t="shared" si="1"/>
        <v>433.74999999999932</v>
      </c>
      <c r="M43" s="42">
        <f>ABS(MIN((Y$9*E43)+H43+G43,0))</f>
        <v>0</v>
      </c>
      <c r="N43" s="42">
        <f>MAX(K43,0)*(D43*1000/3600)</f>
        <v>947.01814982266228</v>
      </c>
      <c r="O43" s="42">
        <f>ABS(M43*(D43*1000/3600))</f>
        <v>0</v>
      </c>
      <c r="P43" s="42">
        <f>P42+N43/1000</f>
        <v>218.66919405393782</v>
      </c>
      <c r="Q43" s="42">
        <f>Q42+O43/1000</f>
        <v>0</v>
      </c>
      <c r="R43" s="43">
        <v>42.704615532077241</v>
      </c>
      <c r="S43" s="43">
        <f t="shared" si="2"/>
        <v>0.34305731715004129</v>
      </c>
      <c r="T43" s="42">
        <f>V43*Y$16</f>
        <v>0</v>
      </c>
      <c r="U43" s="21">
        <f>MIN(O43,Y$17)</f>
        <v>0</v>
      </c>
      <c r="V43" s="21">
        <f t="shared" si="5"/>
        <v>0</v>
      </c>
      <c r="W43" s="22"/>
    </row>
    <row r="44" spans="1:23" x14ac:dyDescent="0.35">
      <c r="A44" s="2" t="s">
        <v>12</v>
      </c>
      <c r="B44" s="2">
        <v>37</v>
      </c>
      <c r="C44" s="2">
        <v>37</v>
      </c>
      <c r="D44" s="7">
        <v>42.7</v>
      </c>
      <c r="E44" s="42">
        <f t="shared" si="3"/>
        <v>-0.59722222222222276</v>
      </c>
      <c r="F44" s="42">
        <f t="shared" si="4"/>
        <v>-2.1500000000000021</v>
      </c>
      <c r="G44" s="42">
        <f>0.5*Y$11*Y$13*Y$10*(D44*(1000/3600))^2</f>
        <v>127.33183755638892</v>
      </c>
      <c r="H44" s="42">
        <f>IF(D44=0,0,Y$12*Y$9*9.81)</f>
        <v>374.44769999999994</v>
      </c>
      <c r="I44" s="42">
        <f t="shared" si="0"/>
        <v>501.77953755638885</v>
      </c>
      <c r="J44" s="42">
        <f>(Y$9*E44)+IF(E44&gt;0,H44+G44,0)</f>
        <v>-1036.1805555555566</v>
      </c>
      <c r="K44" s="42">
        <f>MAX((Y$9*E44)+H44+G44,0)</f>
        <v>0</v>
      </c>
      <c r="L44" s="42">
        <f t="shared" si="1"/>
        <v>1036.1805555555566</v>
      </c>
      <c r="M44" s="42">
        <f>ABS(MIN((Y$9*E44)+H44+G44,0))</f>
        <v>534.40101799916772</v>
      </c>
      <c r="N44" s="42">
        <f>MAX(K44,0)*(D44*1000/3600)</f>
        <v>0</v>
      </c>
      <c r="O44" s="42">
        <f>ABS(M44*(D44*1000/3600))</f>
        <v>6338.5898523790165</v>
      </c>
      <c r="P44" s="42">
        <f>P43+N44/1000</f>
        <v>218.66919405393782</v>
      </c>
      <c r="Q44" s="42">
        <f>Q43+O44/1000</f>
        <v>6.338589852379017</v>
      </c>
      <c r="R44" s="43">
        <v>43.047672849227283</v>
      </c>
      <c r="S44" s="43">
        <f t="shared" si="2"/>
        <v>0</v>
      </c>
      <c r="T44" s="42">
        <f>V44*Y$16</f>
        <v>4.3706413955492547</v>
      </c>
      <c r="U44" s="21">
        <f>MIN(O44,Y$17)</f>
        <v>6338.5898523790165</v>
      </c>
      <c r="V44" s="21">
        <f t="shared" si="5"/>
        <v>6.338589852379017</v>
      </c>
      <c r="W44" s="22"/>
    </row>
    <row r="45" spans="1:23" x14ac:dyDescent="0.35">
      <c r="A45" s="2" t="s">
        <v>12</v>
      </c>
      <c r="B45" s="2">
        <v>38</v>
      </c>
      <c r="C45" s="2">
        <v>38</v>
      </c>
      <c r="D45" s="7">
        <v>39.9</v>
      </c>
      <c r="E45" s="42">
        <f t="shared" si="3"/>
        <v>-0.79166666666666707</v>
      </c>
      <c r="F45" s="42">
        <f t="shared" si="4"/>
        <v>-2.8500000000000014</v>
      </c>
      <c r="G45" s="42">
        <f>0.5*Y$11*Y$13*Y$10*(D45*(1000/3600))^2</f>
        <v>111.18009680750001</v>
      </c>
      <c r="H45" s="42">
        <f>IF(D45=0,0,Y$12*Y$9*9.81)</f>
        <v>374.44769999999994</v>
      </c>
      <c r="I45" s="42">
        <f t="shared" si="0"/>
        <v>485.62779680749998</v>
      </c>
      <c r="J45" s="42">
        <f>(Y$9*E45)+IF(E45&gt;0,H45+G45,0)</f>
        <v>-1373.5416666666674</v>
      </c>
      <c r="K45" s="42">
        <f>MAX((Y$9*E45)+H45+G45,0)</f>
        <v>0</v>
      </c>
      <c r="L45" s="42">
        <f t="shared" si="1"/>
        <v>1373.5416666666674</v>
      </c>
      <c r="M45" s="42">
        <f>ABS(MIN((Y$9*E45)+H45+G45,0))</f>
        <v>887.91386985916745</v>
      </c>
      <c r="N45" s="42">
        <f>MAX(K45,0)*(D45*1000/3600)</f>
        <v>0</v>
      </c>
      <c r="O45" s="42">
        <f>ABS(M45*(D45*1000/3600))</f>
        <v>9841.0453909391072</v>
      </c>
      <c r="P45" s="42">
        <f>P44+N45/1000</f>
        <v>218.66919405393782</v>
      </c>
      <c r="Q45" s="42">
        <f>Q44+O45/1000</f>
        <v>16.179635243318124</v>
      </c>
      <c r="R45" s="43">
        <v>43.047672849227283</v>
      </c>
      <c r="S45" s="43">
        <f t="shared" si="2"/>
        <v>3.5132974917436712</v>
      </c>
      <c r="T45" s="42">
        <f>V45*Y$16</f>
        <v>11.1563273860972</v>
      </c>
      <c r="U45" s="21">
        <f>MIN(O45,Y$17)</f>
        <v>9841.0453909391072</v>
      </c>
      <c r="V45" s="21">
        <f t="shared" si="5"/>
        <v>16.179635243318124</v>
      </c>
      <c r="W45" s="22"/>
    </row>
    <row r="46" spans="1:23" x14ac:dyDescent="0.35">
      <c r="A46" s="2" t="s">
        <v>12</v>
      </c>
      <c r="B46" s="2">
        <v>39</v>
      </c>
      <c r="C46" s="2">
        <v>39</v>
      </c>
      <c r="D46" s="7">
        <v>37</v>
      </c>
      <c r="E46" s="42">
        <f t="shared" si="3"/>
        <v>-0.73611111111111072</v>
      </c>
      <c r="F46" s="42">
        <f t="shared" si="4"/>
        <v>-2.6499999999999986</v>
      </c>
      <c r="G46" s="42">
        <f>0.5*Y$11*Y$13*Y$10*(D46*(1000/3600))^2</f>
        <v>95.605902305555574</v>
      </c>
      <c r="H46" s="42">
        <f>IF(D46=0,0,Y$12*Y$9*9.81)</f>
        <v>374.44769999999994</v>
      </c>
      <c r="I46" s="42">
        <f t="shared" si="0"/>
        <v>470.0536023055555</v>
      </c>
      <c r="J46" s="42">
        <f>(Y$9*E46)+IF(E46&gt;0,H46+G46,0)</f>
        <v>-1277.1527777777771</v>
      </c>
      <c r="K46" s="42">
        <f>MAX((Y$9*E46)+H46+G46,0)</f>
        <v>0</v>
      </c>
      <c r="L46" s="42">
        <f t="shared" si="1"/>
        <v>1277.1527777777771</v>
      </c>
      <c r="M46" s="42">
        <f>ABS(MIN((Y$9*E46)+H46+G46,0))</f>
        <v>807.09917547222165</v>
      </c>
      <c r="N46" s="42">
        <f>MAX(K46,0)*(D46*1000/3600)</f>
        <v>0</v>
      </c>
      <c r="O46" s="42">
        <f>ABS(M46*(D46*1000/3600))</f>
        <v>8295.1859701311678</v>
      </c>
      <c r="P46" s="42">
        <f>P45+N46/1000</f>
        <v>218.66919405393782</v>
      </c>
      <c r="Q46" s="42">
        <f>Q45+O46/1000</f>
        <v>24.474821213449292</v>
      </c>
      <c r="R46" s="43">
        <v>46.560970340970954</v>
      </c>
      <c r="S46" s="43">
        <f t="shared" si="2"/>
        <v>0</v>
      </c>
      <c r="T46" s="42">
        <f>V46*Y$16</f>
        <v>16.876098506992054</v>
      </c>
      <c r="U46" s="21">
        <f>MIN(O46,Y$17)</f>
        <v>8295.1859701311678</v>
      </c>
      <c r="V46" s="21">
        <f t="shared" si="5"/>
        <v>24.474821213449292</v>
      </c>
      <c r="W46" s="22"/>
    </row>
    <row r="47" spans="1:23" x14ac:dyDescent="0.35">
      <c r="A47" s="2" t="s">
        <v>12</v>
      </c>
      <c r="B47" s="2">
        <v>40</v>
      </c>
      <c r="C47" s="2">
        <v>40</v>
      </c>
      <c r="D47" s="7">
        <v>34.6</v>
      </c>
      <c r="E47" s="42">
        <f t="shared" si="3"/>
        <v>-0.65277777777777812</v>
      </c>
      <c r="F47" s="42">
        <f t="shared" si="4"/>
        <v>-2.3500000000000014</v>
      </c>
      <c r="G47" s="42">
        <f>0.5*Y$11*Y$13*Y$10*(D47*(1000/3600))^2</f>
        <v>83.605231558888917</v>
      </c>
      <c r="H47" s="42">
        <f>IF(D47=0,0,Y$12*Y$9*9.81)</f>
        <v>374.44769999999994</v>
      </c>
      <c r="I47" s="42">
        <f t="shared" si="0"/>
        <v>458.05293155888887</v>
      </c>
      <c r="J47" s="42">
        <f>(Y$9*E47)+IF(E47&gt;0,H47+G47,0)</f>
        <v>-1132.569444444445</v>
      </c>
      <c r="K47" s="42">
        <f>MAX((Y$9*E47)+H47+G47,0)</f>
        <v>0</v>
      </c>
      <c r="L47" s="42">
        <f t="shared" si="1"/>
        <v>1132.569444444445</v>
      </c>
      <c r="M47" s="42">
        <f>ABS(MIN((Y$9*E47)+H47+G47,0))</f>
        <v>674.51651288555615</v>
      </c>
      <c r="N47" s="42">
        <f>MAX(K47,0)*(D47*1000/3600)</f>
        <v>0</v>
      </c>
      <c r="O47" s="42">
        <f>ABS(M47*(D47*1000/3600))</f>
        <v>6482.8531516222893</v>
      </c>
      <c r="P47" s="42">
        <f>P46+N47/1000</f>
        <v>218.66919405393782</v>
      </c>
      <c r="Q47" s="42">
        <f>Q46+O47/1000</f>
        <v>30.957674365071583</v>
      </c>
      <c r="R47" s="43">
        <v>46.560970340970954</v>
      </c>
      <c r="S47" s="43">
        <f t="shared" si="2"/>
        <v>0</v>
      </c>
      <c r="T47" s="42">
        <f>V47*Y$16</f>
        <v>21.346213628119958</v>
      </c>
      <c r="U47" s="21">
        <f>MIN(O47,Y$17)</f>
        <v>6482.8531516222893</v>
      </c>
      <c r="V47" s="21">
        <f t="shared" si="5"/>
        <v>30.957674365071583</v>
      </c>
      <c r="W47" s="22"/>
    </row>
    <row r="48" spans="1:23" x14ac:dyDescent="0.35">
      <c r="A48" s="2" t="s">
        <v>12</v>
      </c>
      <c r="B48" s="2">
        <v>41</v>
      </c>
      <c r="C48" s="2">
        <v>41</v>
      </c>
      <c r="D48" s="7">
        <v>32.299999999999997</v>
      </c>
      <c r="E48" s="42">
        <f t="shared" si="3"/>
        <v>-0.7777777777777779</v>
      </c>
      <c r="F48" s="42">
        <f t="shared" si="4"/>
        <v>-2.8000000000000007</v>
      </c>
      <c r="G48" s="42">
        <f>0.5*Y$11*Y$13*Y$10*(D48*(1000/3600))^2</f>
        <v>72.859519223055543</v>
      </c>
      <c r="H48" s="42">
        <f>IF(D48=0,0,Y$12*Y$9*9.81)</f>
        <v>374.44769999999994</v>
      </c>
      <c r="I48" s="42">
        <f t="shared" si="0"/>
        <v>447.30721922305548</v>
      </c>
      <c r="J48" s="42">
        <f>(Y$9*E48)+IF(E48&gt;0,H48+G48,0)</f>
        <v>-1349.4444444444446</v>
      </c>
      <c r="K48" s="42">
        <f>MAX((Y$9*E48)+H48+G48,0)</f>
        <v>0</v>
      </c>
      <c r="L48" s="42">
        <f t="shared" si="1"/>
        <v>1349.4444444444446</v>
      </c>
      <c r="M48" s="42">
        <f>ABS(MIN((Y$9*E48)+H48+G48,0))</f>
        <v>902.13722522138914</v>
      </c>
      <c r="N48" s="42">
        <f>MAX(K48,0)*(D48*1000/3600)</f>
        <v>0</v>
      </c>
      <c r="O48" s="42">
        <f>ABS(M48*(D48*1000/3600))</f>
        <v>8094.1756596252408</v>
      </c>
      <c r="P48" s="42">
        <f>P47+N48/1000</f>
        <v>218.66919405393782</v>
      </c>
      <c r="Q48" s="42">
        <f>Q47+O48/1000</f>
        <v>39.051850024696826</v>
      </c>
      <c r="R48" s="43">
        <v>46.560970340970954</v>
      </c>
      <c r="S48" s="43">
        <f t="shared" si="2"/>
        <v>0</v>
      </c>
      <c r="T48" s="42">
        <f>V48*Y$16</f>
        <v>26.92738231464218</v>
      </c>
      <c r="U48" s="21">
        <f>MIN(O48,Y$17)</f>
        <v>8094.1756596252408</v>
      </c>
      <c r="V48" s="21">
        <f t="shared" si="5"/>
        <v>39.051850024696826</v>
      </c>
      <c r="W48" s="22"/>
    </row>
    <row r="49" spans="1:23" x14ac:dyDescent="0.35">
      <c r="A49" s="2" t="s">
        <v>12</v>
      </c>
      <c r="B49" s="2">
        <v>42</v>
      </c>
      <c r="C49" s="2">
        <v>42</v>
      </c>
      <c r="D49" s="7">
        <v>29</v>
      </c>
      <c r="E49" s="42">
        <f t="shared" si="3"/>
        <v>-0.99999999999999933</v>
      </c>
      <c r="F49" s="42">
        <f t="shared" si="4"/>
        <v>-3.5999999999999979</v>
      </c>
      <c r="G49" s="42">
        <f>0.5*Y$11*Y$13*Y$10*(D49*(1000/3600))^2</f>
        <v>58.732332972222224</v>
      </c>
      <c r="H49" s="42">
        <f>IF(D49=0,0,Y$12*Y$9*9.81)</f>
        <v>374.44769999999994</v>
      </c>
      <c r="I49" s="42">
        <f t="shared" si="0"/>
        <v>433.18003297222219</v>
      </c>
      <c r="J49" s="42">
        <f>(Y$9*E49)+IF(E49&gt;0,H49+G49,0)</f>
        <v>-1734.9999999999989</v>
      </c>
      <c r="K49" s="42">
        <f>MAX((Y$9*E49)+H49+G49,0)</f>
        <v>0</v>
      </c>
      <c r="L49" s="42">
        <f t="shared" si="1"/>
        <v>1734.9999999999989</v>
      </c>
      <c r="M49" s="42">
        <f>ABS(MIN((Y$9*E49)+H49+G49,0))</f>
        <v>1301.8199670277768</v>
      </c>
      <c r="N49" s="42">
        <f>MAX(K49,0)*(D49*1000/3600)</f>
        <v>0</v>
      </c>
      <c r="O49" s="42">
        <f>ABS(M49*(D49*1000/3600))</f>
        <v>10486.883067723757</v>
      </c>
      <c r="P49" s="42">
        <f>P48+N49/1000</f>
        <v>218.66919405393782</v>
      </c>
      <c r="Q49" s="42">
        <f>Q48+O49/1000</f>
        <v>49.538733092420586</v>
      </c>
      <c r="R49" s="43">
        <v>46.560970340970954</v>
      </c>
      <c r="S49" s="43">
        <f t="shared" si="2"/>
        <v>0</v>
      </c>
      <c r="T49" s="42">
        <f>V49*Y$16</f>
        <v>34.158392099709019</v>
      </c>
      <c r="U49" s="21">
        <f>MIN(O49,Y$17)</f>
        <v>10486.883067723757</v>
      </c>
      <c r="V49" s="21">
        <f t="shared" si="5"/>
        <v>49.538733092420586</v>
      </c>
      <c r="W49" s="22"/>
    </row>
    <row r="50" spans="1:23" x14ac:dyDescent="0.35">
      <c r="A50" s="2" t="s">
        <v>12</v>
      </c>
      <c r="B50" s="2">
        <v>43</v>
      </c>
      <c r="C50" s="2">
        <v>43</v>
      </c>
      <c r="D50" s="7">
        <v>25.1</v>
      </c>
      <c r="E50" s="42">
        <f t="shared" si="3"/>
        <v>-0.94444444444444453</v>
      </c>
      <c r="F50" s="42">
        <f t="shared" si="4"/>
        <v>-3.4000000000000004</v>
      </c>
      <c r="G50" s="42">
        <f>0.5*Y$11*Y$13*Y$10*(D50*(1000/3600))^2</f>
        <v>43.997570863055564</v>
      </c>
      <c r="H50" s="42">
        <f>IF(D50=0,0,Y$12*Y$9*9.81)</f>
        <v>374.44769999999994</v>
      </c>
      <c r="I50" s="42">
        <f t="shared" si="0"/>
        <v>418.4452708630555</v>
      </c>
      <c r="J50" s="42">
        <f>(Y$9*E50)+IF(E50&gt;0,H50+G50,0)</f>
        <v>-1638.6111111111113</v>
      </c>
      <c r="K50" s="42">
        <f>MAX((Y$9*E50)+H50+G50,0)</f>
        <v>0</v>
      </c>
      <c r="L50" s="42">
        <f t="shared" si="1"/>
        <v>1638.6111111111113</v>
      </c>
      <c r="M50" s="42">
        <f>ABS(MIN((Y$9*E50)+H50+G50,0))</f>
        <v>1220.1658402480557</v>
      </c>
      <c r="N50" s="42">
        <f>MAX(K50,0)*(D50*1000/3600)</f>
        <v>0</v>
      </c>
      <c r="O50" s="42">
        <f>ABS(M50*(D50*1000/3600))</f>
        <v>8507.267386173944</v>
      </c>
      <c r="P50" s="42">
        <f>P49+N50/1000</f>
        <v>218.66919405393782</v>
      </c>
      <c r="Q50" s="42">
        <f>Q49+O50/1000</f>
        <v>58.046000478594529</v>
      </c>
      <c r="R50" s="43">
        <v>46.560970340970954</v>
      </c>
      <c r="S50" s="43">
        <f t="shared" si="2"/>
        <v>0</v>
      </c>
      <c r="T50" s="42">
        <f>V50*Y$16</f>
        <v>40.024399503084801</v>
      </c>
      <c r="U50" s="21">
        <f>MIN(O50,Y$17)</f>
        <v>8507.267386173944</v>
      </c>
      <c r="V50" s="21">
        <f t="shared" si="5"/>
        <v>58.046000478594529</v>
      </c>
      <c r="W50" s="22"/>
    </row>
    <row r="51" spans="1:23" x14ac:dyDescent="0.35">
      <c r="A51" s="2" t="s">
        <v>12</v>
      </c>
      <c r="B51" s="2">
        <v>44</v>
      </c>
      <c r="C51" s="2">
        <v>44</v>
      </c>
      <c r="D51" s="7">
        <v>22.2</v>
      </c>
      <c r="E51" s="42">
        <f t="shared" si="3"/>
        <v>-0.5833333333333337</v>
      </c>
      <c r="F51" s="42">
        <f t="shared" si="4"/>
        <v>-2.1000000000000014</v>
      </c>
      <c r="G51" s="42">
        <f>0.5*Y$11*Y$13*Y$10*(D51*(1000/3600))^2</f>
        <v>34.418124830000004</v>
      </c>
      <c r="H51" s="42">
        <f>IF(D51=0,0,Y$12*Y$9*9.81)</f>
        <v>374.44769999999994</v>
      </c>
      <c r="I51" s="42">
        <f t="shared" si="0"/>
        <v>408.86582482999995</v>
      </c>
      <c r="J51" s="42">
        <f>(Y$9*E51)+IF(E51&gt;0,H51+G51,0)</f>
        <v>-1012.0833333333339</v>
      </c>
      <c r="K51" s="42">
        <f>MAX((Y$9*E51)+H51+G51,0)</f>
        <v>0</v>
      </c>
      <c r="L51" s="42">
        <f t="shared" si="1"/>
        <v>1012.0833333333339</v>
      </c>
      <c r="M51" s="42">
        <f>ABS(MIN((Y$9*E51)+H51+G51,0))</f>
        <v>603.21750850333399</v>
      </c>
      <c r="N51" s="42">
        <f>MAX(K51,0)*(D51*1000/3600)</f>
        <v>0</v>
      </c>
      <c r="O51" s="42">
        <f>ABS(M51*(D51*1000/3600))</f>
        <v>3719.8413024372267</v>
      </c>
      <c r="P51" s="42">
        <f>P50+N51/1000</f>
        <v>218.66919405393782</v>
      </c>
      <c r="Q51" s="42">
        <f>Q50+O51/1000</f>
        <v>61.765841781031753</v>
      </c>
      <c r="R51" s="43">
        <v>46.560970340970954</v>
      </c>
      <c r="S51" s="43">
        <f t="shared" si="2"/>
        <v>0</v>
      </c>
      <c r="T51" s="42">
        <f>V51*Y$16</f>
        <v>42.589337882116212</v>
      </c>
      <c r="U51" s="21">
        <f>MIN(O51,Y$17)</f>
        <v>3719.8413024372267</v>
      </c>
      <c r="V51" s="21">
        <f t="shared" si="5"/>
        <v>61.765841781031753</v>
      </c>
      <c r="W51" s="22"/>
    </row>
    <row r="52" spans="1:23" x14ac:dyDescent="0.35">
      <c r="A52" s="2" t="s">
        <v>12</v>
      </c>
      <c r="B52" s="2">
        <v>45</v>
      </c>
      <c r="C52" s="2">
        <v>45</v>
      </c>
      <c r="D52" s="7">
        <v>20.9</v>
      </c>
      <c r="E52" s="42">
        <f t="shared" si="3"/>
        <v>-0.25000000000000011</v>
      </c>
      <c r="F52" s="42">
        <f t="shared" si="4"/>
        <v>-0.90000000000000036</v>
      </c>
      <c r="G52" s="42">
        <f>0.5*Y$11*Y$13*Y$10*(D52*(1000/3600))^2</f>
        <v>30.505196629722221</v>
      </c>
      <c r="H52" s="42">
        <f>IF(D52=0,0,Y$12*Y$9*9.81)</f>
        <v>374.44769999999994</v>
      </c>
      <c r="I52" s="42">
        <f t="shared" si="0"/>
        <v>404.95289662972215</v>
      </c>
      <c r="J52" s="42">
        <f>(Y$9*E52)+IF(E52&gt;0,H52+G52,0)</f>
        <v>-433.75000000000017</v>
      </c>
      <c r="K52" s="42">
        <f>MAX((Y$9*E52)+H52+G52,0)</f>
        <v>0</v>
      </c>
      <c r="L52" s="42">
        <f t="shared" si="1"/>
        <v>433.75000000000017</v>
      </c>
      <c r="M52" s="42">
        <f>ABS(MIN((Y$9*E52)+H52+G52,0))</f>
        <v>28.797103370278009</v>
      </c>
      <c r="N52" s="42">
        <f>MAX(K52,0)*(D52*1000/3600)</f>
        <v>0</v>
      </c>
      <c r="O52" s="42">
        <f>ABS(M52*(D52*1000/3600))</f>
        <v>167.18318345522511</v>
      </c>
      <c r="P52" s="42">
        <f>P51+N52/1000</f>
        <v>218.66919405393782</v>
      </c>
      <c r="Q52" s="42">
        <f>Q51+O52/1000</f>
        <v>61.933024964486975</v>
      </c>
      <c r="R52" s="43">
        <v>46.560970340970954</v>
      </c>
      <c r="S52" s="43">
        <f t="shared" si="2"/>
        <v>0</v>
      </c>
      <c r="T52" s="42">
        <f>V52*Y$16</f>
        <v>42.704615532077241</v>
      </c>
      <c r="U52" s="21">
        <f>MIN(O52,Y$17)</f>
        <v>167.18318345522511</v>
      </c>
      <c r="V52" s="21">
        <f t="shared" si="5"/>
        <v>61.933024964486975</v>
      </c>
      <c r="W52" s="22"/>
    </row>
    <row r="53" spans="1:23" x14ac:dyDescent="0.35">
      <c r="A53" s="2" t="s">
        <v>12</v>
      </c>
      <c r="B53" s="2">
        <v>46</v>
      </c>
      <c r="C53" s="2">
        <v>46</v>
      </c>
      <c r="D53" s="7">
        <v>20.399999999999999</v>
      </c>
      <c r="E53" s="42">
        <f t="shared" si="3"/>
        <v>-0.19444444444444425</v>
      </c>
      <c r="F53" s="42">
        <f t="shared" si="4"/>
        <v>-0.69999999999999929</v>
      </c>
      <c r="G53" s="42">
        <f>0.5*Y$11*Y$13*Y$10*(D53*(1000/3600))^2</f>
        <v>29.063076920000004</v>
      </c>
      <c r="H53" s="42">
        <f>IF(D53=0,0,Y$12*Y$9*9.81)</f>
        <v>374.44769999999994</v>
      </c>
      <c r="I53" s="42">
        <f t="shared" si="0"/>
        <v>403.51077691999996</v>
      </c>
      <c r="J53" s="42">
        <f>(Y$9*E53)+IF(E53&gt;0,H53+G53,0)</f>
        <v>-337.3611111111108</v>
      </c>
      <c r="K53" s="42">
        <f>MAX((Y$9*E53)+H53+G53,0)</f>
        <v>66.149665808889139</v>
      </c>
      <c r="L53" s="42">
        <f t="shared" si="1"/>
        <v>337.3611111111108</v>
      </c>
      <c r="M53" s="42">
        <f>ABS(MIN((Y$9*E53)+H53+G53,0))</f>
        <v>0</v>
      </c>
      <c r="N53" s="42">
        <f>MAX(K53,0)*(D53*1000/3600)</f>
        <v>374.84810625037181</v>
      </c>
      <c r="O53" s="42">
        <f>ABS(M53*(D53*1000/3600))</f>
        <v>0</v>
      </c>
      <c r="P53" s="42">
        <f>P52+N53/1000</f>
        <v>219.04404216018818</v>
      </c>
      <c r="Q53" s="42">
        <f>Q52+O53/1000</f>
        <v>61.933024964486975</v>
      </c>
      <c r="R53" s="43">
        <v>46.560970340970954</v>
      </c>
      <c r="S53" s="43">
        <f t="shared" si="2"/>
        <v>0</v>
      </c>
      <c r="T53" s="42">
        <f>V53*Y$16</f>
        <v>42.704615532077241</v>
      </c>
      <c r="U53" s="21">
        <f>MIN(O53,Y$17)</f>
        <v>0</v>
      </c>
      <c r="V53" s="21">
        <f t="shared" si="5"/>
        <v>61.933024964486975</v>
      </c>
      <c r="W53" s="22"/>
    </row>
    <row r="54" spans="1:23" x14ac:dyDescent="0.35">
      <c r="A54" s="2" t="s">
        <v>12</v>
      </c>
      <c r="B54" s="2">
        <v>47</v>
      </c>
      <c r="C54" s="2">
        <v>47</v>
      </c>
      <c r="D54" s="7">
        <v>19.5</v>
      </c>
      <c r="E54" s="42">
        <f t="shared" si="3"/>
        <v>-0.27777777777777779</v>
      </c>
      <c r="F54" s="42">
        <f t="shared" si="4"/>
        <v>-1</v>
      </c>
      <c r="G54" s="42">
        <f>0.5*Y$11*Y$13*Y$10*(D54*(1000/3600))^2</f>
        <v>26.555255187500006</v>
      </c>
      <c r="H54" s="42">
        <f>IF(D54=0,0,Y$12*Y$9*9.81)</f>
        <v>374.44769999999994</v>
      </c>
      <c r="I54" s="42">
        <f t="shared" si="0"/>
        <v>401.00295518749994</v>
      </c>
      <c r="J54" s="42">
        <f>(Y$9*E54)+IF(E54&gt;0,H54+G54,0)</f>
        <v>-481.94444444444446</v>
      </c>
      <c r="K54" s="42">
        <f>MAX((Y$9*E54)+H54+G54,0)</f>
        <v>0</v>
      </c>
      <c r="L54" s="42">
        <f t="shared" si="1"/>
        <v>481.94444444444446</v>
      </c>
      <c r="M54" s="42">
        <f>ABS(MIN((Y$9*E54)+H54+G54,0))</f>
        <v>80.941489256944507</v>
      </c>
      <c r="N54" s="42">
        <f>MAX(K54,0)*(D54*1000/3600)</f>
        <v>0</v>
      </c>
      <c r="O54" s="42">
        <f>ABS(M54*(D54*1000/3600))</f>
        <v>438.43306680844944</v>
      </c>
      <c r="P54" s="42">
        <f>P53+N54/1000</f>
        <v>219.04404216018818</v>
      </c>
      <c r="Q54" s="42">
        <f>Q53+O54/1000</f>
        <v>62.371458031295425</v>
      </c>
      <c r="R54" s="43">
        <v>46.560970340970954</v>
      </c>
      <c r="S54" s="43">
        <f t="shared" si="2"/>
        <v>0</v>
      </c>
      <c r="T54" s="42">
        <f>V54*Y$16</f>
        <v>43.006927837431945</v>
      </c>
      <c r="U54" s="21">
        <f>MIN(O54,Y$17)</f>
        <v>438.43306680844944</v>
      </c>
      <c r="V54" s="21">
        <f t="shared" si="5"/>
        <v>62.371458031295425</v>
      </c>
      <c r="W54" s="22"/>
    </row>
    <row r="55" spans="1:23" x14ac:dyDescent="0.35">
      <c r="A55" s="2" t="s">
        <v>12</v>
      </c>
      <c r="B55" s="2">
        <v>48</v>
      </c>
      <c r="C55" s="2">
        <v>48</v>
      </c>
      <c r="D55" s="7">
        <v>18.399999999999999</v>
      </c>
      <c r="E55" s="42">
        <f t="shared" si="3"/>
        <v>-0.23611111111111099</v>
      </c>
      <c r="F55" s="42">
        <f t="shared" si="4"/>
        <v>-0.84999999999999964</v>
      </c>
      <c r="G55" s="42">
        <f>0.5*Y$11*Y$13*Y$10*(D55*(1000/3600))^2</f>
        <v>23.643779608888885</v>
      </c>
      <c r="H55" s="42">
        <f>IF(D55=0,0,Y$12*Y$9*9.81)</f>
        <v>374.44769999999994</v>
      </c>
      <c r="I55" s="42">
        <f t="shared" si="0"/>
        <v>398.09147960888885</v>
      </c>
      <c r="J55" s="42">
        <f>(Y$9*E55)+IF(E55&gt;0,H55+G55,0)</f>
        <v>-409.6527777777776</v>
      </c>
      <c r="K55" s="42">
        <f>MAX((Y$9*E55)+H55+G55,0)</f>
        <v>0</v>
      </c>
      <c r="L55" s="42">
        <f t="shared" si="1"/>
        <v>409.6527777777776</v>
      </c>
      <c r="M55" s="42">
        <f>ABS(MIN((Y$9*E55)+H55+G55,0))</f>
        <v>11.561298168888776</v>
      </c>
      <c r="N55" s="42">
        <f>MAX(K55,0)*(D55*1000/3600)</f>
        <v>0</v>
      </c>
      <c r="O55" s="42">
        <f>ABS(M55*(D55*1000/3600))</f>
        <v>59.091079529875962</v>
      </c>
      <c r="P55" s="42">
        <f>P54+N55/1000</f>
        <v>219.04404216018818</v>
      </c>
      <c r="Q55" s="42">
        <f>Q54+O55/1000</f>
        <v>62.430549110825304</v>
      </c>
      <c r="R55" s="43">
        <v>46.560970340970954</v>
      </c>
      <c r="S55" s="43">
        <f t="shared" si="2"/>
        <v>0</v>
      </c>
      <c r="T55" s="42">
        <f>V55*Y$16</f>
        <v>43.047672849227283</v>
      </c>
      <c r="U55" s="21">
        <f>MIN(O55,Y$17)</f>
        <v>59.091079529875962</v>
      </c>
      <c r="V55" s="21">
        <f t="shared" si="5"/>
        <v>62.430549110825304</v>
      </c>
      <c r="W55" s="22"/>
    </row>
    <row r="56" spans="1:23" x14ac:dyDescent="0.35">
      <c r="A56" s="2" t="s">
        <v>12</v>
      </c>
      <c r="B56" s="2">
        <v>49</v>
      </c>
      <c r="C56" s="2">
        <v>49</v>
      </c>
      <c r="D56" s="7">
        <v>17.8</v>
      </c>
      <c r="E56" s="42">
        <f t="shared" si="3"/>
        <v>-8.3333333333333037E-2</v>
      </c>
      <c r="F56" s="42">
        <f t="shared" si="4"/>
        <v>-0.29999999999999893</v>
      </c>
      <c r="G56" s="42">
        <f>0.5*Y$11*Y$13*Y$10*(D56*(1000/3600))^2</f>
        <v>22.126935052222223</v>
      </c>
      <c r="H56" s="42">
        <f>IF(D56=0,0,Y$12*Y$9*9.81)</f>
        <v>374.44769999999994</v>
      </c>
      <c r="I56" s="42">
        <f t="shared" si="0"/>
        <v>396.57463505222216</v>
      </c>
      <c r="J56" s="42">
        <f>(Y$9*E56)+IF(E56&gt;0,H56+G56,0)</f>
        <v>-144.58333333333283</v>
      </c>
      <c r="K56" s="42">
        <f>MAX((Y$9*E56)+H56+G56,0)</f>
        <v>251.99130171888933</v>
      </c>
      <c r="L56" s="42">
        <f t="shared" si="1"/>
        <v>144.58333333333283</v>
      </c>
      <c r="M56" s="42">
        <f>ABS(MIN((Y$9*E56)+H56+G56,0))</f>
        <v>0</v>
      </c>
      <c r="N56" s="42">
        <f>MAX(K56,0)*(D56*1000/3600)</f>
        <v>1245.9569918322861</v>
      </c>
      <c r="O56" s="42">
        <f>ABS(M56*(D56*1000/3600))</f>
        <v>0</v>
      </c>
      <c r="P56" s="42">
        <f>P55+N56/1000</f>
        <v>220.28999915202047</v>
      </c>
      <c r="Q56" s="42">
        <f>Q55+O56/1000</f>
        <v>62.430549110825304</v>
      </c>
      <c r="R56" s="43">
        <v>46.560970340970954</v>
      </c>
      <c r="S56" s="43">
        <f t="shared" si="2"/>
        <v>0</v>
      </c>
      <c r="T56" s="42">
        <f>V56*Y$16</f>
        <v>43.047672849227283</v>
      </c>
      <c r="U56" s="21">
        <f>MIN(O56,Y$17)</f>
        <v>0</v>
      </c>
      <c r="V56" s="21">
        <f t="shared" si="5"/>
        <v>62.430549110825304</v>
      </c>
      <c r="W56" s="22"/>
    </row>
    <row r="57" spans="1:23" x14ac:dyDescent="0.35">
      <c r="A57" s="2" t="s">
        <v>12</v>
      </c>
      <c r="B57" s="2">
        <v>50</v>
      </c>
      <c r="C57" s="2">
        <v>50</v>
      </c>
      <c r="D57" s="7">
        <v>17.8</v>
      </c>
      <c r="E57" s="42">
        <f t="shared" si="3"/>
        <v>-5.5555555555555851E-2</v>
      </c>
      <c r="F57" s="42">
        <f t="shared" si="4"/>
        <v>-0.20000000000000107</v>
      </c>
      <c r="G57" s="42">
        <f>0.5*Y$11*Y$13*Y$10*(D57*(1000/3600))^2</f>
        <v>22.126935052222223</v>
      </c>
      <c r="H57" s="42">
        <f>IF(D57=0,0,Y$12*Y$9*9.81)</f>
        <v>374.44769999999994</v>
      </c>
      <c r="I57" s="42">
        <f t="shared" si="0"/>
        <v>396.57463505222216</v>
      </c>
      <c r="J57" s="42">
        <f>(Y$9*E57)+IF(E57&gt;0,H57+G57,0)</f>
        <v>-96.388888888889397</v>
      </c>
      <c r="K57" s="42">
        <f>MAX((Y$9*E57)+H57+G57,0)</f>
        <v>300.18574616333279</v>
      </c>
      <c r="L57" s="42">
        <f t="shared" si="1"/>
        <v>96.388888888889397</v>
      </c>
      <c r="M57" s="42">
        <f>ABS(MIN((Y$9*E57)+H57+G57,0))</f>
        <v>0</v>
      </c>
      <c r="N57" s="42">
        <f>MAX(K57,0)*(D57*1000/3600)</f>
        <v>1484.2517449187012</v>
      </c>
      <c r="O57" s="42">
        <f>ABS(M57*(D57*1000/3600))</f>
        <v>0</v>
      </c>
      <c r="P57" s="42">
        <f>P56+N57/1000</f>
        <v>221.77425089693918</v>
      </c>
      <c r="Q57" s="42">
        <f>Q56+O57/1000</f>
        <v>62.430549110825304</v>
      </c>
      <c r="R57" s="43">
        <v>46.560970340970954</v>
      </c>
      <c r="S57" s="43">
        <f t="shared" si="2"/>
        <v>0</v>
      </c>
      <c r="T57" s="42">
        <f>V57*Y$16</f>
        <v>43.047672849227283</v>
      </c>
      <c r="U57" s="21">
        <f>MIN(O57,Y$17)</f>
        <v>0</v>
      </c>
      <c r="V57" s="21">
        <f t="shared" si="5"/>
        <v>62.430549110825304</v>
      </c>
      <c r="W57" s="22"/>
    </row>
    <row r="58" spans="1:23" x14ac:dyDescent="0.35">
      <c r="A58" s="2" t="s">
        <v>12</v>
      </c>
      <c r="B58" s="2">
        <v>51</v>
      </c>
      <c r="C58" s="2">
        <v>51</v>
      </c>
      <c r="D58" s="7">
        <v>17.399999999999999</v>
      </c>
      <c r="E58" s="42">
        <f t="shared" si="3"/>
        <v>-0.29166666666666685</v>
      </c>
      <c r="F58" s="42">
        <f t="shared" si="4"/>
        <v>-1.0500000000000007</v>
      </c>
      <c r="G58" s="42">
        <f>0.5*Y$11*Y$13*Y$10*(D58*(1000/3600))^2</f>
        <v>21.143639869999998</v>
      </c>
      <c r="H58" s="42">
        <f>IF(D58=0,0,Y$12*Y$9*9.81)</f>
        <v>374.44769999999994</v>
      </c>
      <c r="I58" s="42">
        <f t="shared" si="0"/>
        <v>395.59133986999996</v>
      </c>
      <c r="J58" s="42">
        <f>(Y$9*E58)+IF(E58&gt;0,H58+G58,0)</f>
        <v>-506.04166666666697</v>
      </c>
      <c r="K58" s="42">
        <f>MAX((Y$9*E58)+H58+G58,0)</f>
        <v>0</v>
      </c>
      <c r="L58" s="42">
        <f t="shared" si="1"/>
        <v>506.04166666666697</v>
      </c>
      <c r="M58" s="42">
        <f>ABS(MIN((Y$9*E58)+H58+G58,0))</f>
        <v>110.45032679666703</v>
      </c>
      <c r="N58" s="42">
        <f>MAX(K58,0)*(D58*1000/3600)</f>
        <v>0</v>
      </c>
      <c r="O58" s="42">
        <f>ABS(M58*(D58*1000/3600))</f>
        <v>533.84324618389064</v>
      </c>
      <c r="P58" s="42">
        <f>P57+N58/1000</f>
        <v>221.77425089693918</v>
      </c>
      <c r="Q58" s="42">
        <f>Q57+O58/1000</f>
        <v>62.964392357009196</v>
      </c>
      <c r="R58" s="43">
        <v>46.560970340970954</v>
      </c>
      <c r="S58" s="43">
        <f t="shared" si="2"/>
        <v>0</v>
      </c>
      <c r="T58" s="42">
        <f>V58*Y$16</f>
        <v>43.415773238248349</v>
      </c>
      <c r="U58" s="21">
        <f>MIN(O58,Y$17)</f>
        <v>533.84324618389064</v>
      </c>
      <c r="V58" s="21">
        <f t="shared" si="5"/>
        <v>62.964392357009196</v>
      </c>
      <c r="W58" s="22"/>
    </row>
    <row r="59" spans="1:23" x14ac:dyDescent="0.35">
      <c r="A59" s="2" t="s">
        <v>12</v>
      </c>
      <c r="B59" s="2">
        <v>52</v>
      </c>
      <c r="C59" s="2">
        <v>52</v>
      </c>
      <c r="D59" s="7">
        <v>15.7</v>
      </c>
      <c r="E59" s="42">
        <f t="shared" si="3"/>
        <v>-0.5972222222222221</v>
      </c>
      <c r="F59" s="42">
        <f t="shared" si="4"/>
        <v>-2.1499999999999995</v>
      </c>
      <c r="G59" s="42">
        <f>0.5*Y$11*Y$13*Y$10*(D59*(1000/3600))^2</f>
        <v>17.213950956388885</v>
      </c>
      <c r="H59" s="42">
        <f>IF(D59=0,0,Y$12*Y$9*9.81)</f>
        <v>374.44769999999994</v>
      </c>
      <c r="I59" s="42">
        <f t="shared" si="0"/>
        <v>391.66165095638883</v>
      </c>
      <c r="J59" s="42">
        <f>(Y$9*E59)+IF(E59&gt;0,H59+G59,0)</f>
        <v>-1036.1805555555554</v>
      </c>
      <c r="K59" s="42">
        <f>MAX((Y$9*E59)+H59+G59,0)</f>
        <v>0</v>
      </c>
      <c r="L59" s="42">
        <f t="shared" si="1"/>
        <v>1036.1805555555554</v>
      </c>
      <c r="M59" s="42">
        <f>ABS(MIN((Y$9*E59)+H59+G59,0))</f>
        <v>644.5189045991666</v>
      </c>
      <c r="N59" s="42">
        <f>MAX(K59,0)*(D59*1000/3600)</f>
        <v>0</v>
      </c>
      <c r="O59" s="42">
        <f>ABS(M59*(D59*1000/3600))</f>
        <v>2810.8185561685873</v>
      </c>
      <c r="P59" s="42">
        <f>P58+N59/1000</f>
        <v>221.77425089693918</v>
      </c>
      <c r="Q59" s="42">
        <f>Q58+O59/1000</f>
        <v>65.775210913177787</v>
      </c>
      <c r="R59" s="43">
        <v>46.560970340970954</v>
      </c>
      <c r="S59" s="43">
        <f t="shared" si="2"/>
        <v>0</v>
      </c>
      <c r="T59" s="42">
        <f>V59*Y$16</f>
        <v>45.353914090248352</v>
      </c>
      <c r="U59" s="21">
        <f>MIN(O59,Y$17)</f>
        <v>2810.8185561685873</v>
      </c>
      <c r="V59" s="21">
        <f t="shared" si="5"/>
        <v>65.775210913177787</v>
      </c>
      <c r="W59" s="22"/>
    </row>
    <row r="60" spans="1:23" x14ac:dyDescent="0.35">
      <c r="A60" s="2" t="s">
        <v>12</v>
      </c>
      <c r="B60" s="2">
        <v>53</v>
      </c>
      <c r="C60" s="2">
        <v>53</v>
      </c>
      <c r="D60" s="7">
        <v>13.1</v>
      </c>
      <c r="E60" s="42">
        <f t="shared" si="3"/>
        <v>-0.49999999999999994</v>
      </c>
      <c r="F60" s="42">
        <f t="shared" si="4"/>
        <v>-1.7999999999999998</v>
      </c>
      <c r="G60" s="42">
        <f>0.5*Y$11*Y$13*Y$10*(D60*(1000/3600))^2</f>
        <v>11.984608396388889</v>
      </c>
      <c r="H60" s="42">
        <f>IF(D60=0,0,Y$12*Y$9*9.81)</f>
        <v>374.44769999999994</v>
      </c>
      <c r="I60" s="42">
        <f t="shared" si="0"/>
        <v>386.43230839638881</v>
      </c>
      <c r="J60" s="42">
        <f>(Y$9*E60)+IF(E60&gt;0,H60+G60,0)</f>
        <v>-867.49999999999989</v>
      </c>
      <c r="K60" s="42">
        <f>MAX((Y$9*E60)+H60+G60,0)</f>
        <v>0</v>
      </c>
      <c r="L60" s="42">
        <f t="shared" si="1"/>
        <v>867.49999999999989</v>
      </c>
      <c r="M60" s="42">
        <f>ABS(MIN((Y$9*E60)+H60+G60,0))</f>
        <v>481.06769160361108</v>
      </c>
      <c r="N60" s="42">
        <f>MAX(K60,0)*(D60*1000/3600)</f>
        <v>0</v>
      </c>
      <c r="O60" s="42">
        <f>ABS(M60*(D60*1000/3600))</f>
        <v>1750.551877779807</v>
      </c>
      <c r="P60" s="42">
        <f>P59+N60/1000</f>
        <v>221.77425089693918</v>
      </c>
      <c r="Q60" s="42">
        <f>Q59+O60/1000</f>
        <v>67.5257627909576</v>
      </c>
      <c r="R60" s="43">
        <v>46.560970340970954</v>
      </c>
      <c r="S60" s="43">
        <f t="shared" si="2"/>
        <v>0</v>
      </c>
      <c r="T60" s="42">
        <f>V60*Y$16</f>
        <v>46.560970340970954</v>
      </c>
      <c r="U60" s="21">
        <f>MIN(O60,Y$17)</f>
        <v>1750.551877779807</v>
      </c>
      <c r="V60" s="21">
        <f t="shared" si="5"/>
        <v>67.5257627909576</v>
      </c>
      <c r="W60" s="22"/>
    </row>
    <row r="61" spans="1:23" x14ac:dyDescent="0.35">
      <c r="A61" s="2" t="s">
        <v>12</v>
      </c>
      <c r="B61" s="2">
        <v>54</v>
      </c>
      <c r="C61" s="2">
        <v>54</v>
      </c>
      <c r="D61" s="7">
        <v>12.1</v>
      </c>
      <c r="E61" s="42">
        <f t="shared" si="3"/>
        <v>-0.15277777777777773</v>
      </c>
      <c r="F61" s="42">
        <f t="shared" si="4"/>
        <v>-0.54999999999999982</v>
      </c>
      <c r="G61" s="42">
        <f>0.5*Y$11*Y$13*Y$10*(D61*(1000/3600))^2</f>
        <v>10.22473349638889</v>
      </c>
      <c r="H61" s="42">
        <f>IF(D61=0,0,Y$12*Y$9*9.81)</f>
        <v>374.44769999999994</v>
      </c>
      <c r="I61" s="42">
        <f t="shared" si="0"/>
        <v>384.67243349638881</v>
      </c>
      <c r="J61" s="42">
        <f>(Y$9*E61)+IF(E61&gt;0,H61+G61,0)</f>
        <v>-265.06944444444434</v>
      </c>
      <c r="K61" s="42">
        <f>MAX((Y$9*E61)+H61+G61,0)</f>
        <v>119.60298905194449</v>
      </c>
      <c r="L61" s="42">
        <f t="shared" si="1"/>
        <v>265.06944444444434</v>
      </c>
      <c r="M61" s="42">
        <f>ABS(MIN((Y$9*E61)+H61+G61,0))</f>
        <v>0</v>
      </c>
      <c r="N61" s="42">
        <f>MAX(K61,0)*(D61*1000/3600)</f>
        <v>401.9989354245912</v>
      </c>
      <c r="O61" s="42">
        <f>ABS(M61*(D61*1000/3600))</f>
        <v>0</v>
      </c>
      <c r="P61" s="42">
        <f>P60+N61/1000</f>
        <v>222.17624983236377</v>
      </c>
      <c r="Q61" s="42">
        <f>Q60+O61/1000</f>
        <v>67.5257627909576</v>
      </c>
      <c r="R61" s="43">
        <v>46.560970340970954</v>
      </c>
      <c r="S61" s="43">
        <f t="shared" si="2"/>
        <v>0</v>
      </c>
      <c r="T61" s="42">
        <f>V61*Y$16</f>
        <v>46.560970340970954</v>
      </c>
      <c r="U61" s="21">
        <f>MIN(O61,Y$17)</f>
        <v>0</v>
      </c>
      <c r="V61" s="21">
        <f t="shared" si="5"/>
        <v>67.5257627909576</v>
      </c>
      <c r="W61" s="22"/>
    </row>
    <row r="62" spans="1:23" x14ac:dyDescent="0.35">
      <c r="A62" s="2" t="s">
        <v>12</v>
      </c>
      <c r="B62" s="2">
        <v>55</v>
      </c>
      <c r="C62" s="2">
        <v>55</v>
      </c>
      <c r="D62" s="7">
        <v>12</v>
      </c>
      <c r="E62" s="42">
        <f t="shared" si="3"/>
        <v>-1.388888888888884E-2</v>
      </c>
      <c r="F62" s="42">
        <f t="shared" si="4"/>
        <v>-4.9999999999999822E-2</v>
      </c>
      <c r="G62" s="42">
        <f>0.5*Y$11*Y$13*Y$10*(D62*(1000/3600))^2</f>
        <v>10.056428</v>
      </c>
      <c r="H62" s="42">
        <f>IF(D62=0,0,Y$12*Y$9*9.81)</f>
        <v>374.44769999999994</v>
      </c>
      <c r="I62" s="42">
        <f t="shared" si="0"/>
        <v>384.50412799999992</v>
      </c>
      <c r="J62" s="42">
        <f>(Y$9*E62)+IF(E62&gt;0,H62+G62,0)</f>
        <v>-24.097222222222136</v>
      </c>
      <c r="K62" s="42">
        <f>MAX((Y$9*E62)+H62+G62,0)</f>
        <v>360.40690577777781</v>
      </c>
      <c r="L62" s="42">
        <f t="shared" si="1"/>
        <v>24.097222222222136</v>
      </c>
      <c r="M62" s="42">
        <f>ABS(MIN((Y$9*E62)+H62+G62,0))</f>
        <v>0</v>
      </c>
      <c r="N62" s="42">
        <f>MAX(K62,0)*(D62*1000/3600)</f>
        <v>1201.3563525925927</v>
      </c>
      <c r="O62" s="42">
        <f>ABS(M62*(D62*1000/3600))</f>
        <v>0</v>
      </c>
      <c r="P62" s="42">
        <f>P61+N62/1000</f>
        <v>223.37760618495636</v>
      </c>
      <c r="Q62" s="42">
        <f>Q61+O62/1000</f>
        <v>67.5257627909576</v>
      </c>
      <c r="R62" s="43">
        <v>46.560970340970954</v>
      </c>
      <c r="S62" s="43">
        <f t="shared" si="2"/>
        <v>0</v>
      </c>
      <c r="T62" s="42">
        <f>V62*Y$16</f>
        <v>46.560970340970954</v>
      </c>
      <c r="U62" s="21">
        <f>MIN(O62,Y$17)</f>
        <v>0</v>
      </c>
      <c r="V62" s="21">
        <f t="shared" si="5"/>
        <v>67.5257627909576</v>
      </c>
      <c r="W62" s="22"/>
    </row>
    <row r="63" spans="1:23" x14ac:dyDescent="0.35">
      <c r="A63" s="2" t="s">
        <v>12</v>
      </c>
      <c r="B63" s="2">
        <v>56</v>
      </c>
      <c r="C63" s="2">
        <v>56</v>
      </c>
      <c r="D63" s="7">
        <v>12</v>
      </c>
      <c r="E63" s="42">
        <f t="shared" si="3"/>
        <v>0</v>
      </c>
      <c r="F63" s="42">
        <f t="shared" si="4"/>
        <v>0</v>
      </c>
      <c r="G63" s="42">
        <f>0.5*Y$11*Y$13*Y$10*(D63*(1000/3600))^2</f>
        <v>10.056428</v>
      </c>
      <c r="H63" s="42">
        <f>IF(D63=0,0,Y$12*Y$9*9.81)</f>
        <v>374.44769999999994</v>
      </c>
      <c r="I63" s="42">
        <f t="shared" si="0"/>
        <v>384.50412799999992</v>
      </c>
      <c r="J63" s="42">
        <f>(Y$9*E63)+IF(E63&gt;0,H63+G63,0)</f>
        <v>0</v>
      </c>
      <c r="K63" s="42">
        <f>MAX((Y$9*E63)+H63+G63,0)</f>
        <v>384.50412799999992</v>
      </c>
      <c r="L63" s="42">
        <f t="shared" si="1"/>
        <v>0</v>
      </c>
      <c r="M63" s="42">
        <f>ABS(MIN((Y$9*E63)+H63+G63,0))</f>
        <v>0</v>
      </c>
      <c r="N63" s="42">
        <f>MAX(K63,0)*(D63*1000/3600)</f>
        <v>1281.6804266666666</v>
      </c>
      <c r="O63" s="42">
        <f>ABS(M63*(D63*1000/3600))</f>
        <v>0</v>
      </c>
      <c r="P63" s="42">
        <f>P62+N63/1000</f>
        <v>224.65928661162303</v>
      </c>
      <c r="Q63" s="42">
        <f>Q62+O63/1000</f>
        <v>67.5257627909576</v>
      </c>
      <c r="R63" s="43">
        <v>46.560970340970954</v>
      </c>
      <c r="S63" s="43">
        <f t="shared" si="2"/>
        <v>0</v>
      </c>
      <c r="T63" s="42">
        <f>V63*Y$16</f>
        <v>46.560970340970954</v>
      </c>
      <c r="U63" s="21">
        <f>MIN(O63,Y$17)</f>
        <v>0</v>
      </c>
      <c r="V63" s="21">
        <f t="shared" si="5"/>
        <v>67.5257627909576</v>
      </c>
      <c r="W63" s="22"/>
    </row>
    <row r="64" spans="1:23" x14ac:dyDescent="0.35">
      <c r="A64" s="2" t="s">
        <v>12</v>
      </c>
      <c r="B64" s="2">
        <v>57</v>
      </c>
      <c r="C64" s="2">
        <v>57</v>
      </c>
      <c r="D64" s="7">
        <v>12</v>
      </c>
      <c r="E64" s="42">
        <f t="shared" si="3"/>
        <v>4.1666666666666761E-2</v>
      </c>
      <c r="F64" s="42">
        <f t="shared" si="4"/>
        <v>0.15000000000000036</v>
      </c>
      <c r="G64" s="42">
        <f>0.5*Y$11*Y$13*Y$10*(D64*(1000/3600))^2</f>
        <v>10.056428</v>
      </c>
      <c r="H64" s="42">
        <f>IF(D64=0,0,Y$12*Y$9*9.81)</f>
        <v>374.44769999999994</v>
      </c>
      <c r="I64" s="42">
        <f t="shared" si="0"/>
        <v>384.50412799999992</v>
      </c>
      <c r="J64" s="42">
        <f>(Y$9*E64)+IF(E64&gt;0,H64+G64,0)</f>
        <v>456.79579466666678</v>
      </c>
      <c r="K64" s="42">
        <f>MAX((Y$9*E64)+H64+G64,0)</f>
        <v>456.79579466666678</v>
      </c>
      <c r="L64" s="42">
        <f t="shared" si="1"/>
        <v>0</v>
      </c>
      <c r="M64" s="42">
        <f>ABS(MIN((Y$9*E64)+H64+G64,0))</f>
        <v>0</v>
      </c>
      <c r="N64" s="42">
        <f>MAX(K64,0)*(D64*1000/3600)</f>
        <v>1522.6526488888894</v>
      </c>
      <c r="O64" s="42">
        <f>ABS(M64*(D64*1000/3600))</f>
        <v>0</v>
      </c>
      <c r="P64" s="42">
        <f>P63+N64/1000</f>
        <v>226.18193926051191</v>
      </c>
      <c r="Q64" s="42">
        <f>Q63+O64/1000</f>
        <v>67.5257627909576</v>
      </c>
      <c r="R64" s="43">
        <v>46.560970340970954</v>
      </c>
      <c r="S64" s="43">
        <f t="shared" si="2"/>
        <v>0</v>
      </c>
      <c r="T64" s="42">
        <f>V64*Y$16</f>
        <v>46.560970340970954</v>
      </c>
      <c r="U64" s="21">
        <f>MIN(O64,Y$17)</f>
        <v>0</v>
      </c>
      <c r="V64" s="21">
        <f t="shared" si="5"/>
        <v>67.5257627909576</v>
      </c>
      <c r="W64" s="22"/>
    </row>
    <row r="65" spans="1:23" x14ac:dyDescent="0.35">
      <c r="A65" s="2" t="s">
        <v>12</v>
      </c>
      <c r="B65" s="2">
        <v>58</v>
      </c>
      <c r="C65" s="2">
        <v>58</v>
      </c>
      <c r="D65" s="7">
        <v>12.3</v>
      </c>
      <c r="E65" s="42">
        <f t="shared" si="3"/>
        <v>8.3333333333333287E-2</v>
      </c>
      <c r="F65" s="42">
        <f t="shared" si="4"/>
        <v>0.29999999999999982</v>
      </c>
      <c r="G65" s="42">
        <f>0.5*Y$11*Y$13*Y$10*(D65*(1000/3600))^2</f>
        <v>10.565534667500001</v>
      </c>
      <c r="H65" s="42">
        <f>IF(D65=0,0,Y$12*Y$9*9.81)</f>
        <v>374.44769999999994</v>
      </c>
      <c r="I65" s="42">
        <f t="shared" si="0"/>
        <v>385.01323466749994</v>
      </c>
      <c r="J65" s="42">
        <f>(Y$9*E65)+IF(E65&gt;0,H65+G65,0)</f>
        <v>529.59656800083326</v>
      </c>
      <c r="K65" s="42">
        <f>MAX((Y$9*E65)+H65+G65,0)</f>
        <v>529.59656800083314</v>
      </c>
      <c r="L65" s="42">
        <f t="shared" si="1"/>
        <v>0</v>
      </c>
      <c r="M65" s="42">
        <f>ABS(MIN((Y$9*E65)+H65+G65,0))</f>
        <v>0</v>
      </c>
      <c r="N65" s="42">
        <f>MAX(K65,0)*(D65*1000/3600)</f>
        <v>1809.4549406695132</v>
      </c>
      <c r="O65" s="42">
        <f>ABS(M65*(D65*1000/3600))</f>
        <v>0</v>
      </c>
      <c r="P65" s="42">
        <f>P64+N65/1000</f>
        <v>227.99139420118144</v>
      </c>
      <c r="Q65" s="42">
        <f>Q64+O65/1000</f>
        <v>67.5257627909576</v>
      </c>
      <c r="R65" s="43">
        <v>46.560970340970954</v>
      </c>
      <c r="S65" s="43">
        <f t="shared" si="2"/>
        <v>0</v>
      </c>
      <c r="T65" s="42">
        <f>V65*Y$16</f>
        <v>46.560970340970954</v>
      </c>
      <c r="U65" s="21">
        <f>MIN(O65,Y$17)</f>
        <v>0</v>
      </c>
      <c r="V65" s="21">
        <f t="shared" si="5"/>
        <v>67.5257627909576</v>
      </c>
      <c r="W65" s="22"/>
    </row>
    <row r="66" spans="1:23" x14ac:dyDescent="0.35">
      <c r="A66" s="2" t="s">
        <v>12</v>
      </c>
      <c r="B66" s="2">
        <v>59</v>
      </c>
      <c r="C66" s="2">
        <v>59</v>
      </c>
      <c r="D66" s="7">
        <v>12.6</v>
      </c>
      <c r="E66" s="42">
        <f t="shared" si="3"/>
        <v>0.33333333333333315</v>
      </c>
      <c r="F66" s="42">
        <f t="shared" si="4"/>
        <v>1.1999999999999993</v>
      </c>
      <c r="G66" s="42">
        <f>0.5*Y$11*Y$13*Y$10*(D66*(1000/3600))^2</f>
        <v>11.087211870000001</v>
      </c>
      <c r="H66" s="42">
        <f>IF(D66=0,0,Y$12*Y$9*9.81)</f>
        <v>374.44769999999994</v>
      </c>
      <c r="I66" s="42">
        <f t="shared" si="0"/>
        <v>385.53491186999992</v>
      </c>
      <c r="J66" s="42">
        <f>(Y$9*E66)+IF(E66&gt;0,H66+G66,0)</f>
        <v>963.86824520333289</v>
      </c>
      <c r="K66" s="42">
        <f>MAX((Y$9*E66)+H66+G66,0)</f>
        <v>963.868245203333</v>
      </c>
      <c r="L66" s="42">
        <f t="shared" si="1"/>
        <v>0</v>
      </c>
      <c r="M66" s="42">
        <f>ABS(MIN((Y$9*E66)+H66+G66,0))</f>
        <v>0</v>
      </c>
      <c r="N66" s="42">
        <f>MAX(K66,0)*(D66*1000/3600)</f>
        <v>3373.5388582116657</v>
      </c>
      <c r="O66" s="42">
        <f>ABS(M66*(D66*1000/3600))</f>
        <v>0</v>
      </c>
      <c r="P66" s="42">
        <f>P65+N66/1000</f>
        <v>231.36493305939311</v>
      </c>
      <c r="Q66" s="42">
        <f>Q65+O66/1000</f>
        <v>67.5257627909576</v>
      </c>
      <c r="R66" s="43">
        <v>46.560970340970954</v>
      </c>
      <c r="S66" s="43">
        <f t="shared" si="2"/>
        <v>0</v>
      </c>
      <c r="T66" s="42">
        <f>V66*Y$16</f>
        <v>46.560970340970954</v>
      </c>
      <c r="U66" s="21">
        <f>MIN(O66,Y$17)</f>
        <v>0</v>
      </c>
      <c r="V66" s="21">
        <f t="shared" si="5"/>
        <v>67.5257627909576</v>
      </c>
      <c r="W66" s="22"/>
    </row>
    <row r="67" spans="1:23" x14ac:dyDescent="0.35">
      <c r="A67" s="2" t="s">
        <v>12</v>
      </c>
      <c r="B67" s="2">
        <v>60</v>
      </c>
      <c r="C67" s="2">
        <v>60</v>
      </c>
      <c r="D67" s="7">
        <v>14.7</v>
      </c>
      <c r="E67" s="42">
        <f t="shared" si="3"/>
        <v>0.37500000000000011</v>
      </c>
      <c r="F67" s="42">
        <f t="shared" si="4"/>
        <v>1.3500000000000005</v>
      </c>
      <c r="G67" s="42">
        <f>0.5*Y$11*Y$13*Y$10*(D67*(1000/3600))^2</f>
        <v>15.090927267499996</v>
      </c>
      <c r="H67" s="42">
        <f>IF(D67=0,0,Y$12*Y$9*9.81)</f>
        <v>374.44769999999994</v>
      </c>
      <c r="I67" s="42">
        <f t="shared" si="0"/>
        <v>389.53862726749992</v>
      </c>
      <c r="J67" s="42">
        <f>(Y$9*E67)+IF(E67&gt;0,H67+G67,0)</f>
        <v>1040.1636272675</v>
      </c>
      <c r="K67" s="42">
        <f>MAX((Y$9*E67)+H67+G67,0)</f>
        <v>1040.1636272675003</v>
      </c>
      <c r="L67" s="42">
        <f t="shared" si="1"/>
        <v>0</v>
      </c>
      <c r="M67" s="42">
        <f>ABS(MIN((Y$9*E67)+H67+G67,0))</f>
        <v>0</v>
      </c>
      <c r="N67" s="42">
        <f>MAX(K67,0)*(D67*1000/3600)</f>
        <v>4247.3348113422926</v>
      </c>
      <c r="O67" s="42">
        <f>ABS(M67*(D67*1000/3600))</f>
        <v>0</v>
      </c>
      <c r="P67" s="42">
        <f>P66+N67/1000</f>
        <v>235.61226787073539</v>
      </c>
      <c r="Q67" s="42">
        <f>Q66+O67/1000</f>
        <v>67.5257627909576</v>
      </c>
      <c r="R67" s="43">
        <v>46.560970340970954</v>
      </c>
      <c r="S67" s="43">
        <f t="shared" si="2"/>
        <v>0</v>
      </c>
      <c r="T67" s="42">
        <f>V67*Y$16</f>
        <v>46.560970340970954</v>
      </c>
      <c r="U67" s="21">
        <f>MIN(O67,Y$17)</f>
        <v>0</v>
      </c>
      <c r="V67" s="21">
        <f t="shared" si="5"/>
        <v>67.5257627909576</v>
      </c>
      <c r="W67" s="22"/>
    </row>
    <row r="68" spans="1:23" x14ac:dyDescent="0.35">
      <c r="A68" s="2" t="s">
        <v>12</v>
      </c>
      <c r="B68" s="2">
        <v>61</v>
      </c>
      <c r="C68" s="2">
        <v>61</v>
      </c>
      <c r="D68" s="7">
        <v>15.3</v>
      </c>
      <c r="E68" s="42">
        <f t="shared" si="3"/>
        <v>0.16666666666666682</v>
      </c>
      <c r="F68" s="42">
        <f t="shared" si="4"/>
        <v>0.60000000000000053</v>
      </c>
      <c r="G68" s="42">
        <f>0.5*Y$11*Y$13*Y$10*(D68*(1000/3600))^2</f>
        <v>16.347980767500001</v>
      </c>
      <c r="H68" s="42">
        <f>IF(D68=0,0,Y$12*Y$9*9.81)</f>
        <v>374.44769999999994</v>
      </c>
      <c r="I68" s="42">
        <f t="shared" si="0"/>
        <v>390.79568076749996</v>
      </c>
      <c r="J68" s="42">
        <f>(Y$9*E68)+IF(E68&gt;0,H68+G68,0)</f>
        <v>679.96234743416687</v>
      </c>
      <c r="K68" s="42">
        <f>MAX((Y$9*E68)+H68+G68,0)</f>
        <v>679.96234743416687</v>
      </c>
      <c r="L68" s="42">
        <f t="shared" si="1"/>
        <v>0</v>
      </c>
      <c r="M68" s="42">
        <f>ABS(MIN((Y$9*E68)+H68+G68,0))</f>
        <v>0</v>
      </c>
      <c r="N68" s="42">
        <f>MAX(K68,0)*(D68*1000/3600)</f>
        <v>2889.839976595209</v>
      </c>
      <c r="O68" s="42">
        <f>ABS(M68*(D68*1000/3600))</f>
        <v>0</v>
      </c>
      <c r="P68" s="42">
        <f>P67+N68/1000</f>
        <v>238.50210784733059</v>
      </c>
      <c r="Q68" s="42">
        <f>Q67+O68/1000</f>
        <v>67.5257627909576</v>
      </c>
      <c r="R68" s="43">
        <v>46.560970340970954</v>
      </c>
      <c r="S68" s="43">
        <f t="shared" si="2"/>
        <v>0</v>
      </c>
      <c r="T68" s="42">
        <f>V68*Y$16</f>
        <v>46.560970340970954</v>
      </c>
      <c r="U68" s="21">
        <f>MIN(O68,Y$17)</f>
        <v>0</v>
      </c>
      <c r="V68" s="21">
        <f t="shared" si="5"/>
        <v>67.5257627909576</v>
      </c>
      <c r="W68" s="22"/>
    </row>
    <row r="69" spans="1:23" x14ac:dyDescent="0.35">
      <c r="A69" s="2" t="s">
        <v>12</v>
      </c>
      <c r="B69" s="2">
        <v>62</v>
      </c>
      <c r="C69" s="2">
        <v>62</v>
      </c>
      <c r="D69" s="7">
        <v>15.9</v>
      </c>
      <c r="E69" s="42">
        <f t="shared" si="3"/>
        <v>0.12499999999999981</v>
      </c>
      <c r="F69" s="42">
        <f t="shared" si="4"/>
        <v>0.44999999999999929</v>
      </c>
      <c r="G69" s="42">
        <f>0.5*Y$11*Y$13*Y$10*(D69*(1000/3600))^2</f>
        <v>17.655316407500003</v>
      </c>
      <c r="H69" s="42">
        <f>IF(D69=0,0,Y$12*Y$9*9.81)</f>
        <v>374.44769999999994</v>
      </c>
      <c r="I69" s="42">
        <f t="shared" si="0"/>
        <v>392.10301640749992</v>
      </c>
      <c r="J69" s="42">
        <f>(Y$9*E69)+IF(E69&gt;0,H69+G69,0)</f>
        <v>608.97801640749958</v>
      </c>
      <c r="K69" s="42">
        <f>MAX((Y$9*E69)+H69+G69,0)</f>
        <v>608.97801640749958</v>
      </c>
      <c r="L69" s="42">
        <f t="shared" si="1"/>
        <v>0</v>
      </c>
      <c r="M69" s="42">
        <f>ABS(MIN((Y$9*E69)+H69+G69,0))</f>
        <v>0</v>
      </c>
      <c r="N69" s="42">
        <f>MAX(K69,0)*(D69*1000/3600)</f>
        <v>2689.65290579979</v>
      </c>
      <c r="O69" s="42">
        <f>ABS(M69*(D69*1000/3600))</f>
        <v>0</v>
      </c>
      <c r="P69" s="42">
        <f>P68+N69/1000</f>
        <v>241.19176075313038</v>
      </c>
      <c r="Q69" s="42">
        <f>Q68+O69/1000</f>
        <v>67.5257627909576</v>
      </c>
      <c r="R69" s="43">
        <v>46.560970340970954</v>
      </c>
      <c r="S69" s="43">
        <f t="shared" si="2"/>
        <v>0</v>
      </c>
      <c r="T69" s="42">
        <f>V69*Y$16</f>
        <v>46.560970340970954</v>
      </c>
      <c r="U69" s="21">
        <f>MIN(O69,Y$17)</f>
        <v>0</v>
      </c>
      <c r="V69" s="21">
        <f t="shared" si="5"/>
        <v>67.5257627909576</v>
      </c>
      <c r="W69" s="22"/>
    </row>
    <row r="70" spans="1:23" x14ac:dyDescent="0.35">
      <c r="A70" s="2" t="s">
        <v>12</v>
      </c>
      <c r="B70" s="2">
        <v>63</v>
      </c>
      <c r="C70" s="2">
        <v>63</v>
      </c>
      <c r="D70" s="7">
        <v>16.2</v>
      </c>
      <c r="E70" s="42">
        <f t="shared" si="3"/>
        <v>0.16666666666666682</v>
      </c>
      <c r="F70" s="42">
        <f t="shared" si="4"/>
        <v>0.60000000000000053</v>
      </c>
      <c r="G70" s="42">
        <f>0.5*Y$11*Y$13*Y$10*(D70*(1000/3600))^2</f>
        <v>18.327840030000001</v>
      </c>
      <c r="H70" s="42">
        <f>IF(D70=0,0,Y$12*Y$9*9.81)</f>
        <v>374.44769999999994</v>
      </c>
      <c r="I70" s="42">
        <f t="shared" si="0"/>
        <v>392.77554002999995</v>
      </c>
      <c r="J70" s="42">
        <f>(Y$9*E70)+IF(E70&gt;0,H70+G70,0)</f>
        <v>681.94220669666686</v>
      </c>
      <c r="K70" s="42">
        <f>MAX((Y$9*E70)+H70+G70,0)</f>
        <v>681.94220669666686</v>
      </c>
      <c r="L70" s="42">
        <f t="shared" si="1"/>
        <v>0</v>
      </c>
      <c r="M70" s="42">
        <f>ABS(MIN((Y$9*E70)+H70+G70,0))</f>
        <v>0</v>
      </c>
      <c r="N70" s="42">
        <f>MAX(K70,0)*(D70*1000/3600)</f>
        <v>3068.739930135001</v>
      </c>
      <c r="O70" s="42">
        <f>ABS(M70*(D70*1000/3600))</f>
        <v>0</v>
      </c>
      <c r="P70" s="42">
        <f>P69+N70/1000</f>
        <v>244.26050068326538</v>
      </c>
      <c r="Q70" s="42">
        <f>Q69+O70/1000</f>
        <v>67.5257627909576</v>
      </c>
      <c r="R70" s="43">
        <v>46.560970340970954</v>
      </c>
      <c r="S70" s="43">
        <f t="shared" si="2"/>
        <v>0</v>
      </c>
      <c r="T70" s="42">
        <f>V70*Y$16</f>
        <v>46.560970340970954</v>
      </c>
      <c r="U70" s="21">
        <f>MIN(O70,Y$17)</f>
        <v>0</v>
      </c>
      <c r="V70" s="21">
        <f t="shared" si="5"/>
        <v>67.5257627909576</v>
      </c>
      <c r="W70" s="22"/>
    </row>
    <row r="71" spans="1:23" x14ac:dyDescent="0.35">
      <c r="A71" s="2" t="s">
        <v>12</v>
      </c>
      <c r="B71" s="2">
        <v>64</v>
      </c>
      <c r="C71" s="2">
        <v>64</v>
      </c>
      <c r="D71" s="7">
        <v>17.100000000000001</v>
      </c>
      <c r="E71" s="42">
        <f t="shared" si="3"/>
        <v>0.2222222222222224</v>
      </c>
      <c r="F71" s="42">
        <f t="shared" si="4"/>
        <v>0.80000000000000071</v>
      </c>
      <c r="G71" s="42">
        <f>0.5*Y$11*Y$13*Y$10*(D71*(1000/3600))^2</f>
        <v>20.420834107500006</v>
      </c>
      <c r="H71" s="42">
        <f>IF(D71=0,0,Y$12*Y$9*9.81)</f>
        <v>374.44769999999994</v>
      </c>
      <c r="I71" s="42">
        <f t="shared" si="0"/>
        <v>394.86853410749995</v>
      </c>
      <c r="J71" s="42">
        <f>(Y$9*E71)+IF(E71&gt;0,H71+G71,0)</f>
        <v>780.42408966305584</v>
      </c>
      <c r="K71" s="42">
        <f>MAX((Y$9*E71)+H71+G71,0)</f>
        <v>780.42408966305584</v>
      </c>
      <c r="L71" s="42">
        <f t="shared" si="1"/>
        <v>0</v>
      </c>
      <c r="M71" s="42">
        <f>ABS(MIN((Y$9*E71)+H71+G71,0))</f>
        <v>0</v>
      </c>
      <c r="N71" s="42">
        <f>MAX(K71,0)*(D71*1000/3600)</f>
        <v>3707.0144258995151</v>
      </c>
      <c r="O71" s="42">
        <f>ABS(M71*(D71*1000/3600))</f>
        <v>0</v>
      </c>
      <c r="P71" s="42">
        <f>P70+N71/1000</f>
        <v>247.96751510916488</v>
      </c>
      <c r="Q71" s="42">
        <f>Q70+O71/1000</f>
        <v>67.5257627909576</v>
      </c>
      <c r="R71" s="43">
        <v>46.560970340970954</v>
      </c>
      <c r="S71" s="43">
        <f t="shared" si="2"/>
        <v>0</v>
      </c>
      <c r="T71" s="42">
        <f>V71*Y$16</f>
        <v>46.560970340970954</v>
      </c>
      <c r="U71" s="21">
        <f>MIN(O71,Y$17)</f>
        <v>0</v>
      </c>
      <c r="V71" s="21">
        <f t="shared" si="5"/>
        <v>67.5257627909576</v>
      </c>
      <c r="W71" s="22"/>
    </row>
    <row r="72" spans="1:23" x14ac:dyDescent="0.35">
      <c r="A72" s="2" t="s">
        <v>12</v>
      </c>
      <c r="B72" s="2">
        <v>65</v>
      </c>
      <c r="C72" s="2">
        <v>65</v>
      </c>
      <c r="D72" s="7">
        <v>17.8</v>
      </c>
      <c r="E72" s="42">
        <f t="shared" si="3"/>
        <v>0.1388888888888889</v>
      </c>
      <c r="F72" s="42">
        <f t="shared" si="4"/>
        <v>0.5</v>
      </c>
      <c r="G72" s="42">
        <f>0.5*Y$11*Y$13*Y$10*(D72*(1000/3600))^2</f>
        <v>22.126935052222223</v>
      </c>
      <c r="H72" s="42">
        <f>IF(D72=0,0,Y$12*Y$9*9.81)</f>
        <v>374.44769999999994</v>
      </c>
      <c r="I72" s="42">
        <f t="shared" ref="I72:I135" si="6">G72+H72</f>
        <v>396.57463505222216</v>
      </c>
      <c r="J72" s="42">
        <f>(Y$9*E72)+IF(E72&gt;0,H72+G72,0)</f>
        <v>637.54685727444439</v>
      </c>
      <c r="K72" s="42">
        <f>MAX((Y$9*E72)+H72+G72,0)</f>
        <v>637.54685727444439</v>
      </c>
      <c r="L72" s="42">
        <f t="shared" ref="L72:L135" si="7">ABS(MIN(J72,0))</f>
        <v>0</v>
      </c>
      <c r="M72" s="42">
        <f>ABS(MIN((Y$9*E72)+H72+G72,0))</f>
        <v>0</v>
      </c>
      <c r="N72" s="42">
        <f>MAX(K72,0)*(D72*1000/3600)</f>
        <v>3152.315016523642</v>
      </c>
      <c r="O72" s="42">
        <f>ABS(M72*(D72*1000/3600))</f>
        <v>0</v>
      </c>
      <c r="P72" s="42">
        <f>P71+N72/1000</f>
        <v>251.11983012568851</v>
      </c>
      <c r="Q72" s="42">
        <f>Q71+O72/1000</f>
        <v>67.5257627909576</v>
      </c>
      <c r="R72" s="43">
        <v>46.560970340970954</v>
      </c>
      <c r="S72" s="43">
        <f t="shared" ref="S72:S135" si="8">R73-R72</f>
        <v>0</v>
      </c>
      <c r="T72" s="42">
        <f>V72*Y$16</f>
        <v>46.560970340970954</v>
      </c>
      <c r="U72" s="21">
        <f>MIN(O72,Y$17)</f>
        <v>0</v>
      </c>
      <c r="V72" s="21">
        <f t="shared" si="5"/>
        <v>67.5257627909576</v>
      </c>
      <c r="W72" s="22"/>
    </row>
    <row r="73" spans="1:23" x14ac:dyDescent="0.35">
      <c r="A73" s="2" t="s">
        <v>12</v>
      </c>
      <c r="B73" s="2">
        <v>66</v>
      </c>
      <c r="C73" s="2">
        <v>66</v>
      </c>
      <c r="D73" s="7">
        <v>18.100000000000001</v>
      </c>
      <c r="E73" s="42">
        <f t="shared" ref="E73:E136" si="9">($D74-$D72)/2/3.6</f>
        <v>8.3333333333333037E-2</v>
      </c>
      <c r="F73" s="42">
        <f t="shared" ref="F73:F136" si="10">($D74-$D72)/2</f>
        <v>0.29999999999999893</v>
      </c>
      <c r="G73" s="42">
        <f>0.5*Y$11*Y$13*Y$10*(D73*(1000/3600))^2</f>
        <v>22.879072063055563</v>
      </c>
      <c r="H73" s="42">
        <f>IF(D73=0,0,Y$12*Y$9*9.81)</f>
        <v>374.44769999999994</v>
      </c>
      <c r="I73" s="42">
        <f t="shared" si="6"/>
        <v>397.3267720630555</v>
      </c>
      <c r="J73" s="42">
        <f>(Y$9*E73)+IF(E73&gt;0,H73+G73,0)</f>
        <v>541.9101053963883</v>
      </c>
      <c r="K73" s="42">
        <f>MAX((Y$9*E73)+H73+G73,0)</f>
        <v>541.9101053963883</v>
      </c>
      <c r="L73" s="42">
        <f t="shared" si="7"/>
        <v>0</v>
      </c>
      <c r="M73" s="42">
        <f>ABS(MIN((Y$9*E73)+H73+G73,0))</f>
        <v>0</v>
      </c>
      <c r="N73" s="42">
        <f>MAX(K73,0)*(D73*1000/3600)</f>
        <v>2724.6035854651745</v>
      </c>
      <c r="O73" s="42">
        <f>ABS(M73*(D73*1000/3600))</f>
        <v>0</v>
      </c>
      <c r="P73" s="42">
        <f>P72+N73/1000</f>
        <v>253.84443371115367</v>
      </c>
      <c r="Q73" s="42">
        <f>Q72+O73/1000</f>
        <v>67.5257627909576</v>
      </c>
      <c r="R73" s="43">
        <v>46.560970340970954</v>
      </c>
      <c r="S73" s="43">
        <f t="shared" si="8"/>
        <v>0</v>
      </c>
      <c r="T73" s="42">
        <f>V73*Y$16</f>
        <v>46.560970340970954</v>
      </c>
      <c r="U73" s="21">
        <f>MIN(O73,Y$17)</f>
        <v>0</v>
      </c>
      <c r="V73" s="21">
        <f t="shared" ref="V73:V136" si="11">V72+U73/1000</f>
        <v>67.5257627909576</v>
      </c>
      <c r="W73" s="22"/>
    </row>
    <row r="74" spans="1:23" x14ac:dyDescent="0.35">
      <c r="A74" s="2" t="s">
        <v>12</v>
      </c>
      <c r="B74" s="2">
        <v>67</v>
      </c>
      <c r="C74" s="2">
        <v>67</v>
      </c>
      <c r="D74" s="7">
        <v>18.399999999999999</v>
      </c>
      <c r="E74" s="42">
        <f t="shared" si="9"/>
        <v>0.30555555555555547</v>
      </c>
      <c r="F74" s="42">
        <f t="shared" si="10"/>
        <v>1.0999999999999996</v>
      </c>
      <c r="G74" s="42">
        <f>0.5*Y$11*Y$13*Y$10*(D74*(1000/3600))^2</f>
        <v>23.643779608888885</v>
      </c>
      <c r="H74" s="42">
        <f>IF(D74=0,0,Y$12*Y$9*9.81)</f>
        <v>374.44769999999994</v>
      </c>
      <c r="I74" s="42">
        <f t="shared" si="6"/>
        <v>398.09147960888885</v>
      </c>
      <c r="J74" s="42">
        <f>(Y$9*E74)+IF(E74&gt;0,H74+G74,0)</f>
        <v>928.23036849777759</v>
      </c>
      <c r="K74" s="42">
        <f>MAX((Y$9*E74)+H74+G74,0)</f>
        <v>928.23036849777748</v>
      </c>
      <c r="L74" s="42">
        <f t="shared" si="7"/>
        <v>0</v>
      </c>
      <c r="M74" s="42">
        <f>ABS(MIN((Y$9*E74)+H74+G74,0))</f>
        <v>0</v>
      </c>
      <c r="N74" s="42">
        <f>MAX(K74,0)*(D74*1000/3600)</f>
        <v>4744.2885500997509</v>
      </c>
      <c r="O74" s="42">
        <f>ABS(M74*(D74*1000/3600))</f>
        <v>0</v>
      </c>
      <c r="P74" s="42">
        <f>P73+N74/1000</f>
        <v>258.58872226125339</v>
      </c>
      <c r="Q74" s="42">
        <f>Q73+O74/1000</f>
        <v>67.5257627909576</v>
      </c>
      <c r="R74" s="43">
        <v>46.560970340970954</v>
      </c>
      <c r="S74" s="43">
        <f t="shared" si="8"/>
        <v>0</v>
      </c>
      <c r="T74" s="42">
        <f>V74*Y$16</f>
        <v>46.560970340970954</v>
      </c>
      <c r="U74" s="21">
        <f>MIN(O74,Y$17)</f>
        <v>0</v>
      </c>
      <c r="V74" s="21">
        <f t="shared" si="11"/>
        <v>67.5257627909576</v>
      </c>
      <c r="W74" s="22"/>
    </row>
    <row r="75" spans="1:23" x14ac:dyDescent="0.35">
      <c r="A75" s="2" t="s">
        <v>12</v>
      </c>
      <c r="B75" s="2">
        <v>68</v>
      </c>
      <c r="C75" s="2">
        <v>68</v>
      </c>
      <c r="D75" s="7">
        <v>20.3</v>
      </c>
      <c r="E75" s="42">
        <f t="shared" si="9"/>
        <v>0.66666666666666674</v>
      </c>
      <c r="F75" s="42">
        <f t="shared" si="10"/>
        <v>2.4000000000000004</v>
      </c>
      <c r="G75" s="42">
        <f>0.5*Y$11*Y$13*Y$10*(D75*(1000/3600))^2</f>
        <v>28.778843156388895</v>
      </c>
      <c r="H75" s="42">
        <f>IF(D75=0,0,Y$12*Y$9*9.81)</f>
        <v>374.44769999999994</v>
      </c>
      <c r="I75" s="42">
        <f t="shared" si="6"/>
        <v>403.22654315638886</v>
      </c>
      <c r="J75" s="42">
        <f>(Y$9*E75)+IF(E75&gt;0,H75+G75,0)</f>
        <v>1559.8932098230557</v>
      </c>
      <c r="K75" s="42">
        <f>MAX((Y$9*E75)+H75+G75,0)</f>
        <v>1559.8932098230555</v>
      </c>
      <c r="L75" s="42">
        <f t="shared" si="7"/>
        <v>0</v>
      </c>
      <c r="M75" s="42">
        <f>ABS(MIN((Y$9*E75)+H75+G75,0))</f>
        <v>0</v>
      </c>
      <c r="N75" s="42">
        <f>MAX(K75,0)*(D75*1000/3600)</f>
        <v>8796.0644887244525</v>
      </c>
      <c r="O75" s="42">
        <f>ABS(M75*(D75*1000/3600))</f>
        <v>0</v>
      </c>
      <c r="P75" s="42">
        <f>P74+N75/1000</f>
        <v>267.38478674997782</v>
      </c>
      <c r="Q75" s="42">
        <f>Q74+O75/1000</f>
        <v>67.5257627909576</v>
      </c>
      <c r="R75" s="43">
        <v>46.560970340970954</v>
      </c>
      <c r="S75" s="43">
        <f t="shared" si="8"/>
        <v>0</v>
      </c>
      <c r="T75" s="42">
        <f>V75*Y$16</f>
        <v>46.560970340970954</v>
      </c>
      <c r="U75" s="21">
        <f>MIN(O75,Y$17)</f>
        <v>0</v>
      </c>
      <c r="V75" s="21">
        <f t="shared" si="11"/>
        <v>67.5257627909576</v>
      </c>
      <c r="W75" s="22"/>
    </row>
    <row r="76" spans="1:23" x14ac:dyDescent="0.35">
      <c r="A76" s="2" t="s">
        <v>12</v>
      </c>
      <c r="B76" s="2">
        <v>69</v>
      </c>
      <c r="C76" s="2">
        <v>69</v>
      </c>
      <c r="D76" s="7">
        <v>23.2</v>
      </c>
      <c r="E76" s="42">
        <f t="shared" si="9"/>
        <v>0.86111111111111094</v>
      </c>
      <c r="F76" s="42">
        <f t="shared" si="10"/>
        <v>3.0999999999999996</v>
      </c>
      <c r="G76" s="42">
        <f>0.5*Y$11*Y$13*Y$10*(D76*(1000/3600))^2</f>
        <v>37.588693102222223</v>
      </c>
      <c r="H76" s="42">
        <f>IF(D76=0,0,Y$12*Y$9*9.81)</f>
        <v>374.44769999999994</v>
      </c>
      <c r="I76" s="42">
        <f t="shared" si="6"/>
        <v>412.03639310222218</v>
      </c>
      <c r="J76" s="42">
        <f>(Y$9*E76)+IF(E76&gt;0,H76+G76,0)</f>
        <v>1906.0641708799994</v>
      </c>
      <c r="K76" s="42">
        <f>MAX((Y$9*E76)+H76+G76,0)</f>
        <v>1906.0641708799994</v>
      </c>
      <c r="L76" s="42">
        <f t="shared" si="7"/>
        <v>0</v>
      </c>
      <c r="M76" s="42">
        <f>ABS(MIN((Y$9*E76)+H76+G76,0))</f>
        <v>0</v>
      </c>
      <c r="N76" s="42">
        <f>MAX(K76,0)*(D76*1000/3600)</f>
        <v>12283.52465678222</v>
      </c>
      <c r="O76" s="42">
        <f>ABS(M76*(D76*1000/3600))</f>
        <v>0</v>
      </c>
      <c r="P76" s="42">
        <f>P75+N76/1000</f>
        <v>279.66831140676004</v>
      </c>
      <c r="Q76" s="42">
        <f>Q75+O76/1000</f>
        <v>67.5257627909576</v>
      </c>
      <c r="R76" s="43">
        <v>46.560970340970954</v>
      </c>
      <c r="S76" s="43">
        <f t="shared" si="8"/>
        <v>0</v>
      </c>
      <c r="T76" s="42">
        <f>V76*Y$16</f>
        <v>46.560970340970954</v>
      </c>
      <c r="U76" s="21">
        <f>MIN(O76,Y$17)</f>
        <v>0</v>
      </c>
      <c r="V76" s="21">
        <f t="shared" si="11"/>
        <v>67.5257627909576</v>
      </c>
      <c r="W76" s="22"/>
    </row>
    <row r="77" spans="1:23" x14ac:dyDescent="0.35">
      <c r="A77" s="2" t="s">
        <v>12</v>
      </c>
      <c r="B77" s="2">
        <v>70</v>
      </c>
      <c r="C77" s="2">
        <v>70</v>
      </c>
      <c r="D77" s="7">
        <v>26.5</v>
      </c>
      <c r="E77" s="42">
        <f t="shared" si="9"/>
        <v>0.91666666666666685</v>
      </c>
      <c r="F77" s="42">
        <f t="shared" si="10"/>
        <v>3.3000000000000007</v>
      </c>
      <c r="G77" s="42">
        <f>0.5*Y$11*Y$13*Y$10*(D77*(1000/3600))^2</f>
        <v>49.042545576388896</v>
      </c>
      <c r="H77" s="42">
        <f>IF(D77=0,0,Y$12*Y$9*9.81)</f>
        <v>374.44769999999994</v>
      </c>
      <c r="I77" s="42">
        <f t="shared" si="6"/>
        <v>423.49024557638882</v>
      </c>
      <c r="J77" s="42">
        <f>(Y$9*E77)+IF(E77&gt;0,H77+G77,0)</f>
        <v>2013.9069122430558</v>
      </c>
      <c r="K77" s="42">
        <f>MAX((Y$9*E77)+H77+G77,0)</f>
        <v>2013.9069122430558</v>
      </c>
      <c r="L77" s="42">
        <f t="shared" si="7"/>
        <v>0</v>
      </c>
      <c r="M77" s="42">
        <f>ABS(MIN((Y$9*E77)+H77+G77,0))</f>
        <v>0</v>
      </c>
      <c r="N77" s="42">
        <f>MAX(K77,0)*(D77*1000/3600)</f>
        <v>14824.592548455827</v>
      </c>
      <c r="O77" s="42">
        <f>ABS(M77*(D77*1000/3600))</f>
        <v>0</v>
      </c>
      <c r="P77" s="42">
        <f>P76+N77/1000</f>
        <v>294.49290395521587</v>
      </c>
      <c r="Q77" s="42">
        <f>Q76+O77/1000</f>
        <v>67.5257627909576</v>
      </c>
      <c r="R77" s="43">
        <v>46.560970340970954</v>
      </c>
      <c r="S77" s="43">
        <f t="shared" si="8"/>
        <v>0</v>
      </c>
      <c r="T77" s="42">
        <f>V77*Y$16</f>
        <v>46.560970340970954</v>
      </c>
      <c r="U77" s="21">
        <f>MIN(O77,Y$17)</f>
        <v>0</v>
      </c>
      <c r="V77" s="21">
        <f t="shared" si="11"/>
        <v>67.5257627909576</v>
      </c>
      <c r="W77" s="22"/>
    </row>
    <row r="78" spans="1:23" x14ac:dyDescent="0.35">
      <c r="A78" s="2" t="s">
        <v>12</v>
      </c>
      <c r="B78" s="2">
        <v>71</v>
      </c>
      <c r="C78" s="2">
        <v>71</v>
      </c>
      <c r="D78" s="7">
        <v>29.8</v>
      </c>
      <c r="E78" s="42">
        <f t="shared" si="9"/>
        <v>0.84722222222222243</v>
      </c>
      <c r="F78" s="42">
        <f t="shared" si="10"/>
        <v>3.0500000000000007</v>
      </c>
      <c r="G78" s="42">
        <f>0.5*Y$11*Y$13*Y$10*(D78*(1000/3600))^2</f>
        <v>62.01743278555557</v>
      </c>
      <c r="H78" s="42">
        <f>IF(D78=0,0,Y$12*Y$9*9.81)</f>
        <v>374.44769999999994</v>
      </c>
      <c r="I78" s="42">
        <f t="shared" si="6"/>
        <v>436.46513278555551</v>
      </c>
      <c r="J78" s="42">
        <f>(Y$9*E78)+IF(E78&gt;0,H78+G78,0)</f>
        <v>1906.3956883411115</v>
      </c>
      <c r="K78" s="42">
        <f>MAX((Y$9*E78)+H78+G78,0)</f>
        <v>1906.3956883411115</v>
      </c>
      <c r="L78" s="42">
        <f t="shared" si="7"/>
        <v>0</v>
      </c>
      <c r="M78" s="42">
        <f>ABS(MIN((Y$9*E78)+H78+G78,0))</f>
        <v>0</v>
      </c>
      <c r="N78" s="42">
        <f>MAX(K78,0)*(D78*1000/3600)</f>
        <v>15780.719864601424</v>
      </c>
      <c r="O78" s="42">
        <f>ABS(M78*(D78*1000/3600))</f>
        <v>0</v>
      </c>
      <c r="P78" s="42">
        <f>P77+N78/1000</f>
        <v>310.27362381981732</v>
      </c>
      <c r="Q78" s="42">
        <f>Q77+O78/1000</f>
        <v>67.5257627909576</v>
      </c>
      <c r="R78" s="43">
        <v>46.560970340970954</v>
      </c>
      <c r="S78" s="43">
        <f t="shared" si="8"/>
        <v>0</v>
      </c>
      <c r="T78" s="42">
        <f>V78*Y$16</f>
        <v>46.560970340970954</v>
      </c>
      <c r="U78" s="21">
        <f>MIN(O78,Y$17)</f>
        <v>0</v>
      </c>
      <c r="V78" s="21">
        <f t="shared" si="11"/>
        <v>67.5257627909576</v>
      </c>
      <c r="W78" s="22"/>
    </row>
    <row r="79" spans="1:23" x14ac:dyDescent="0.35">
      <c r="A79" s="2" t="s">
        <v>12</v>
      </c>
      <c r="B79" s="2">
        <v>72</v>
      </c>
      <c r="C79" s="2">
        <v>72</v>
      </c>
      <c r="D79" s="7">
        <v>32.6</v>
      </c>
      <c r="E79" s="42">
        <f t="shared" si="9"/>
        <v>0.63888888888888862</v>
      </c>
      <c r="F79" s="42">
        <f t="shared" si="10"/>
        <v>2.2999999999999989</v>
      </c>
      <c r="G79" s="42">
        <f>0.5*Y$11*Y$13*Y$10*(D79*(1000/3600))^2</f>
        <v>74.219232092222256</v>
      </c>
      <c r="H79" s="42">
        <f>IF(D79=0,0,Y$12*Y$9*9.81)</f>
        <v>374.44769999999994</v>
      </c>
      <c r="I79" s="42">
        <f t="shared" si="6"/>
        <v>448.66693209222217</v>
      </c>
      <c r="J79" s="42">
        <f>(Y$9*E79)+IF(E79&gt;0,H79+G79,0)</f>
        <v>1557.1391543144439</v>
      </c>
      <c r="K79" s="42">
        <f>MAX((Y$9*E79)+H79+G79,0)</f>
        <v>1557.1391543144439</v>
      </c>
      <c r="L79" s="42">
        <f t="shared" si="7"/>
        <v>0</v>
      </c>
      <c r="M79" s="42">
        <f>ABS(MIN((Y$9*E79)+H79+G79,0))</f>
        <v>0</v>
      </c>
      <c r="N79" s="42">
        <f>MAX(K79,0)*(D79*1000/3600)</f>
        <v>14100.760119625242</v>
      </c>
      <c r="O79" s="42">
        <f>ABS(M79*(D79*1000/3600))</f>
        <v>0</v>
      </c>
      <c r="P79" s="42">
        <f>P78+N79/1000</f>
        <v>324.37438393944257</v>
      </c>
      <c r="Q79" s="42">
        <f>Q78+O79/1000</f>
        <v>67.5257627909576</v>
      </c>
      <c r="R79" s="43">
        <v>46.560970340970954</v>
      </c>
      <c r="S79" s="43">
        <f t="shared" si="8"/>
        <v>40.232036194214572</v>
      </c>
      <c r="T79" s="42">
        <f>V79*Y$16</f>
        <v>46.560970340970954</v>
      </c>
      <c r="U79" s="21">
        <f>MIN(O79,Y$17)</f>
        <v>0</v>
      </c>
      <c r="V79" s="21">
        <f t="shared" si="11"/>
        <v>67.5257627909576</v>
      </c>
      <c r="W79" s="22"/>
    </row>
    <row r="80" spans="1:23" x14ac:dyDescent="0.35">
      <c r="A80" s="2" t="s">
        <v>12</v>
      </c>
      <c r="B80" s="2">
        <v>73</v>
      </c>
      <c r="C80" s="2">
        <v>73</v>
      </c>
      <c r="D80" s="7">
        <v>34.4</v>
      </c>
      <c r="E80" s="42">
        <f t="shared" si="9"/>
        <v>0.40277777777777757</v>
      </c>
      <c r="F80" s="42">
        <f t="shared" si="10"/>
        <v>1.4499999999999993</v>
      </c>
      <c r="G80" s="42">
        <f>0.5*Y$11*Y$13*Y$10*(D80*(1000/3600))^2</f>
        <v>82.641490542222215</v>
      </c>
      <c r="H80" s="42">
        <f>IF(D80=0,0,Y$12*Y$9*9.81)</f>
        <v>374.44769999999994</v>
      </c>
      <c r="I80" s="42">
        <f t="shared" si="6"/>
        <v>457.08919054222213</v>
      </c>
      <c r="J80" s="42">
        <f>(Y$9*E80)+IF(E80&gt;0,H80+G80,0)</f>
        <v>1155.9086349866661</v>
      </c>
      <c r="K80" s="42">
        <f>MAX((Y$9*E80)+H80+G80,0)</f>
        <v>1155.9086349866664</v>
      </c>
      <c r="L80" s="42">
        <f t="shared" si="7"/>
        <v>0</v>
      </c>
      <c r="M80" s="42">
        <f>ABS(MIN((Y$9*E80)+H80+G80,0))</f>
        <v>0</v>
      </c>
      <c r="N80" s="42">
        <f>MAX(K80,0)*(D80*1000/3600)</f>
        <v>11045.349178761478</v>
      </c>
      <c r="O80" s="42">
        <f>ABS(M80*(D80*1000/3600))</f>
        <v>0</v>
      </c>
      <c r="P80" s="42">
        <f>P79+N80/1000</f>
        <v>335.41973311820402</v>
      </c>
      <c r="Q80" s="42">
        <f>Q79+O80/1000</f>
        <v>67.5257627909576</v>
      </c>
      <c r="R80" s="43">
        <v>86.793006535185526</v>
      </c>
      <c r="S80" s="43">
        <f t="shared" si="8"/>
        <v>0</v>
      </c>
      <c r="T80" s="42">
        <f>V80*Y$16</f>
        <v>46.560970340970954</v>
      </c>
      <c r="U80" s="21">
        <f>MIN(O80,Y$17)</f>
        <v>0</v>
      </c>
      <c r="V80" s="21">
        <f t="shared" si="11"/>
        <v>67.5257627909576</v>
      </c>
      <c r="W80" s="22"/>
    </row>
    <row r="81" spans="1:23" x14ac:dyDescent="0.35">
      <c r="A81" s="2" t="s">
        <v>12</v>
      </c>
      <c r="B81" s="2">
        <v>74</v>
      </c>
      <c r="C81" s="2">
        <v>74</v>
      </c>
      <c r="D81" s="7">
        <v>35.5</v>
      </c>
      <c r="E81" s="42">
        <f t="shared" si="9"/>
        <v>0.27777777777777779</v>
      </c>
      <c r="F81" s="42">
        <f t="shared" si="10"/>
        <v>1</v>
      </c>
      <c r="G81" s="42">
        <f>0.5*Y$11*Y$13*Y$10*(D81*(1000/3600))^2</f>
        <v>88.011204076388879</v>
      </c>
      <c r="H81" s="42">
        <f>IF(D81=0,0,Y$12*Y$9*9.81)</f>
        <v>374.44769999999994</v>
      </c>
      <c r="I81" s="42">
        <f t="shared" si="6"/>
        <v>462.45890407638882</v>
      </c>
      <c r="J81" s="42">
        <f>(Y$9*E81)+IF(E81&gt;0,H81+G81,0)</f>
        <v>944.40334852083333</v>
      </c>
      <c r="K81" s="42">
        <f>MAX((Y$9*E81)+H81+G81,0)</f>
        <v>944.40334852083333</v>
      </c>
      <c r="L81" s="42">
        <f t="shared" si="7"/>
        <v>0</v>
      </c>
      <c r="M81" s="42">
        <f>ABS(MIN((Y$9*E81)+H81+G81,0))</f>
        <v>0</v>
      </c>
      <c r="N81" s="42">
        <f>MAX(K81,0)*(D81*1000/3600)</f>
        <v>9312.8663534693278</v>
      </c>
      <c r="O81" s="42">
        <f>ABS(M81*(D81*1000/3600))</f>
        <v>0</v>
      </c>
      <c r="P81" s="42">
        <f>P80+N81/1000</f>
        <v>344.73259947167332</v>
      </c>
      <c r="Q81" s="42">
        <f>Q80+O81/1000</f>
        <v>67.5257627909576</v>
      </c>
      <c r="R81" s="43">
        <v>86.793006535185526</v>
      </c>
      <c r="S81" s="43">
        <f t="shared" si="8"/>
        <v>0</v>
      </c>
      <c r="T81" s="42">
        <f>V81*Y$16</f>
        <v>46.560970340970954</v>
      </c>
      <c r="U81" s="21">
        <f>MIN(O81,Y$17)</f>
        <v>0</v>
      </c>
      <c r="V81" s="21">
        <f t="shared" si="11"/>
        <v>67.5257627909576</v>
      </c>
      <c r="W81" s="22"/>
    </row>
    <row r="82" spans="1:23" x14ac:dyDescent="0.35">
      <c r="A82" s="2" t="s">
        <v>12</v>
      </c>
      <c r="B82" s="2">
        <v>75</v>
      </c>
      <c r="C82" s="2">
        <v>75</v>
      </c>
      <c r="D82" s="7">
        <v>36.4</v>
      </c>
      <c r="E82" s="42">
        <f t="shared" si="9"/>
        <v>0.26388888888888867</v>
      </c>
      <c r="F82" s="42">
        <f t="shared" si="10"/>
        <v>0.94999999999999929</v>
      </c>
      <c r="G82" s="42">
        <f>0.5*Y$11*Y$13*Y$10*(D82*(1000/3600))^2</f>
        <v>92.530311408888878</v>
      </c>
      <c r="H82" s="42">
        <f>IF(D82=0,0,Y$12*Y$9*9.81)</f>
        <v>374.44769999999994</v>
      </c>
      <c r="I82" s="42">
        <f t="shared" si="6"/>
        <v>466.97801140888885</v>
      </c>
      <c r="J82" s="42">
        <f>(Y$9*E82)+IF(E82&gt;0,H82+G82,0)</f>
        <v>924.82523363111068</v>
      </c>
      <c r="K82" s="42">
        <f>MAX((Y$9*E82)+H82+G82,0)</f>
        <v>924.82523363111068</v>
      </c>
      <c r="L82" s="42">
        <f t="shared" si="7"/>
        <v>0</v>
      </c>
      <c r="M82" s="42">
        <f>ABS(MIN((Y$9*E82)+H82+G82,0))</f>
        <v>0</v>
      </c>
      <c r="N82" s="42">
        <f>MAX(K82,0)*(D82*1000/3600)</f>
        <v>9351.0106956034524</v>
      </c>
      <c r="O82" s="42">
        <f>ABS(M82*(D82*1000/3600))</f>
        <v>0</v>
      </c>
      <c r="P82" s="42">
        <f>P81+N82/1000</f>
        <v>354.08361016727679</v>
      </c>
      <c r="Q82" s="42">
        <f>Q81+O82/1000</f>
        <v>67.5257627909576</v>
      </c>
      <c r="R82" s="43">
        <v>86.793006535185526</v>
      </c>
      <c r="S82" s="43">
        <f t="shared" si="8"/>
        <v>0</v>
      </c>
      <c r="T82" s="42">
        <f>V82*Y$16</f>
        <v>46.560970340970954</v>
      </c>
      <c r="U82" s="21">
        <f>MIN(O82,Y$17)</f>
        <v>0</v>
      </c>
      <c r="V82" s="21">
        <f t="shared" si="11"/>
        <v>67.5257627909576</v>
      </c>
      <c r="W82" s="22"/>
    </row>
    <row r="83" spans="1:23" x14ac:dyDescent="0.35">
      <c r="A83" s="2" t="s">
        <v>12</v>
      </c>
      <c r="B83" s="2">
        <v>76</v>
      </c>
      <c r="C83" s="2">
        <v>76</v>
      </c>
      <c r="D83" s="7">
        <v>37.4</v>
      </c>
      <c r="E83" s="42">
        <f t="shared" si="9"/>
        <v>0.29166666666666685</v>
      </c>
      <c r="F83" s="42">
        <f t="shared" si="10"/>
        <v>1.0500000000000007</v>
      </c>
      <c r="G83" s="42">
        <f>0.5*Y$11*Y$13*Y$10*(D83*(1000/3600))^2</f>
        <v>97.684230758888901</v>
      </c>
      <c r="H83" s="42">
        <f>IF(D83=0,0,Y$12*Y$9*9.81)</f>
        <v>374.44769999999994</v>
      </c>
      <c r="I83" s="42">
        <f t="shared" si="6"/>
        <v>472.13193075888887</v>
      </c>
      <c r="J83" s="42">
        <f>(Y$9*E83)+IF(E83&gt;0,H83+G83,0)</f>
        <v>978.17359742555584</v>
      </c>
      <c r="K83" s="42">
        <f>MAX((Y$9*E83)+H83+G83,0)</f>
        <v>978.17359742555584</v>
      </c>
      <c r="L83" s="42">
        <f t="shared" si="7"/>
        <v>0</v>
      </c>
      <c r="M83" s="42">
        <f>ABS(MIN((Y$9*E83)+H83+G83,0))</f>
        <v>0</v>
      </c>
      <c r="N83" s="42">
        <f>MAX(K83,0)*(D83*1000/3600)</f>
        <v>10162.136817698831</v>
      </c>
      <c r="O83" s="42">
        <f>ABS(M83*(D83*1000/3600))</f>
        <v>0</v>
      </c>
      <c r="P83" s="42">
        <f>P82+N83/1000</f>
        <v>364.2457469849756</v>
      </c>
      <c r="Q83" s="42">
        <f>Q82+O83/1000</f>
        <v>67.5257627909576</v>
      </c>
      <c r="R83" s="43">
        <v>86.793006535185526</v>
      </c>
      <c r="S83" s="43">
        <f t="shared" si="8"/>
        <v>0</v>
      </c>
      <c r="T83" s="42">
        <f>V83*Y$16</f>
        <v>46.560970340970954</v>
      </c>
      <c r="U83" s="21">
        <f>MIN(O83,Y$17)</f>
        <v>0</v>
      </c>
      <c r="V83" s="21">
        <f t="shared" si="11"/>
        <v>67.5257627909576</v>
      </c>
      <c r="W83" s="22"/>
    </row>
    <row r="84" spans="1:23" x14ac:dyDescent="0.35">
      <c r="A84" s="2" t="s">
        <v>12</v>
      </c>
      <c r="B84" s="2">
        <v>77</v>
      </c>
      <c r="C84" s="2">
        <v>77</v>
      </c>
      <c r="D84" s="7">
        <v>38.5</v>
      </c>
      <c r="E84" s="42">
        <f t="shared" si="9"/>
        <v>0.26388888888888867</v>
      </c>
      <c r="F84" s="42">
        <f t="shared" si="10"/>
        <v>0.94999999999999929</v>
      </c>
      <c r="G84" s="42">
        <f>0.5*Y$11*Y$13*Y$10*(D84*(1000/3600))^2</f>
        <v>103.51486390972222</v>
      </c>
      <c r="H84" s="42">
        <f>IF(D84=0,0,Y$12*Y$9*9.81)</f>
        <v>374.44769999999994</v>
      </c>
      <c r="I84" s="42">
        <f t="shared" si="6"/>
        <v>477.96256390972218</v>
      </c>
      <c r="J84" s="42">
        <f>(Y$9*E84)+IF(E84&gt;0,H84+G84,0)</f>
        <v>935.80978613194407</v>
      </c>
      <c r="K84" s="42">
        <f>MAX((Y$9*E84)+H84+G84,0)</f>
        <v>935.80978613194395</v>
      </c>
      <c r="L84" s="42">
        <f t="shared" si="7"/>
        <v>0</v>
      </c>
      <c r="M84" s="42">
        <f>ABS(MIN((Y$9*E84)+H84+G84,0))</f>
        <v>0</v>
      </c>
      <c r="N84" s="42">
        <f>MAX(K84,0)*(D84*1000/3600)</f>
        <v>10007.965768355512</v>
      </c>
      <c r="O84" s="42">
        <f>ABS(M84*(D84*1000/3600))</f>
        <v>0</v>
      </c>
      <c r="P84" s="42">
        <f>P83+N84/1000</f>
        <v>374.25371275333111</v>
      </c>
      <c r="Q84" s="42">
        <f>Q83+O84/1000</f>
        <v>67.5257627909576</v>
      </c>
      <c r="R84" s="43">
        <v>86.793006535185526</v>
      </c>
      <c r="S84" s="43">
        <f t="shared" si="8"/>
        <v>0</v>
      </c>
      <c r="T84" s="42">
        <f>V84*Y$16</f>
        <v>46.560970340970954</v>
      </c>
      <c r="U84" s="21">
        <f>MIN(O84,Y$17)</f>
        <v>0</v>
      </c>
      <c r="V84" s="21">
        <f t="shared" si="11"/>
        <v>67.5257627909576</v>
      </c>
      <c r="W84" s="22"/>
    </row>
    <row r="85" spans="1:23" x14ac:dyDescent="0.35">
      <c r="A85" s="2" t="s">
        <v>12</v>
      </c>
      <c r="B85" s="2">
        <v>78</v>
      </c>
      <c r="C85" s="2">
        <v>78</v>
      </c>
      <c r="D85" s="7">
        <v>39.299999999999997</v>
      </c>
      <c r="E85" s="42">
        <f t="shared" si="9"/>
        <v>0.1388888888888889</v>
      </c>
      <c r="F85" s="42">
        <f t="shared" si="10"/>
        <v>0.5</v>
      </c>
      <c r="G85" s="42">
        <f>0.5*Y$11*Y$13*Y$10*(D85*(1000/3600))^2</f>
        <v>107.86147556749999</v>
      </c>
      <c r="H85" s="42">
        <f>IF(D85=0,0,Y$12*Y$9*9.81)</f>
        <v>374.44769999999994</v>
      </c>
      <c r="I85" s="42">
        <f t="shared" si="6"/>
        <v>482.30917556749995</v>
      </c>
      <c r="J85" s="42">
        <f>(Y$9*E85)+IF(E85&gt;0,H85+G85,0)</f>
        <v>723.28139778972218</v>
      </c>
      <c r="K85" s="42">
        <f>MAX((Y$9*E85)+H85+G85,0)</f>
        <v>723.28139778972206</v>
      </c>
      <c r="L85" s="42">
        <f t="shared" si="7"/>
        <v>0</v>
      </c>
      <c r="M85" s="42">
        <f>ABS(MIN((Y$9*E85)+H85+G85,0))</f>
        <v>0</v>
      </c>
      <c r="N85" s="42">
        <f>MAX(K85,0)*(D85*1000/3600)</f>
        <v>7895.8219258711324</v>
      </c>
      <c r="O85" s="42">
        <f>ABS(M85*(D85*1000/3600))</f>
        <v>0</v>
      </c>
      <c r="P85" s="42">
        <f>P84+N85/1000</f>
        <v>382.14953467920225</v>
      </c>
      <c r="Q85" s="42">
        <f>Q84+O85/1000</f>
        <v>67.5257627909576</v>
      </c>
      <c r="R85" s="43">
        <v>86.793006535185526</v>
      </c>
      <c r="S85" s="43">
        <f t="shared" si="8"/>
        <v>0</v>
      </c>
      <c r="T85" s="42">
        <f>V85*Y$16</f>
        <v>46.560970340970954</v>
      </c>
      <c r="U85" s="21">
        <f>MIN(O85,Y$17)</f>
        <v>0</v>
      </c>
      <c r="V85" s="21">
        <f t="shared" si="11"/>
        <v>67.5257627909576</v>
      </c>
      <c r="W85" s="22"/>
    </row>
    <row r="86" spans="1:23" x14ac:dyDescent="0.35">
      <c r="A86" s="2" t="s">
        <v>12</v>
      </c>
      <c r="B86" s="2">
        <v>79</v>
      </c>
      <c r="C86" s="2">
        <v>79</v>
      </c>
      <c r="D86" s="7">
        <v>39.5</v>
      </c>
      <c r="E86" s="42">
        <f t="shared" si="9"/>
        <v>-4.1666666666666269E-2</v>
      </c>
      <c r="F86" s="42">
        <f t="shared" si="10"/>
        <v>-0.14999999999999858</v>
      </c>
      <c r="G86" s="42">
        <f>0.5*Y$11*Y$13*Y$10*(D86*(1000/3600))^2</f>
        <v>108.96209574305557</v>
      </c>
      <c r="H86" s="42">
        <f>IF(D86=0,0,Y$12*Y$9*9.81)</f>
        <v>374.44769999999994</v>
      </c>
      <c r="I86" s="42">
        <f t="shared" si="6"/>
        <v>483.4097957430555</v>
      </c>
      <c r="J86" s="42">
        <f>(Y$9*E86)+IF(E86&gt;0,H86+G86,0)</f>
        <v>-72.291666666665975</v>
      </c>
      <c r="K86" s="42">
        <f>MAX((Y$9*E86)+H86+G86,0)</f>
        <v>411.11812907638955</v>
      </c>
      <c r="L86" s="42">
        <f t="shared" si="7"/>
        <v>72.291666666665975</v>
      </c>
      <c r="M86" s="42">
        <f>ABS(MIN((Y$9*E86)+H86+G86,0))</f>
        <v>0</v>
      </c>
      <c r="N86" s="42">
        <f>MAX(K86,0)*(D86*1000/3600)</f>
        <v>4510.8794718103854</v>
      </c>
      <c r="O86" s="42">
        <f>ABS(M86*(D86*1000/3600))</f>
        <v>0</v>
      </c>
      <c r="P86" s="42">
        <f>P85+N86/1000</f>
        <v>386.66041415101262</v>
      </c>
      <c r="Q86" s="42">
        <f>Q85+O86/1000</f>
        <v>67.5257627909576</v>
      </c>
      <c r="R86" s="43">
        <v>86.793006535185526</v>
      </c>
      <c r="S86" s="43">
        <f t="shared" si="8"/>
        <v>0</v>
      </c>
      <c r="T86" s="42">
        <f>V86*Y$16</f>
        <v>46.560970340970954</v>
      </c>
      <c r="U86" s="21">
        <f>MIN(O86,Y$17)</f>
        <v>0</v>
      </c>
      <c r="V86" s="21">
        <f t="shared" si="11"/>
        <v>67.5257627909576</v>
      </c>
      <c r="W86" s="22"/>
    </row>
    <row r="87" spans="1:23" x14ac:dyDescent="0.35">
      <c r="A87" s="2" t="s">
        <v>12</v>
      </c>
      <c r="B87" s="2">
        <v>80</v>
      </c>
      <c r="C87" s="2">
        <v>80</v>
      </c>
      <c r="D87" s="7">
        <v>39</v>
      </c>
      <c r="E87" s="42">
        <f t="shared" si="9"/>
        <v>-0.1388888888888889</v>
      </c>
      <c r="F87" s="42">
        <f t="shared" si="10"/>
        <v>-0.5</v>
      </c>
      <c r="G87" s="42">
        <f>0.5*Y$11*Y$13*Y$10*(D87*(1000/3600))^2</f>
        <v>106.22102075000002</v>
      </c>
      <c r="H87" s="42">
        <f>IF(D87=0,0,Y$12*Y$9*9.81)</f>
        <v>374.44769999999994</v>
      </c>
      <c r="I87" s="42">
        <f t="shared" si="6"/>
        <v>480.66872074999998</v>
      </c>
      <c r="J87" s="42">
        <f>(Y$9*E87)+IF(E87&gt;0,H87+G87,0)</f>
        <v>-240.97222222222223</v>
      </c>
      <c r="K87" s="42">
        <f>MAX((Y$9*E87)+H87+G87,0)</f>
        <v>239.69649852777775</v>
      </c>
      <c r="L87" s="42">
        <f t="shared" si="7"/>
        <v>240.97222222222223</v>
      </c>
      <c r="M87" s="42">
        <f>ABS(MIN((Y$9*E87)+H87+G87,0))</f>
        <v>0</v>
      </c>
      <c r="N87" s="42">
        <f>MAX(K87,0)*(D87*1000/3600)</f>
        <v>2596.7120673842592</v>
      </c>
      <c r="O87" s="42">
        <f>ABS(M87*(D87*1000/3600))</f>
        <v>0</v>
      </c>
      <c r="P87" s="42">
        <f>P86+N87/1000</f>
        <v>389.25712621839688</v>
      </c>
      <c r="Q87" s="42">
        <f>Q86+O87/1000</f>
        <v>67.5257627909576</v>
      </c>
      <c r="R87" s="43">
        <v>86.793006535185526</v>
      </c>
      <c r="S87" s="43">
        <f t="shared" si="8"/>
        <v>0</v>
      </c>
      <c r="T87" s="42">
        <f>V87*Y$16</f>
        <v>46.560970340970954</v>
      </c>
      <c r="U87" s="21">
        <f>MIN(O87,Y$17)</f>
        <v>0</v>
      </c>
      <c r="V87" s="21">
        <f t="shared" si="11"/>
        <v>67.5257627909576</v>
      </c>
      <c r="W87" s="22"/>
    </row>
    <row r="88" spans="1:23" x14ac:dyDescent="0.35">
      <c r="A88" s="2" t="s">
        <v>12</v>
      </c>
      <c r="B88" s="2">
        <v>81</v>
      </c>
      <c r="C88" s="2">
        <v>81</v>
      </c>
      <c r="D88" s="7">
        <v>38.5</v>
      </c>
      <c r="E88" s="42">
        <f t="shared" si="9"/>
        <v>-0.23611111111111149</v>
      </c>
      <c r="F88" s="42">
        <f t="shared" si="10"/>
        <v>-0.85000000000000142</v>
      </c>
      <c r="G88" s="42">
        <f>0.5*Y$11*Y$13*Y$10*(D88*(1000/3600))^2</f>
        <v>103.51486390972222</v>
      </c>
      <c r="H88" s="42">
        <f>IF(D88=0,0,Y$12*Y$9*9.81)</f>
        <v>374.44769999999994</v>
      </c>
      <c r="I88" s="42">
        <f t="shared" si="6"/>
        <v>477.96256390972218</v>
      </c>
      <c r="J88" s="42">
        <f>(Y$9*E88)+IF(E88&gt;0,H88+G88,0)</f>
        <v>-409.65277777777845</v>
      </c>
      <c r="K88" s="42">
        <f>MAX((Y$9*E88)+H88+G88,0)</f>
        <v>68.30978613194371</v>
      </c>
      <c r="L88" s="42">
        <f t="shared" si="7"/>
        <v>409.65277777777845</v>
      </c>
      <c r="M88" s="42">
        <f>ABS(MIN((Y$9*E88)+H88+G88,0))</f>
        <v>0</v>
      </c>
      <c r="N88" s="42">
        <f>MAX(K88,0)*(D88*1000/3600)</f>
        <v>730.53521279995357</v>
      </c>
      <c r="O88" s="42">
        <f>ABS(M88*(D88*1000/3600))</f>
        <v>0</v>
      </c>
      <c r="P88" s="42">
        <f>P87+N88/1000</f>
        <v>389.98766143119684</v>
      </c>
      <c r="Q88" s="42">
        <f>Q87+O88/1000</f>
        <v>67.5257627909576</v>
      </c>
      <c r="R88" s="43">
        <v>86.793006535185526</v>
      </c>
      <c r="S88" s="43">
        <f t="shared" si="8"/>
        <v>0</v>
      </c>
      <c r="T88" s="42">
        <f>V88*Y$16</f>
        <v>46.560970340970954</v>
      </c>
      <c r="U88" s="21">
        <f>MIN(O88,Y$17)</f>
        <v>0</v>
      </c>
      <c r="V88" s="21">
        <f t="shared" si="11"/>
        <v>67.5257627909576</v>
      </c>
      <c r="W88" s="22"/>
    </row>
    <row r="89" spans="1:23" x14ac:dyDescent="0.35">
      <c r="A89" s="2" t="s">
        <v>12</v>
      </c>
      <c r="B89" s="2">
        <v>82</v>
      </c>
      <c r="C89" s="2">
        <v>82</v>
      </c>
      <c r="D89" s="7">
        <v>37.299999999999997</v>
      </c>
      <c r="E89" s="42">
        <f t="shared" si="9"/>
        <v>-0.20833333333333331</v>
      </c>
      <c r="F89" s="42">
        <f t="shared" si="10"/>
        <v>-0.75</v>
      </c>
      <c r="G89" s="42">
        <f>0.5*Y$11*Y$13*Y$10*(D89*(1000/3600))^2</f>
        <v>97.162553556388886</v>
      </c>
      <c r="H89" s="42">
        <f>IF(D89=0,0,Y$12*Y$9*9.81)</f>
        <v>374.44769999999994</v>
      </c>
      <c r="I89" s="42">
        <f t="shared" si="6"/>
        <v>471.61025355638884</v>
      </c>
      <c r="J89" s="42">
        <f>(Y$9*E89)+IF(E89&gt;0,H89+G89,0)</f>
        <v>-361.45833333333331</v>
      </c>
      <c r="K89" s="42">
        <f>MAX((Y$9*E89)+H89+G89,0)</f>
        <v>110.15192022305551</v>
      </c>
      <c r="L89" s="42">
        <f t="shared" si="7"/>
        <v>361.45833333333331</v>
      </c>
      <c r="M89" s="42">
        <f>ABS(MIN((Y$9*E89)+H89+G89,0))</f>
        <v>0</v>
      </c>
      <c r="N89" s="42">
        <f>MAX(K89,0)*(D89*1000/3600)</f>
        <v>1141.2962845333252</v>
      </c>
      <c r="O89" s="42">
        <f>ABS(M89*(D89*1000/3600))</f>
        <v>0</v>
      </c>
      <c r="P89" s="42">
        <f>P88+N89/1000</f>
        <v>391.12895771573017</v>
      </c>
      <c r="Q89" s="42">
        <f>Q88+O89/1000</f>
        <v>67.5257627909576</v>
      </c>
      <c r="R89" s="43">
        <v>86.793006535185526</v>
      </c>
      <c r="S89" s="43">
        <f t="shared" si="8"/>
        <v>0</v>
      </c>
      <c r="T89" s="42">
        <f>V89*Y$16</f>
        <v>46.560970340970954</v>
      </c>
      <c r="U89" s="21">
        <f>MIN(O89,Y$17)</f>
        <v>0</v>
      </c>
      <c r="V89" s="21">
        <f t="shared" si="11"/>
        <v>67.5257627909576</v>
      </c>
      <c r="W89" s="22"/>
    </row>
    <row r="90" spans="1:23" x14ac:dyDescent="0.35">
      <c r="A90" s="2" t="s">
        <v>12</v>
      </c>
      <c r="B90" s="2">
        <v>83</v>
      </c>
      <c r="C90" s="2">
        <v>83</v>
      </c>
      <c r="D90" s="7">
        <v>37</v>
      </c>
      <c r="E90" s="42">
        <f t="shared" si="9"/>
        <v>-8.3333333333332538E-2</v>
      </c>
      <c r="F90" s="42">
        <f t="shared" si="10"/>
        <v>-0.29999999999999716</v>
      </c>
      <c r="G90" s="42">
        <f>0.5*Y$11*Y$13*Y$10*(D90*(1000/3600))^2</f>
        <v>95.605902305555574</v>
      </c>
      <c r="H90" s="42">
        <f>IF(D90=0,0,Y$12*Y$9*9.81)</f>
        <v>374.44769999999994</v>
      </c>
      <c r="I90" s="42">
        <f t="shared" si="6"/>
        <v>470.0536023055555</v>
      </c>
      <c r="J90" s="42">
        <f>(Y$9*E90)+IF(E90&gt;0,H90+G90,0)</f>
        <v>-144.58333333333195</v>
      </c>
      <c r="K90" s="42">
        <f>MAX((Y$9*E90)+H90+G90,0)</f>
        <v>325.47026897222355</v>
      </c>
      <c r="L90" s="42">
        <f t="shared" si="7"/>
        <v>144.58333333333195</v>
      </c>
      <c r="M90" s="42">
        <f>ABS(MIN((Y$9*E90)+H90+G90,0))</f>
        <v>0</v>
      </c>
      <c r="N90" s="42">
        <f>MAX(K90,0)*(D90*1000/3600)</f>
        <v>3345.1110977700755</v>
      </c>
      <c r="O90" s="42">
        <f>ABS(M90*(D90*1000/3600))</f>
        <v>0</v>
      </c>
      <c r="P90" s="42">
        <f>P89+N90/1000</f>
        <v>394.47406881350025</v>
      </c>
      <c r="Q90" s="42">
        <f>Q89+O90/1000</f>
        <v>67.5257627909576</v>
      </c>
      <c r="R90" s="43">
        <v>86.793006535185526</v>
      </c>
      <c r="S90" s="43">
        <f t="shared" si="8"/>
        <v>0</v>
      </c>
      <c r="T90" s="42">
        <f>V90*Y$16</f>
        <v>46.560970340970954</v>
      </c>
      <c r="U90" s="21">
        <f>MIN(O90,Y$17)</f>
        <v>0</v>
      </c>
      <c r="V90" s="21">
        <f t="shared" si="11"/>
        <v>67.5257627909576</v>
      </c>
      <c r="W90" s="22"/>
    </row>
    <row r="91" spans="1:23" x14ac:dyDescent="0.35">
      <c r="A91" s="2" t="s">
        <v>12</v>
      </c>
      <c r="B91" s="2">
        <v>84</v>
      </c>
      <c r="C91" s="2">
        <v>84</v>
      </c>
      <c r="D91" s="7">
        <v>36.700000000000003</v>
      </c>
      <c r="E91" s="42">
        <f t="shared" si="9"/>
        <v>-0.15277777777777798</v>
      </c>
      <c r="F91" s="42">
        <f t="shared" si="10"/>
        <v>-0.55000000000000071</v>
      </c>
      <c r="G91" s="42">
        <f>0.5*Y$11*Y$13*Y$10*(D91*(1000/3600))^2</f>
        <v>94.061821589722257</v>
      </c>
      <c r="H91" s="42">
        <f>IF(D91=0,0,Y$12*Y$9*9.81)</f>
        <v>374.44769999999994</v>
      </c>
      <c r="I91" s="42">
        <f t="shared" si="6"/>
        <v>468.50952158972223</v>
      </c>
      <c r="J91" s="42">
        <f>(Y$9*E91)+IF(E91&gt;0,H91+G91,0)</f>
        <v>-265.0694444444448</v>
      </c>
      <c r="K91" s="42">
        <f>MAX((Y$9*E91)+H91+G91,0)</f>
        <v>203.4400771452774</v>
      </c>
      <c r="L91" s="42">
        <f t="shared" si="7"/>
        <v>265.0694444444448</v>
      </c>
      <c r="M91" s="42">
        <f>ABS(MIN((Y$9*E91)+H91+G91,0))</f>
        <v>0</v>
      </c>
      <c r="N91" s="42">
        <f>MAX(K91,0)*(D91*1000/3600)</f>
        <v>2073.9585642310226</v>
      </c>
      <c r="O91" s="42">
        <f>ABS(M91*(D91*1000/3600))</f>
        <v>0</v>
      </c>
      <c r="P91" s="42">
        <f>P90+N91/1000</f>
        <v>396.54802737773127</v>
      </c>
      <c r="Q91" s="42">
        <f>Q90+O91/1000</f>
        <v>67.5257627909576</v>
      </c>
      <c r="R91" s="43">
        <v>86.793006535185526</v>
      </c>
      <c r="S91" s="43">
        <f t="shared" si="8"/>
        <v>0</v>
      </c>
      <c r="T91" s="42">
        <f>V91*Y$16</f>
        <v>46.560970340970954</v>
      </c>
      <c r="U91" s="21">
        <f>MIN(O91,Y$17)</f>
        <v>0</v>
      </c>
      <c r="V91" s="21">
        <f t="shared" si="11"/>
        <v>67.5257627909576</v>
      </c>
      <c r="W91" s="22"/>
    </row>
    <row r="92" spans="1:23" x14ac:dyDescent="0.35">
      <c r="A92" s="2" t="s">
        <v>12</v>
      </c>
      <c r="B92" s="2">
        <v>85</v>
      </c>
      <c r="C92" s="2">
        <v>85</v>
      </c>
      <c r="D92" s="7">
        <v>35.9</v>
      </c>
      <c r="E92" s="42">
        <f t="shared" si="9"/>
        <v>-0.19444444444444522</v>
      </c>
      <c r="F92" s="42">
        <f t="shared" si="10"/>
        <v>-0.70000000000000284</v>
      </c>
      <c r="G92" s="42">
        <f>0.5*Y$11*Y$13*Y$10*(D92*(1000/3600))^2</f>
        <v>90.005728963055532</v>
      </c>
      <c r="H92" s="42">
        <f>IF(D92=0,0,Y$12*Y$9*9.81)</f>
        <v>374.44769999999994</v>
      </c>
      <c r="I92" s="42">
        <f t="shared" si="6"/>
        <v>464.45342896305544</v>
      </c>
      <c r="J92" s="42">
        <f>(Y$9*E92)+IF(E92&gt;0,H92+G92,0)</f>
        <v>-337.36111111111245</v>
      </c>
      <c r="K92" s="42">
        <f>MAX((Y$9*E92)+H92+G92,0)</f>
        <v>127.09231785194302</v>
      </c>
      <c r="L92" s="42">
        <f t="shared" si="7"/>
        <v>337.36111111111245</v>
      </c>
      <c r="M92" s="42">
        <f>ABS(MIN((Y$9*E92)+H92+G92,0))</f>
        <v>0</v>
      </c>
      <c r="N92" s="42">
        <f>MAX(K92,0)*(D92*1000/3600)</f>
        <v>1267.3928363568762</v>
      </c>
      <c r="O92" s="42">
        <f>ABS(M92*(D92*1000/3600))</f>
        <v>0</v>
      </c>
      <c r="P92" s="42">
        <f>P91+N92/1000</f>
        <v>397.81542021408814</v>
      </c>
      <c r="Q92" s="42">
        <f>Q91+O92/1000</f>
        <v>67.5257627909576</v>
      </c>
      <c r="R92" s="43">
        <v>86.793006535185526</v>
      </c>
      <c r="S92" s="43">
        <f t="shared" si="8"/>
        <v>0</v>
      </c>
      <c r="T92" s="42">
        <f>V92*Y$16</f>
        <v>46.560970340970954</v>
      </c>
      <c r="U92" s="21">
        <f>MIN(O92,Y$17)</f>
        <v>0</v>
      </c>
      <c r="V92" s="21">
        <f t="shared" si="11"/>
        <v>67.5257627909576</v>
      </c>
      <c r="W92" s="22"/>
    </row>
    <row r="93" spans="1:23" x14ac:dyDescent="0.35">
      <c r="A93" s="2" t="s">
        <v>12</v>
      </c>
      <c r="B93" s="2">
        <v>86</v>
      </c>
      <c r="C93" s="2">
        <v>86</v>
      </c>
      <c r="D93" s="7">
        <v>35.299999999999997</v>
      </c>
      <c r="E93" s="42">
        <f t="shared" si="9"/>
        <v>-0.18055555555555516</v>
      </c>
      <c r="F93" s="42">
        <f t="shared" si="10"/>
        <v>-0.64999999999999858</v>
      </c>
      <c r="G93" s="42">
        <f>0.5*Y$11*Y$13*Y$10*(D93*(1000/3600))^2</f>
        <v>87.022321989722215</v>
      </c>
      <c r="H93" s="42">
        <f>IF(D93=0,0,Y$12*Y$9*9.81)</f>
        <v>374.44769999999994</v>
      </c>
      <c r="I93" s="42">
        <f t="shared" si="6"/>
        <v>461.47002198972217</v>
      </c>
      <c r="J93" s="42">
        <f>(Y$9*E93)+IF(E93&gt;0,H93+G93,0)</f>
        <v>-313.26388888888823</v>
      </c>
      <c r="K93" s="42">
        <f>MAX((Y$9*E93)+H93+G93,0)</f>
        <v>148.20613310083394</v>
      </c>
      <c r="L93" s="42">
        <f t="shared" si="7"/>
        <v>313.26388888888823</v>
      </c>
      <c r="M93" s="42">
        <f>ABS(MIN((Y$9*E93)+H93+G93,0))</f>
        <v>0</v>
      </c>
      <c r="N93" s="42">
        <f>MAX(K93,0)*(D93*1000/3600)</f>
        <v>1453.2434717942883</v>
      </c>
      <c r="O93" s="42">
        <f>ABS(M93*(D93*1000/3600))</f>
        <v>0</v>
      </c>
      <c r="P93" s="42">
        <f>P92+N93/1000</f>
        <v>399.26866368588242</v>
      </c>
      <c r="Q93" s="42">
        <f>Q92+O93/1000</f>
        <v>67.5257627909576</v>
      </c>
      <c r="R93" s="43">
        <v>86.793006535185526</v>
      </c>
      <c r="S93" s="43">
        <f t="shared" si="8"/>
        <v>0</v>
      </c>
      <c r="T93" s="42">
        <f>V93*Y$16</f>
        <v>46.560970340970954</v>
      </c>
      <c r="U93" s="21">
        <f>MIN(O93,Y$17)</f>
        <v>0</v>
      </c>
      <c r="V93" s="21">
        <f t="shared" si="11"/>
        <v>67.5257627909576</v>
      </c>
      <c r="W93" s="22"/>
    </row>
    <row r="94" spans="1:23" x14ac:dyDescent="0.35">
      <c r="A94" s="2" t="s">
        <v>12</v>
      </c>
      <c r="B94" s="2">
        <v>87</v>
      </c>
      <c r="C94" s="2">
        <v>87</v>
      </c>
      <c r="D94" s="7">
        <v>34.6</v>
      </c>
      <c r="E94" s="42">
        <f t="shared" si="9"/>
        <v>-0.15277777777777699</v>
      </c>
      <c r="F94" s="42">
        <f t="shared" si="10"/>
        <v>-0.54999999999999716</v>
      </c>
      <c r="G94" s="42">
        <f>0.5*Y$11*Y$13*Y$10*(D94*(1000/3600))^2</f>
        <v>83.605231558888917</v>
      </c>
      <c r="H94" s="42">
        <f>IF(D94=0,0,Y$12*Y$9*9.81)</f>
        <v>374.44769999999994</v>
      </c>
      <c r="I94" s="42">
        <f t="shared" si="6"/>
        <v>458.05293155888887</v>
      </c>
      <c r="J94" s="42">
        <f>(Y$9*E94)+IF(E94&gt;0,H94+G94,0)</f>
        <v>-265.06944444444309</v>
      </c>
      <c r="K94" s="42">
        <f>MAX((Y$9*E94)+H94+G94,0)</f>
        <v>192.98348711444578</v>
      </c>
      <c r="L94" s="42">
        <f t="shared" si="7"/>
        <v>265.06944444444309</v>
      </c>
      <c r="M94" s="42">
        <f>ABS(MIN((Y$9*E94)+H94+G94,0))</f>
        <v>0</v>
      </c>
      <c r="N94" s="42">
        <f>MAX(K94,0)*(D94*1000/3600)</f>
        <v>1854.7857372666176</v>
      </c>
      <c r="O94" s="42">
        <f>ABS(M94*(D94*1000/3600))</f>
        <v>0</v>
      </c>
      <c r="P94" s="42">
        <f>P93+N94/1000</f>
        <v>401.12344942314905</v>
      </c>
      <c r="Q94" s="42">
        <f>Q93+O94/1000</f>
        <v>67.5257627909576</v>
      </c>
      <c r="R94" s="43">
        <v>86.793006535185526</v>
      </c>
      <c r="S94" s="43">
        <f t="shared" si="8"/>
        <v>0</v>
      </c>
      <c r="T94" s="42">
        <f>V94*Y$16</f>
        <v>46.560970340970954</v>
      </c>
      <c r="U94" s="21">
        <f>MIN(O94,Y$17)</f>
        <v>0</v>
      </c>
      <c r="V94" s="21">
        <f t="shared" si="11"/>
        <v>67.5257627909576</v>
      </c>
      <c r="W94" s="22"/>
    </row>
    <row r="95" spans="1:23" x14ac:dyDescent="0.35">
      <c r="A95" s="2" t="s">
        <v>12</v>
      </c>
      <c r="B95" s="2">
        <v>88</v>
      </c>
      <c r="C95" s="2">
        <v>88</v>
      </c>
      <c r="D95" s="7">
        <v>34.200000000000003</v>
      </c>
      <c r="E95" s="42">
        <f t="shared" si="9"/>
        <v>-0.37500000000000039</v>
      </c>
      <c r="F95" s="42">
        <f t="shared" si="10"/>
        <v>-1.3500000000000014</v>
      </c>
      <c r="G95" s="42">
        <f>0.5*Y$11*Y$13*Y$10*(D95*(1000/3600))^2</f>
        <v>81.683336430000026</v>
      </c>
      <c r="H95" s="42">
        <f>IF(D95=0,0,Y$12*Y$9*9.81)</f>
        <v>374.44769999999994</v>
      </c>
      <c r="I95" s="42">
        <f t="shared" si="6"/>
        <v>456.13103642999999</v>
      </c>
      <c r="J95" s="42">
        <f>(Y$9*E95)+IF(E95&gt;0,H95+G95,0)</f>
        <v>-650.62500000000068</v>
      </c>
      <c r="K95" s="42">
        <f>MAX((Y$9*E95)+H95+G95,0)</f>
        <v>0</v>
      </c>
      <c r="L95" s="42">
        <f t="shared" si="7"/>
        <v>650.62500000000068</v>
      </c>
      <c r="M95" s="42">
        <f>ABS(MIN((Y$9*E95)+H95+G95,0))</f>
        <v>194.49396357000072</v>
      </c>
      <c r="N95" s="42">
        <f>MAX(K95,0)*(D95*1000/3600)</f>
        <v>0</v>
      </c>
      <c r="O95" s="42">
        <f>ABS(M95*(D95*1000/3600))</f>
        <v>1847.6926539150068</v>
      </c>
      <c r="P95" s="42">
        <f>P94+N95/1000</f>
        <v>401.12344942314905</v>
      </c>
      <c r="Q95" s="42">
        <f>Q94+O95/1000</f>
        <v>69.373455444872604</v>
      </c>
      <c r="R95" s="43">
        <v>86.793006535185526</v>
      </c>
      <c r="S95" s="43">
        <f t="shared" si="8"/>
        <v>0</v>
      </c>
      <c r="T95" s="42">
        <f>V95*Y$16</f>
        <v>47.835007971978456</v>
      </c>
      <c r="U95" s="21">
        <f>MIN(O95,Y$17)</f>
        <v>1847.6926539150068</v>
      </c>
      <c r="V95" s="21">
        <f t="shared" si="11"/>
        <v>69.373455444872604</v>
      </c>
      <c r="W95" s="22"/>
    </row>
    <row r="96" spans="1:23" x14ac:dyDescent="0.35">
      <c r="A96" s="2" t="s">
        <v>12</v>
      </c>
      <c r="B96" s="2">
        <v>89</v>
      </c>
      <c r="C96" s="2">
        <v>89</v>
      </c>
      <c r="D96" s="7">
        <v>31.9</v>
      </c>
      <c r="E96" s="42">
        <f t="shared" si="9"/>
        <v>-0.95833333333333359</v>
      </c>
      <c r="F96" s="42">
        <f t="shared" si="10"/>
        <v>-3.4500000000000011</v>
      </c>
      <c r="G96" s="42">
        <f>0.5*Y$11*Y$13*Y$10*(D96*(1000/3600))^2</f>
        <v>71.06612289638889</v>
      </c>
      <c r="H96" s="42">
        <f>IF(D96=0,0,Y$12*Y$9*9.81)</f>
        <v>374.44769999999994</v>
      </c>
      <c r="I96" s="42">
        <f t="shared" si="6"/>
        <v>445.51382289638883</v>
      </c>
      <c r="J96" s="42">
        <f>(Y$9*E96)+IF(E96&gt;0,H96+G96,0)</f>
        <v>-1662.7083333333337</v>
      </c>
      <c r="K96" s="42">
        <f>MAX((Y$9*E96)+H96+G96,0)</f>
        <v>0</v>
      </c>
      <c r="L96" s="42">
        <f t="shared" si="7"/>
        <v>1662.7083333333337</v>
      </c>
      <c r="M96" s="42">
        <f>ABS(MIN((Y$9*E96)+H96+G96,0))</f>
        <v>1217.1945104369449</v>
      </c>
      <c r="N96" s="42">
        <f>MAX(K96,0)*(D96*1000/3600)</f>
        <v>0</v>
      </c>
      <c r="O96" s="42">
        <f>ABS(M96*(D96*1000/3600))</f>
        <v>10785.695800816262</v>
      </c>
      <c r="P96" s="42">
        <f>P95+N96/1000</f>
        <v>401.12344942314905</v>
      </c>
      <c r="Q96" s="42">
        <f>Q95+O96/1000</f>
        <v>80.159151245688861</v>
      </c>
      <c r="R96" s="43">
        <v>86.793006535185526</v>
      </c>
      <c r="S96" s="43">
        <f t="shared" si="8"/>
        <v>0</v>
      </c>
      <c r="T96" s="42">
        <f>V96*Y$16</f>
        <v>55.272057796105578</v>
      </c>
      <c r="U96" s="21">
        <f>MIN(O96,Y$17)</f>
        <v>10785.695800816262</v>
      </c>
      <c r="V96" s="21">
        <f t="shared" si="11"/>
        <v>80.159151245688861</v>
      </c>
      <c r="W96" s="22"/>
    </row>
    <row r="97" spans="1:23" x14ac:dyDescent="0.35">
      <c r="A97" s="2" t="s">
        <v>12</v>
      </c>
      <c r="B97" s="2">
        <v>90</v>
      </c>
      <c r="C97" s="2">
        <v>90</v>
      </c>
      <c r="D97" s="7">
        <v>27.3</v>
      </c>
      <c r="E97" s="42">
        <f t="shared" si="9"/>
        <v>-1.3749999999999998</v>
      </c>
      <c r="F97" s="42">
        <f t="shared" si="10"/>
        <v>-4.9499999999999993</v>
      </c>
      <c r="G97" s="42">
        <f>0.5*Y$11*Y$13*Y$10*(D97*(1000/3600))^2</f>
        <v>52.048300167500003</v>
      </c>
      <c r="H97" s="42">
        <f>IF(D97=0,0,Y$12*Y$9*9.81)</f>
        <v>374.44769999999994</v>
      </c>
      <c r="I97" s="42">
        <f t="shared" si="6"/>
        <v>426.49600016749991</v>
      </c>
      <c r="J97" s="42">
        <f>(Y$9*E97)+IF(E97&gt;0,H97+G97,0)</f>
        <v>-2385.6249999999995</v>
      </c>
      <c r="K97" s="42">
        <f>MAX((Y$9*E97)+H97+G97,0)</f>
        <v>0</v>
      </c>
      <c r="L97" s="42">
        <f t="shared" si="7"/>
        <v>2385.6249999999995</v>
      </c>
      <c r="M97" s="42">
        <f>ABS(MIN((Y$9*E97)+H97+G97,0))</f>
        <v>1959.1289998324996</v>
      </c>
      <c r="N97" s="42">
        <f>MAX(K97,0)*(D97*1000/3600)</f>
        <v>0</v>
      </c>
      <c r="O97" s="42">
        <f>ABS(M97*(D97*1000/3600))</f>
        <v>14856.728248729789</v>
      </c>
      <c r="P97" s="42">
        <f>P96+N97/1000</f>
        <v>401.12344942314905</v>
      </c>
      <c r="Q97" s="42">
        <f>Q96+O97/1000</f>
        <v>95.015879494418655</v>
      </c>
      <c r="R97" s="43">
        <v>86.793006535185526</v>
      </c>
      <c r="S97" s="43">
        <f t="shared" si="8"/>
        <v>0</v>
      </c>
      <c r="T97" s="42">
        <f>V97*Y$16</f>
        <v>65.516202471589423</v>
      </c>
      <c r="U97" s="21">
        <f>MIN(O97,Y$17)</f>
        <v>14856.728248729789</v>
      </c>
      <c r="V97" s="21">
        <f t="shared" si="11"/>
        <v>95.015879494418655</v>
      </c>
      <c r="W97" s="22"/>
    </row>
    <row r="98" spans="1:23" x14ac:dyDescent="0.35">
      <c r="A98" s="2" t="s">
        <v>12</v>
      </c>
      <c r="B98" s="2">
        <v>91</v>
      </c>
      <c r="C98" s="2">
        <v>91</v>
      </c>
      <c r="D98" s="7">
        <v>22</v>
      </c>
      <c r="E98" s="42">
        <f t="shared" si="9"/>
        <v>-1.4305555555555556</v>
      </c>
      <c r="F98" s="42">
        <f t="shared" si="10"/>
        <v>-5.15</v>
      </c>
      <c r="G98" s="42">
        <f>0.5*Y$11*Y$13*Y$10*(D98*(1000/3600))^2</f>
        <v>33.800771888888896</v>
      </c>
      <c r="H98" s="42">
        <f>IF(D98=0,0,Y$12*Y$9*9.81)</f>
        <v>374.44769999999994</v>
      </c>
      <c r="I98" s="42">
        <f t="shared" si="6"/>
        <v>408.24847188888884</v>
      </c>
      <c r="J98" s="42">
        <f>(Y$9*E98)+IF(E98&gt;0,H98+G98,0)</f>
        <v>-2482.0138888888891</v>
      </c>
      <c r="K98" s="42">
        <f>MAX((Y$9*E98)+H98+G98,0)</f>
        <v>0</v>
      </c>
      <c r="L98" s="42">
        <f t="shared" si="7"/>
        <v>2482.0138888888891</v>
      </c>
      <c r="M98" s="42">
        <f>ABS(MIN((Y$9*E98)+H98+G98,0))</f>
        <v>2073.7654170000001</v>
      </c>
      <c r="N98" s="42">
        <f>MAX(K98,0)*(D98*1000/3600)</f>
        <v>0</v>
      </c>
      <c r="O98" s="42">
        <f>ABS(M98*(D98*1000/3600))</f>
        <v>12673.010881666667</v>
      </c>
      <c r="P98" s="42">
        <f>P97+N98/1000</f>
        <v>401.12344942314905</v>
      </c>
      <c r="Q98" s="42">
        <f>Q97+O98/1000</f>
        <v>107.68889037608533</v>
      </c>
      <c r="R98" s="43">
        <v>86.793006535185526</v>
      </c>
      <c r="S98" s="43">
        <f t="shared" si="8"/>
        <v>0</v>
      </c>
      <c r="T98" s="42">
        <f>V98*Y$16</f>
        <v>74.254610738353932</v>
      </c>
      <c r="U98" s="21">
        <f>MIN(O98,Y$17)</f>
        <v>12673.010881666667</v>
      </c>
      <c r="V98" s="21">
        <f t="shared" si="11"/>
        <v>107.68889037608533</v>
      </c>
      <c r="W98" s="22"/>
    </row>
    <row r="99" spans="1:23" x14ac:dyDescent="0.35">
      <c r="A99" s="2" t="s">
        <v>12</v>
      </c>
      <c r="B99" s="2">
        <v>92</v>
      </c>
      <c r="C99" s="2">
        <v>92</v>
      </c>
      <c r="D99" s="7">
        <v>17</v>
      </c>
      <c r="E99" s="42">
        <f t="shared" si="9"/>
        <v>-1.0833333333333335</v>
      </c>
      <c r="F99" s="42">
        <f t="shared" si="10"/>
        <v>-3.9000000000000004</v>
      </c>
      <c r="G99" s="42">
        <f>0.5*Y$11*Y$13*Y$10*(D99*(1000/3600))^2</f>
        <v>20.182692305555555</v>
      </c>
      <c r="H99" s="42">
        <f>IF(D99=0,0,Y$12*Y$9*9.81)</f>
        <v>374.44769999999994</v>
      </c>
      <c r="I99" s="42">
        <f t="shared" si="6"/>
        <v>394.63039230555552</v>
      </c>
      <c r="J99" s="42">
        <f>(Y$9*E99)+IF(E99&gt;0,H99+G99,0)</f>
        <v>-1879.5833333333335</v>
      </c>
      <c r="K99" s="42">
        <f>MAX((Y$9*E99)+H99+G99,0)</f>
        <v>0</v>
      </c>
      <c r="L99" s="42">
        <f t="shared" si="7"/>
        <v>1879.5833333333335</v>
      </c>
      <c r="M99" s="42">
        <f>ABS(MIN((Y$9*E99)+H99+G99,0))</f>
        <v>1484.952941027778</v>
      </c>
      <c r="N99" s="42">
        <f>MAX(K99,0)*(D99*1000/3600)</f>
        <v>0</v>
      </c>
      <c r="O99" s="42">
        <f>ABS(M99*(D99*1000/3600))</f>
        <v>7012.2777770756184</v>
      </c>
      <c r="P99" s="42">
        <f>P98+N99/1000</f>
        <v>401.12344942314905</v>
      </c>
      <c r="Q99" s="42">
        <f>Q98+O99/1000</f>
        <v>114.70116815316095</v>
      </c>
      <c r="R99" s="43">
        <v>86.793006535185526</v>
      </c>
      <c r="S99" s="43">
        <f t="shared" si="8"/>
        <v>0</v>
      </c>
      <c r="T99" s="42">
        <f>V99*Y$16</f>
        <v>79.089779481457555</v>
      </c>
      <c r="U99" s="21">
        <f>MIN(O99,Y$17)</f>
        <v>7012.2777770756184</v>
      </c>
      <c r="V99" s="21">
        <f t="shared" si="11"/>
        <v>114.70116815316095</v>
      </c>
      <c r="W99" s="22"/>
    </row>
    <row r="100" spans="1:23" x14ac:dyDescent="0.35">
      <c r="A100" s="2" t="s">
        <v>12</v>
      </c>
      <c r="B100" s="2">
        <v>93</v>
      </c>
      <c r="C100" s="2">
        <v>93</v>
      </c>
      <c r="D100" s="7">
        <v>14.2</v>
      </c>
      <c r="E100" s="42">
        <f t="shared" si="9"/>
        <v>-0.69444444444444442</v>
      </c>
      <c r="F100" s="42">
        <f t="shared" si="10"/>
        <v>-2.5</v>
      </c>
      <c r="G100" s="42">
        <f>0.5*Y$11*Y$13*Y$10*(D100*(1000/3600))^2</f>
        <v>14.081792652222225</v>
      </c>
      <c r="H100" s="42">
        <f>IF(D100=0,0,Y$12*Y$9*9.81)</f>
        <v>374.44769999999994</v>
      </c>
      <c r="I100" s="42">
        <f t="shared" si="6"/>
        <v>388.52949265222219</v>
      </c>
      <c r="J100" s="42">
        <f>(Y$9*E100)+IF(E100&gt;0,H100+G100,0)</f>
        <v>-1204.8611111111111</v>
      </c>
      <c r="K100" s="42">
        <f>MAX((Y$9*E100)+H100+G100,0)</f>
        <v>0</v>
      </c>
      <c r="L100" s="42">
        <f t="shared" si="7"/>
        <v>1204.8611111111111</v>
      </c>
      <c r="M100" s="42">
        <f>ABS(MIN((Y$9*E100)+H100+G100,0))</f>
        <v>816.3316184588889</v>
      </c>
      <c r="N100" s="42">
        <f>MAX(K100,0)*(D100*1000/3600)</f>
        <v>0</v>
      </c>
      <c r="O100" s="42">
        <f>ABS(M100*(D100*1000/3600))</f>
        <v>3219.9747172545062</v>
      </c>
      <c r="P100" s="42">
        <f>P99+N100/1000</f>
        <v>401.12344942314905</v>
      </c>
      <c r="Q100" s="42">
        <f>Q99+O100/1000</f>
        <v>117.92114287041545</v>
      </c>
      <c r="R100" s="43">
        <v>86.793006535185526</v>
      </c>
      <c r="S100" s="43">
        <f t="shared" si="8"/>
        <v>0</v>
      </c>
      <c r="T100" s="42">
        <f>V100*Y$16</f>
        <v>81.310045363871851</v>
      </c>
      <c r="U100" s="21">
        <f>MIN(O100,Y$17)</f>
        <v>3219.9747172545062</v>
      </c>
      <c r="V100" s="21">
        <f t="shared" si="11"/>
        <v>117.92114287041545</v>
      </c>
      <c r="W100" s="22"/>
    </row>
    <row r="101" spans="1:23" x14ac:dyDescent="0.35">
      <c r="A101" s="2" t="s">
        <v>12</v>
      </c>
      <c r="B101" s="2">
        <v>94</v>
      </c>
      <c r="C101" s="2">
        <v>94</v>
      </c>
      <c r="D101" s="7">
        <v>12</v>
      </c>
      <c r="E101" s="42">
        <f t="shared" si="9"/>
        <v>-0.70833333333333326</v>
      </c>
      <c r="F101" s="42">
        <f t="shared" si="10"/>
        <v>-2.5499999999999998</v>
      </c>
      <c r="G101" s="42">
        <f>0.5*Y$11*Y$13*Y$10*(D101*(1000/3600))^2</f>
        <v>10.056428</v>
      </c>
      <c r="H101" s="42">
        <f>IF(D101=0,0,Y$12*Y$9*9.81)</f>
        <v>374.44769999999994</v>
      </c>
      <c r="I101" s="42">
        <f t="shared" si="6"/>
        <v>384.50412799999992</v>
      </c>
      <c r="J101" s="42">
        <f>(Y$9*E101)+IF(E101&gt;0,H101+G101,0)</f>
        <v>-1228.9583333333333</v>
      </c>
      <c r="K101" s="42">
        <f>MAX((Y$9*E101)+H101+G101,0)</f>
        <v>0</v>
      </c>
      <c r="L101" s="42">
        <f t="shared" si="7"/>
        <v>1228.9583333333333</v>
      </c>
      <c r="M101" s="42">
        <f>ABS(MIN((Y$9*E101)+H101+G101,0))</f>
        <v>844.45420533333333</v>
      </c>
      <c r="N101" s="42">
        <f>MAX(K101,0)*(D101*1000/3600)</f>
        <v>0</v>
      </c>
      <c r="O101" s="42">
        <f>ABS(M101*(D101*1000/3600))</f>
        <v>2814.847351111111</v>
      </c>
      <c r="P101" s="42">
        <f>P100+N101/1000</f>
        <v>401.12344942314905</v>
      </c>
      <c r="Q101" s="42">
        <f>Q100+O101/1000</f>
        <v>120.73599022152656</v>
      </c>
      <c r="R101" s="43">
        <v>86.793006535185526</v>
      </c>
      <c r="S101" s="43">
        <f t="shared" si="8"/>
        <v>0</v>
      </c>
      <c r="T101" s="42">
        <f>V101*Y$16</f>
        <v>83.250964186739196</v>
      </c>
      <c r="U101" s="21">
        <f>MIN(O101,Y$17)</f>
        <v>2814.847351111111</v>
      </c>
      <c r="V101" s="21">
        <f t="shared" si="11"/>
        <v>120.73599022152656</v>
      </c>
      <c r="W101" s="22"/>
    </row>
    <row r="102" spans="1:23" x14ac:dyDescent="0.35">
      <c r="A102" s="2" t="s">
        <v>12</v>
      </c>
      <c r="B102" s="2">
        <v>95</v>
      </c>
      <c r="C102" s="2">
        <v>95</v>
      </c>
      <c r="D102" s="7">
        <v>9.1</v>
      </c>
      <c r="E102" s="42">
        <f t="shared" si="9"/>
        <v>-0.86111111111111116</v>
      </c>
      <c r="F102" s="42">
        <f t="shared" si="10"/>
        <v>-3.1</v>
      </c>
      <c r="G102" s="42">
        <f>0.5*Y$11*Y$13*Y$10*(D102*(1000/3600))^2</f>
        <v>5.7831444630555549</v>
      </c>
      <c r="H102" s="42">
        <f>IF(D102=0,0,Y$12*Y$9*9.81)</f>
        <v>374.44769999999994</v>
      </c>
      <c r="I102" s="42">
        <f t="shared" si="6"/>
        <v>380.23084446305552</v>
      </c>
      <c r="J102" s="42">
        <f>(Y$9*E102)+IF(E102&gt;0,H102+G102,0)</f>
        <v>-1494.0277777777778</v>
      </c>
      <c r="K102" s="42">
        <f>MAX((Y$9*E102)+H102+G102,0)</f>
        <v>0</v>
      </c>
      <c r="L102" s="42">
        <f t="shared" si="7"/>
        <v>1494.0277777777778</v>
      </c>
      <c r="M102" s="42">
        <f>ABS(MIN((Y$9*E102)+H102+G102,0))</f>
        <v>1113.7969333147223</v>
      </c>
      <c r="N102" s="42">
        <f>MAX(K102,0)*(D102*1000/3600)</f>
        <v>0</v>
      </c>
      <c r="O102" s="42">
        <f>ABS(M102*(D102*1000/3600))</f>
        <v>2815.4311369899924</v>
      </c>
      <c r="P102" s="42">
        <f>P101+N102/1000</f>
        <v>401.12344942314905</v>
      </c>
      <c r="Q102" s="42">
        <f>Q101+O102/1000</f>
        <v>123.55142135851655</v>
      </c>
      <c r="R102" s="43">
        <v>86.793006535185526</v>
      </c>
      <c r="S102" s="43">
        <f t="shared" si="8"/>
        <v>0</v>
      </c>
      <c r="T102" s="42">
        <f>V102*Y$16</f>
        <v>85.192285546888144</v>
      </c>
      <c r="U102" s="21">
        <f>MIN(O102,Y$17)</f>
        <v>2815.4311369899924</v>
      </c>
      <c r="V102" s="21">
        <f t="shared" si="11"/>
        <v>123.55142135851655</v>
      </c>
      <c r="W102" s="22"/>
    </row>
    <row r="103" spans="1:23" x14ac:dyDescent="0.35">
      <c r="A103" s="2" t="s">
        <v>12</v>
      </c>
      <c r="B103" s="2">
        <v>96</v>
      </c>
      <c r="C103" s="2">
        <v>96</v>
      </c>
      <c r="D103" s="7">
        <v>5.8</v>
      </c>
      <c r="E103" s="42">
        <f t="shared" si="9"/>
        <v>-0.76388888888888884</v>
      </c>
      <c r="F103" s="42">
        <f t="shared" si="10"/>
        <v>-2.75</v>
      </c>
      <c r="G103" s="42">
        <f>0.5*Y$11*Y$13*Y$10*(D103*(1000/3600))^2</f>
        <v>2.3492933188888889</v>
      </c>
      <c r="H103" s="42">
        <f>IF(D103=0,0,Y$12*Y$9*9.81)</f>
        <v>374.44769999999994</v>
      </c>
      <c r="I103" s="42">
        <f t="shared" si="6"/>
        <v>376.79699331888884</v>
      </c>
      <c r="J103" s="42">
        <f>(Y$9*E103)+IF(E103&gt;0,H103+G103,0)</f>
        <v>-1325.3472222222222</v>
      </c>
      <c r="K103" s="42">
        <f>MAX((Y$9*E103)+H103+G103,0)</f>
        <v>0</v>
      </c>
      <c r="L103" s="42">
        <f t="shared" si="7"/>
        <v>1325.3472222222222</v>
      </c>
      <c r="M103" s="42">
        <f>ABS(MIN((Y$9*E103)+H103+G103,0))</f>
        <v>948.55022890333339</v>
      </c>
      <c r="N103" s="42">
        <f>MAX(K103,0)*(D103*1000/3600)</f>
        <v>0</v>
      </c>
      <c r="O103" s="42">
        <f>ABS(M103*(D103*1000/3600))</f>
        <v>1528.2198132331482</v>
      </c>
      <c r="P103" s="42">
        <f>P102+N103/1000</f>
        <v>401.12344942314905</v>
      </c>
      <c r="Q103" s="42">
        <f>Q102+O103/1000</f>
        <v>125.0796411717497</v>
      </c>
      <c r="R103" s="43">
        <v>86.793006535185526</v>
      </c>
      <c r="S103" s="43">
        <f t="shared" si="8"/>
        <v>0</v>
      </c>
      <c r="T103" s="42">
        <f>V103*Y$16</f>
        <v>86.246037395922585</v>
      </c>
      <c r="U103" s="21">
        <f>MIN(O103,Y$17)</f>
        <v>1528.2198132331482</v>
      </c>
      <c r="V103" s="21">
        <f t="shared" si="11"/>
        <v>125.0796411717497</v>
      </c>
      <c r="W103" s="22"/>
    </row>
    <row r="104" spans="1:23" x14ac:dyDescent="0.35">
      <c r="A104" s="2" t="s">
        <v>12</v>
      </c>
      <c r="B104" s="2">
        <v>97</v>
      </c>
      <c r="C104" s="2">
        <v>97</v>
      </c>
      <c r="D104" s="7">
        <v>3.6</v>
      </c>
      <c r="E104" s="42">
        <f t="shared" si="9"/>
        <v>-0.49999999999999994</v>
      </c>
      <c r="F104" s="42">
        <f t="shared" si="10"/>
        <v>-1.7999999999999998</v>
      </c>
      <c r="G104" s="42">
        <f>0.5*Y$11*Y$13*Y$10*(D104*(1000/3600))^2</f>
        <v>0.90507852</v>
      </c>
      <c r="H104" s="42">
        <f>IF(D104=0,0,Y$12*Y$9*9.81)</f>
        <v>374.44769999999994</v>
      </c>
      <c r="I104" s="42">
        <f t="shared" si="6"/>
        <v>375.35277851999996</v>
      </c>
      <c r="J104" s="42">
        <f>(Y$9*E104)+IF(E104&gt;0,H104+G104,0)</f>
        <v>-867.49999999999989</v>
      </c>
      <c r="K104" s="42">
        <f>MAX((Y$9*E104)+H104+G104,0)</f>
        <v>0</v>
      </c>
      <c r="L104" s="42">
        <f t="shared" si="7"/>
        <v>867.49999999999989</v>
      </c>
      <c r="M104" s="42">
        <f>ABS(MIN((Y$9*E104)+H104+G104,0))</f>
        <v>492.14722147999993</v>
      </c>
      <c r="N104" s="42">
        <f>MAX(K104,0)*(D104*1000/3600)</f>
        <v>0</v>
      </c>
      <c r="O104" s="42">
        <f>ABS(M104*(D104*1000/3600))</f>
        <v>492.14722147999993</v>
      </c>
      <c r="P104" s="42">
        <f>P103+N104/1000</f>
        <v>401.12344942314905</v>
      </c>
      <c r="Q104" s="42">
        <f>Q103+O104/1000</f>
        <v>125.5717883932297</v>
      </c>
      <c r="R104" s="43">
        <v>86.793006535185526</v>
      </c>
      <c r="S104" s="43">
        <f t="shared" si="8"/>
        <v>0</v>
      </c>
      <c r="T104" s="42">
        <f>V104*Y$16</f>
        <v>86.585387167559517</v>
      </c>
      <c r="U104" s="21">
        <f>MIN(O104,Y$17)</f>
        <v>492.14722147999993</v>
      </c>
      <c r="V104" s="21">
        <f t="shared" si="11"/>
        <v>125.5717883932297</v>
      </c>
      <c r="W104" s="22"/>
    </row>
    <row r="105" spans="1:23" x14ac:dyDescent="0.35">
      <c r="A105" s="2" t="s">
        <v>12</v>
      </c>
      <c r="B105" s="2">
        <v>98</v>
      </c>
      <c r="C105" s="2">
        <v>98</v>
      </c>
      <c r="D105" s="7">
        <v>2.2000000000000002</v>
      </c>
      <c r="E105" s="42">
        <f t="shared" si="9"/>
        <v>-0.5</v>
      </c>
      <c r="F105" s="42">
        <f t="shared" si="10"/>
        <v>-1.8</v>
      </c>
      <c r="G105" s="42">
        <f>0.5*Y$11*Y$13*Y$10*(D105*(1000/3600))^2</f>
        <v>0.33800771888888892</v>
      </c>
      <c r="H105" s="42">
        <f>IF(D105=0,0,Y$12*Y$9*9.81)</f>
        <v>374.44769999999994</v>
      </c>
      <c r="I105" s="42">
        <f t="shared" si="6"/>
        <v>374.78570771888883</v>
      </c>
      <c r="J105" s="42">
        <f>(Y$9*E105)+IF(E105&gt;0,H105+G105,0)</f>
        <v>-867.5</v>
      </c>
      <c r="K105" s="42">
        <f>MAX((Y$9*E105)+H105+G105,0)</f>
        <v>0</v>
      </c>
      <c r="L105" s="42">
        <f t="shared" si="7"/>
        <v>867.5</v>
      </c>
      <c r="M105" s="42">
        <f>ABS(MIN((Y$9*E105)+H105+G105,0))</f>
        <v>492.71429228111117</v>
      </c>
      <c r="N105" s="42">
        <f>MAX(K105,0)*(D105*1000/3600)</f>
        <v>0</v>
      </c>
      <c r="O105" s="42">
        <f>ABS(M105*(D105*1000/3600))</f>
        <v>301.10317861623463</v>
      </c>
      <c r="P105" s="42">
        <f>P104+N105/1000</f>
        <v>401.12344942314905</v>
      </c>
      <c r="Q105" s="42">
        <f>Q104+O105/1000</f>
        <v>125.87289157184593</v>
      </c>
      <c r="R105" s="43">
        <v>86.793006535185526</v>
      </c>
      <c r="S105" s="43">
        <f t="shared" si="8"/>
        <v>0</v>
      </c>
      <c r="T105" s="42">
        <f>V105*Y$16</f>
        <v>86.793006535185526</v>
      </c>
      <c r="U105" s="21">
        <f>MIN(O105,Y$17)</f>
        <v>301.10317861623463</v>
      </c>
      <c r="V105" s="21">
        <f t="shared" si="11"/>
        <v>125.87289157184593</v>
      </c>
      <c r="W105" s="22"/>
    </row>
    <row r="106" spans="1:23" x14ac:dyDescent="0.35">
      <c r="A106" s="2" t="s">
        <v>12</v>
      </c>
      <c r="B106" s="2">
        <v>99</v>
      </c>
      <c r="C106" s="2">
        <v>99</v>
      </c>
      <c r="D106" s="7">
        <v>0</v>
      </c>
      <c r="E106" s="42">
        <f t="shared" si="9"/>
        <v>-0.30555555555555558</v>
      </c>
      <c r="F106" s="42">
        <f t="shared" si="10"/>
        <v>-1.1000000000000001</v>
      </c>
      <c r="G106" s="42">
        <f>0.5*Y$11*Y$13*Y$10*(D106*(1000/3600))^2</f>
        <v>0</v>
      </c>
      <c r="H106" s="42">
        <f>IF(D106=0,0,Y$12*Y$9*9.81)</f>
        <v>0</v>
      </c>
      <c r="I106" s="42">
        <f t="shared" si="6"/>
        <v>0</v>
      </c>
      <c r="J106" s="42">
        <f>(Y$9*E106)+IF(E106&gt;0,H106+G106,0)</f>
        <v>-530.13888888888891</v>
      </c>
      <c r="K106" s="42">
        <f>MAX((Y$9*E106)+H106+G106,0)</f>
        <v>0</v>
      </c>
      <c r="L106" s="42">
        <f t="shared" si="7"/>
        <v>530.13888888888891</v>
      </c>
      <c r="M106" s="42">
        <f>ABS(MIN((Y$9*E106)+H106+G106,0))</f>
        <v>530.13888888888891</v>
      </c>
      <c r="N106" s="42">
        <f>MAX(K106,0)*(D106*1000/3600)</f>
        <v>0</v>
      </c>
      <c r="O106" s="42">
        <f>ABS(M106*(D106*1000/3600))</f>
        <v>0</v>
      </c>
      <c r="P106" s="42">
        <f>P105+N106/1000</f>
        <v>401.12344942314905</v>
      </c>
      <c r="Q106" s="42">
        <f>Q105+O106/1000</f>
        <v>125.87289157184593</v>
      </c>
      <c r="R106" s="43">
        <v>86.793006535185526</v>
      </c>
      <c r="S106" s="43">
        <f t="shared" si="8"/>
        <v>0</v>
      </c>
      <c r="T106" s="42">
        <f>V106*Y$16</f>
        <v>86.793006535185526</v>
      </c>
      <c r="U106" s="21">
        <f>MIN(O106,Y$17)</f>
        <v>0</v>
      </c>
      <c r="V106" s="21">
        <f t="shared" si="11"/>
        <v>125.87289157184593</v>
      </c>
      <c r="W106" s="22"/>
    </row>
    <row r="107" spans="1:23" x14ac:dyDescent="0.35">
      <c r="A107" s="2" t="s">
        <v>12</v>
      </c>
      <c r="B107" s="2">
        <v>100</v>
      </c>
      <c r="C107" s="2">
        <v>100</v>
      </c>
      <c r="D107" s="7">
        <v>0</v>
      </c>
      <c r="E107" s="42">
        <f t="shared" si="9"/>
        <v>0</v>
      </c>
      <c r="F107" s="42">
        <f t="shared" si="10"/>
        <v>0</v>
      </c>
      <c r="G107" s="42">
        <f>0.5*Y$11*Y$13*Y$10*(D107*(1000/3600))^2</f>
        <v>0</v>
      </c>
      <c r="H107" s="42">
        <f>IF(D107=0,0,Y$12*Y$9*9.81)</f>
        <v>0</v>
      </c>
      <c r="I107" s="42">
        <f t="shared" si="6"/>
        <v>0</v>
      </c>
      <c r="J107" s="42">
        <f>(Y$9*E107)+IF(E107&gt;0,H107+G107,0)</f>
        <v>0</v>
      </c>
      <c r="K107" s="42">
        <f>MAX((Y$9*E107)+H107+G107,0)</f>
        <v>0</v>
      </c>
      <c r="L107" s="42">
        <f t="shared" si="7"/>
        <v>0</v>
      </c>
      <c r="M107" s="42">
        <f>ABS(MIN((Y$9*E107)+H107+G107,0))</f>
        <v>0</v>
      </c>
      <c r="N107" s="42">
        <f>MAX(K107,0)*(D107*1000/3600)</f>
        <v>0</v>
      </c>
      <c r="O107" s="42">
        <f>ABS(M107*(D107*1000/3600))</f>
        <v>0</v>
      </c>
      <c r="P107" s="42">
        <f>P106+N107/1000</f>
        <v>401.12344942314905</v>
      </c>
      <c r="Q107" s="42">
        <f>Q106+O107/1000</f>
        <v>125.87289157184593</v>
      </c>
      <c r="R107" s="43">
        <v>86.793006535185526</v>
      </c>
      <c r="S107" s="43">
        <f t="shared" si="8"/>
        <v>0</v>
      </c>
      <c r="T107" s="42">
        <f>V107*Y$16</f>
        <v>86.793006535185526</v>
      </c>
      <c r="U107" s="21">
        <f>MIN(O107,Y$17)</f>
        <v>0</v>
      </c>
      <c r="V107" s="21">
        <f t="shared" si="11"/>
        <v>125.87289157184593</v>
      </c>
      <c r="W107" s="22"/>
    </row>
    <row r="108" spans="1:23" x14ac:dyDescent="0.35">
      <c r="A108" s="2" t="s">
        <v>12</v>
      </c>
      <c r="B108" s="2">
        <v>101</v>
      </c>
      <c r="C108" s="2">
        <v>101</v>
      </c>
      <c r="D108" s="7">
        <v>0</v>
      </c>
      <c r="E108" s="42">
        <f t="shared" si="9"/>
        <v>0</v>
      </c>
      <c r="F108" s="42">
        <f t="shared" si="10"/>
        <v>0</v>
      </c>
      <c r="G108" s="42">
        <f>0.5*Y$11*Y$13*Y$10*(D108*(1000/3600))^2</f>
        <v>0</v>
      </c>
      <c r="H108" s="42">
        <f>IF(D108=0,0,Y$12*Y$9*9.81)</f>
        <v>0</v>
      </c>
      <c r="I108" s="42">
        <f t="shared" si="6"/>
        <v>0</v>
      </c>
      <c r="J108" s="42">
        <f>(Y$9*E108)+IF(E108&gt;0,H108+G108,0)</f>
        <v>0</v>
      </c>
      <c r="K108" s="42">
        <f>MAX((Y$9*E108)+H108+G108,0)</f>
        <v>0</v>
      </c>
      <c r="L108" s="42">
        <f t="shared" si="7"/>
        <v>0</v>
      </c>
      <c r="M108" s="42">
        <f>ABS(MIN((Y$9*E108)+H108+G108,0))</f>
        <v>0</v>
      </c>
      <c r="N108" s="42">
        <f>MAX(K108,0)*(D108*1000/3600)</f>
        <v>0</v>
      </c>
      <c r="O108" s="42">
        <f>ABS(M108*(D108*1000/3600))</f>
        <v>0</v>
      </c>
      <c r="P108" s="42">
        <f>P107+N108/1000</f>
        <v>401.12344942314905</v>
      </c>
      <c r="Q108" s="42">
        <f>Q107+O108/1000</f>
        <v>125.87289157184593</v>
      </c>
      <c r="R108" s="43">
        <v>86.793006535185526</v>
      </c>
      <c r="S108" s="43">
        <f t="shared" si="8"/>
        <v>0</v>
      </c>
      <c r="T108" s="42">
        <f>V108*Y$16</f>
        <v>86.793006535185526</v>
      </c>
      <c r="U108" s="21">
        <f>MIN(O108,Y$17)</f>
        <v>0</v>
      </c>
      <c r="V108" s="21">
        <f t="shared" si="11"/>
        <v>125.87289157184593</v>
      </c>
      <c r="W108" s="22"/>
    </row>
    <row r="109" spans="1:23" x14ac:dyDescent="0.35">
      <c r="A109" s="2" t="s">
        <v>12</v>
      </c>
      <c r="B109" s="2">
        <v>102</v>
      </c>
      <c r="C109" s="2">
        <v>102</v>
      </c>
      <c r="D109" s="7">
        <v>0</v>
      </c>
      <c r="E109" s="42">
        <f t="shared" si="9"/>
        <v>0</v>
      </c>
      <c r="F109" s="42">
        <f t="shared" si="10"/>
        <v>0</v>
      </c>
      <c r="G109" s="42">
        <f>0.5*Y$11*Y$13*Y$10*(D109*(1000/3600))^2</f>
        <v>0</v>
      </c>
      <c r="H109" s="42">
        <f>IF(D109=0,0,Y$12*Y$9*9.81)</f>
        <v>0</v>
      </c>
      <c r="I109" s="42">
        <f t="shared" si="6"/>
        <v>0</v>
      </c>
      <c r="J109" s="42">
        <f>(Y$9*E109)+IF(E109&gt;0,H109+G109,0)</f>
        <v>0</v>
      </c>
      <c r="K109" s="42">
        <f>MAX((Y$9*E109)+H109+G109,0)</f>
        <v>0</v>
      </c>
      <c r="L109" s="42">
        <f t="shared" si="7"/>
        <v>0</v>
      </c>
      <c r="M109" s="42">
        <f>ABS(MIN((Y$9*E109)+H109+G109,0))</f>
        <v>0</v>
      </c>
      <c r="N109" s="42">
        <f>MAX(K109,0)*(D109*1000/3600)</f>
        <v>0</v>
      </c>
      <c r="O109" s="42">
        <f>ABS(M109*(D109*1000/3600))</f>
        <v>0</v>
      </c>
      <c r="P109" s="42">
        <f>P108+N109/1000</f>
        <v>401.12344942314905</v>
      </c>
      <c r="Q109" s="42">
        <f>Q108+O109/1000</f>
        <v>125.87289157184593</v>
      </c>
      <c r="R109" s="43">
        <v>86.793006535185526</v>
      </c>
      <c r="S109" s="43">
        <f t="shared" si="8"/>
        <v>0</v>
      </c>
      <c r="T109" s="42">
        <f>V109*Y$16</f>
        <v>86.793006535185526</v>
      </c>
      <c r="U109" s="21">
        <f>MIN(O109,Y$17)</f>
        <v>0</v>
      </c>
      <c r="V109" s="21">
        <f t="shared" si="11"/>
        <v>125.87289157184593</v>
      </c>
      <c r="W109" s="22"/>
    </row>
    <row r="110" spans="1:23" x14ac:dyDescent="0.35">
      <c r="A110" s="2" t="s">
        <v>12</v>
      </c>
      <c r="B110" s="2">
        <v>103</v>
      </c>
      <c r="C110" s="2">
        <v>103</v>
      </c>
      <c r="D110" s="7">
        <v>0</v>
      </c>
      <c r="E110" s="42">
        <f t="shared" si="9"/>
        <v>0</v>
      </c>
      <c r="F110" s="42">
        <f t="shared" si="10"/>
        <v>0</v>
      </c>
      <c r="G110" s="42">
        <f>0.5*Y$11*Y$13*Y$10*(D110*(1000/3600))^2</f>
        <v>0</v>
      </c>
      <c r="H110" s="42">
        <f>IF(D110=0,0,Y$12*Y$9*9.81)</f>
        <v>0</v>
      </c>
      <c r="I110" s="42">
        <f t="shared" si="6"/>
        <v>0</v>
      </c>
      <c r="J110" s="42">
        <f>(Y$9*E110)+IF(E110&gt;0,H110+G110,0)</f>
        <v>0</v>
      </c>
      <c r="K110" s="42">
        <f>MAX((Y$9*E110)+H110+G110,0)</f>
        <v>0</v>
      </c>
      <c r="L110" s="42">
        <f t="shared" si="7"/>
        <v>0</v>
      </c>
      <c r="M110" s="42">
        <f>ABS(MIN((Y$9*E110)+H110+G110,0))</f>
        <v>0</v>
      </c>
      <c r="N110" s="42">
        <f>MAX(K110,0)*(D110*1000/3600)</f>
        <v>0</v>
      </c>
      <c r="O110" s="42">
        <f>ABS(M110*(D110*1000/3600))</f>
        <v>0</v>
      </c>
      <c r="P110" s="42">
        <f>P109+N110/1000</f>
        <v>401.12344942314905</v>
      </c>
      <c r="Q110" s="42">
        <f>Q109+O110/1000</f>
        <v>125.87289157184593</v>
      </c>
      <c r="R110" s="43">
        <v>86.793006535185526</v>
      </c>
      <c r="S110" s="43">
        <f t="shared" si="8"/>
        <v>0</v>
      </c>
      <c r="T110" s="42">
        <f>V110*Y$16</f>
        <v>86.793006535185526</v>
      </c>
      <c r="U110" s="21">
        <f>MIN(O110,Y$17)</f>
        <v>0</v>
      </c>
      <c r="V110" s="21">
        <f t="shared" si="11"/>
        <v>125.87289157184593</v>
      </c>
      <c r="W110" s="22"/>
    </row>
    <row r="111" spans="1:23" x14ac:dyDescent="0.35">
      <c r="A111" s="2" t="s">
        <v>12</v>
      </c>
      <c r="B111" s="2">
        <v>104</v>
      </c>
      <c r="C111" s="2">
        <v>104</v>
      </c>
      <c r="D111" s="7">
        <v>0</v>
      </c>
      <c r="E111" s="42">
        <f t="shared" si="9"/>
        <v>0</v>
      </c>
      <c r="F111" s="42">
        <f t="shared" si="10"/>
        <v>0</v>
      </c>
      <c r="G111" s="42">
        <f>0.5*Y$11*Y$13*Y$10*(D111*(1000/3600))^2</f>
        <v>0</v>
      </c>
      <c r="H111" s="42">
        <f>IF(D111=0,0,Y$12*Y$9*9.81)</f>
        <v>0</v>
      </c>
      <c r="I111" s="42">
        <f t="shared" si="6"/>
        <v>0</v>
      </c>
      <c r="J111" s="42">
        <f>(Y$9*E111)+IF(E111&gt;0,H111+G111,0)</f>
        <v>0</v>
      </c>
      <c r="K111" s="42">
        <f>MAX((Y$9*E111)+H111+G111,0)</f>
        <v>0</v>
      </c>
      <c r="L111" s="42">
        <f t="shared" si="7"/>
        <v>0</v>
      </c>
      <c r="M111" s="42">
        <f>ABS(MIN((Y$9*E111)+H111+G111,0))</f>
        <v>0</v>
      </c>
      <c r="N111" s="42">
        <f>MAX(K111,0)*(D111*1000/3600)</f>
        <v>0</v>
      </c>
      <c r="O111" s="42">
        <f>ABS(M111*(D111*1000/3600))</f>
        <v>0</v>
      </c>
      <c r="P111" s="42">
        <f>P110+N111/1000</f>
        <v>401.12344942314905</v>
      </c>
      <c r="Q111" s="42">
        <f>Q110+O111/1000</f>
        <v>125.87289157184593</v>
      </c>
      <c r="R111" s="43">
        <v>86.793006535185526</v>
      </c>
      <c r="S111" s="43">
        <f t="shared" si="8"/>
        <v>0</v>
      </c>
      <c r="T111" s="42">
        <f>V111*Y$16</f>
        <v>86.793006535185526</v>
      </c>
      <c r="U111" s="21">
        <f>MIN(O111,Y$17)</f>
        <v>0</v>
      </c>
      <c r="V111" s="21">
        <f t="shared" si="11"/>
        <v>125.87289157184593</v>
      </c>
      <c r="W111" s="22"/>
    </row>
    <row r="112" spans="1:23" x14ac:dyDescent="0.35">
      <c r="A112" s="2" t="s">
        <v>12</v>
      </c>
      <c r="B112" s="2">
        <v>105</v>
      </c>
      <c r="C112" s="2">
        <v>105</v>
      </c>
      <c r="D112" s="7">
        <v>0</v>
      </c>
      <c r="E112" s="42">
        <f t="shared" si="9"/>
        <v>0</v>
      </c>
      <c r="F112" s="42">
        <f t="shared" si="10"/>
        <v>0</v>
      </c>
      <c r="G112" s="42">
        <f>0.5*Y$11*Y$13*Y$10*(D112*(1000/3600))^2</f>
        <v>0</v>
      </c>
      <c r="H112" s="42">
        <f>IF(D112=0,0,Y$12*Y$9*9.81)</f>
        <v>0</v>
      </c>
      <c r="I112" s="42">
        <f t="shared" si="6"/>
        <v>0</v>
      </c>
      <c r="J112" s="42">
        <f>(Y$9*E112)+IF(E112&gt;0,H112+G112,0)</f>
        <v>0</v>
      </c>
      <c r="K112" s="42">
        <f>MAX((Y$9*E112)+H112+G112,0)</f>
        <v>0</v>
      </c>
      <c r="L112" s="42">
        <f t="shared" si="7"/>
        <v>0</v>
      </c>
      <c r="M112" s="42">
        <f>ABS(MIN((Y$9*E112)+H112+G112,0))</f>
        <v>0</v>
      </c>
      <c r="N112" s="42">
        <f>MAX(K112,0)*(D112*1000/3600)</f>
        <v>0</v>
      </c>
      <c r="O112" s="42">
        <f>ABS(M112*(D112*1000/3600))</f>
        <v>0</v>
      </c>
      <c r="P112" s="42">
        <f>P111+N112/1000</f>
        <v>401.12344942314905</v>
      </c>
      <c r="Q112" s="42">
        <f>Q111+O112/1000</f>
        <v>125.87289157184593</v>
      </c>
      <c r="R112" s="43">
        <v>86.793006535185526</v>
      </c>
      <c r="S112" s="43">
        <f t="shared" si="8"/>
        <v>0</v>
      </c>
      <c r="T112" s="42">
        <f>V112*Y$16</f>
        <v>86.793006535185526</v>
      </c>
      <c r="U112" s="21">
        <f>MIN(O112,Y$17)</f>
        <v>0</v>
      </c>
      <c r="V112" s="21">
        <f t="shared" si="11"/>
        <v>125.87289157184593</v>
      </c>
      <c r="W112" s="22"/>
    </row>
    <row r="113" spans="1:23" x14ac:dyDescent="0.35">
      <c r="A113" s="2" t="s">
        <v>12</v>
      </c>
      <c r="B113" s="2">
        <v>106</v>
      </c>
      <c r="C113" s="2">
        <v>106</v>
      </c>
      <c r="D113" s="7">
        <v>0</v>
      </c>
      <c r="E113" s="42">
        <f t="shared" si="9"/>
        <v>0</v>
      </c>
      <c r="F113" s="42">
        <f t="shared" si="10"/>
        <v>0</v>
      </c>
      <c r="G113" s="42">
        <f>0.5*Y$11*Y$13*Y$10*(D113*(1000/3600))^2</f>
        <v>0</v>
      </c>
      <c r="H113" s="42">
        <f>IF(D113=0,0,Y$12*Y$9*9.81)</f>
        <v>0</v>
      </c>
      <c r="I113" s="42">
        <f t="shared" si="6"/>
        <v>0</v>
      </c>
      <c r="J113" s="42">
        <f>(Y$9*E113)+IF(E113&gt;0,H113+G113,0)</f>
        <v>0</v>
      </c>
      <c r="K113" s="42">
        <f>MAX((Y$9*E113)+H113+G113,0)</f>
        <v>0</v>
      </c>
      <c r="L113" s="42">
        <f t="shared" si="7"/>
        <v>0</v>
      </c>
      <c r="M113" s="42">
        <f>ABS(MIN((Y$9*E113)+H113+G113,0))</f>
        <v>0</v>
      </c>
      <c r="N113" s="42">
        <f>MAX(K113,0)*(D113*1000/3600)</f>
        <v>0</v>
      </c>
      <c r="O113" s="42">
        <f>ABS(M113*(D113*1000/3600))</f>
        <v>0</v>
      </c>
      <c r="P113" s="42">
        <f>P112+N113/1000</f>
        <v>401.12344942314905</v>
      </c>
      <c r="Q113" s="42">
        <f>Q112+O113/1000</f>
        <v>125.87289157184593</v>
      </c>
      <c r="R113" s="43">
        <v>86.793006535185526</v>
      </c>
      <c r="S113" s="43">
        <f t="shared" si="8"/>
        <v>0</v>
      </c>
      <c r="T113" s="42">
        <f>V113*Y$16</f>
        <v>86.793006535185526</v>
      </c>
      <c r="U113" s="21">
        <f>MIN(O113,Y$17)</f>
        <v>0</v>
      </c>
      <c r="V113" s="21">
        <f t="shared" si="11"/>
        <v>125.87289157184593</v>
      </c>
      <c r="W113" s="22"/>
    </row>
    <row r="114" spans="1:23" x14ac:dyDescent="0.35">
      <c r="A114" s="2" t="s">
        <v>12</v>
      </c>
      <c r="B114" s="2">
        <v>107</v>
      </c>
      <c r="C114" s="2">
        <v>107</v>
      </c>
      <c r="D114" s="7">
        <v>0</v>
      </c>
      <c r="E114" s="42">
        <f t="shared" si="9"/>
        <v>0</v>
      </c>
      <c r="F114" s="42">
        <f t="shared" si="10"/>
        <v>0</v>
      </c>
      <c r="G114" s="42">
        <f>0.5*Y$11*Y$13*Y$10*(D114*(1000/3600))^2</f>
        <v>0</v>
      </c>
      <c r="H114" s="42">
        <f>IF(D114=0,0,Y$12*Y$9*9.81)</f>
        <v>0</v>
      </c>
      <c r="I114" s="42">
        <f t="shared" si="6"/>
        <v>0</v>
      </c>
      <c r="J114" s="42">
        <f>(Y$9*E114)+IF(E114&gt;0,H114+G114,0)</f>
        <v>0</v>
      </c>
      <c r="K114" s="42">
        <f>MAX((Y$9*E114)+H114+G114,0)</f>
        <v>0</v>
      </c>
      <c r="L114" s="42">
        <f t="shared" si="7"/>
        <v>0</v>
      </c>
      <c r="M114" s="42">
        <f>ABS(MIN((Y$9*E114)+H114+G114,0))</f>
        <v>0</v>
      </c>
      <c r="N114" s="42">
        <f>MAX(K114,0)*(D114*1000/3600)</f>
        <v>0</v>
      </c>
      <c r="O114" s="42">
        <f>ABS(M114*(D114*1000/3600))</f>
        <v>0</v>
      </c>
      <c r="P114" s="42">
        <f>P113+N114/1000</f>
        <v>401.12344942314905</v>
      </c>
      <c r="Q114" s="42">
        <f>Q113+O114/1000</f>
        <v>125.87289157184593</v>
      </c>
      <c r="R114" s="43">
        <v>86.793006535185526</v>
      </c>
      <c r="S114" s="43">
        <f t="shared" si="8"/>
        <v>0</v>
      </c>
      <c r="T114" s="42">
        <f>V114*Y$16</f>
        <v>86.793006535185526</v>
      </c>
      <c r="U114" s="21">
        <f>MIN(O114,Y$17)</f>
        <v>0</v>
      </c>
      <c r="V114" s="21">
        <f t="shared" si="11"/>
        <v>125.87289157184593</v>
      </c>
      <c r="W114" s="22"/>
    </row>
    <row r="115" spans="1:23" x14ac:dyDescent="0.35">
      <c r="A115" s="2" t="s">
        <v>12</v>
      </c>
      <c r="B115" s="2">
        <v>108</v>
      </c>
      <c r="C115" s="2">
        <v>108</v>
      </c>
      <c r="D115" s="7">
        <v>0</v>
      </c>
      <c r="E115" s="42">
        <f t="shared" si="9"/>
        <v>0</v>
      </c>
      <c r="F115" s="42">
        <f t="shared" si="10"/>
        <v>0</v>
      </c>
      <c r="G115" s="42">
        <f>0.5*Y$11*Y$13*Y$10*(D115*(1000/3600))^2</f>
        <v>0</v>
      </c>
      <c r="H115" s="42">
        <f>IF(D115=0,0,Y$12*Y$9*9.81)</f>
        <v>0</v>
      </c>
      <c r="I115" s="42">
        <f t="shared" si="6"/>
        <v>0</v>
      </c>
      <c r="J115" s="42">
        <f>(Y$9*E115)+IF(E115&gt;0,H115+G115,0)</f>
        <v>0</v>
      </c>
      <c r="K115" s="42">
        <f>MAX((Y$9*E115)+H115+G115,0)</f>
        <v>0</v>
      </c>
      <c r="L115" s="42">
        <f t="shared" si="7"/>
        <v>0</v>
      </c>
      <c r="M115" s="42">
        <f>ABS(MIN((Y$9*E115)+H115+G115,0))</f>
        <v>0</v>
      </c>
      <c r="N115" s="42">
        <f>MAX(K115,0)*(D115*1000/3600)</f>
        <v>0</v>
      </c>
      <c r="O115" s="42">
        <f>ABS(M115*(D115*1000/3600))</f>
        <v>0</v>
      </c>
      <c r="P115" s="42">
        <f>P114+N115/1000</f>
        <v>401.12344942314905</v>
      </c>
      <c r="Q115" s="42">
        <f>Q114+O115/1000</f>
        <v>125.87289157184593</v>
      </c>
      <c r="R115" s="43">
        <v>86.793006535185526</v>
      </c>
      <c r="S115" s="43">
        <f t="shared" si="8"/>
        <v>0</v>
      </c>
      <c r="T115" s="42">
        <f>V115*Y$16</f>
        <v>86.793006535185526</v>
      </c>
      <c r="U115" s="21">
        <f>MIN(O115,Y$17)</f>
        <v>0</v>
      </c>
      <c r="V115" s="21">
        <f t="shared" si="11"/>
        <v>125.87289157184593</v>
      </c>
      <c r="W115" s="22"/>
    </row>
    <row r="116" spans="1:23" x14ac:dyDescent="0.35">
      <c r="A116" s="2" t="s">
        <v>12</v>
      </c>
      <c r="B116" s="2">
        <v>109</v>
      </c>
      <c r="C116" s="2">
        <v>109</v>
      </c>
      <c r="D116" s="7">
        <v>0</v>
      </c>
      <c r="E116" s="42">
        <f t="shared" si="9"/>
        <v>0</v>
      </c>
      <c r="F116" s="42">
        <f t="shared" si="10"/>
        <v>0</v>
      </c>
      <c r="G116" s="42">
        <f>0.5*Y$11*Y$13*Y$10*(D116*(1000/3600))^2</f>
        <v>0</v>
      </c>
      <c r="H116" s="42">
        <f>IF(D116=0,0,Y$12*Y$9*9.81)</f>
        <v>0</v>
      </c>
      <c r="I116" s="42">
        <f t="shared" si="6"/>
        <v>0</v>
      </c>
      <c r="J116" s="42">
        <f>(Y$9*E116)+IF(E116&gt;0,H116+G116,0)</f>
        <v>0</v>
      </c>
      <c r="K116" s="42">
        <f>MAX((Y$9*E116)+H116+G116,0)</f>
        <v>0</v>
      </c>
      <c r="L116" s="42">
        <f t="shared" si="7"/>
        <v>0</v>
      </c>
      <c r="M116" s="42">
        <f>ABS(MIN((Y$9*E116)+H116+G116,0))</f>
        <v>0</v>
      </c>
      <c r="N116" s="42">
        <f>MAX(K116,0)*(D116*1000/3600)</f>
        <v>0</v>
      </c>
      <c r="O116" s="42">
        <f>ABS(M116*(D116*1000/3600))</f>
        <v>0</v>
      </c>
      <c r="P116" s="42">
        <f>P115+N116/1000</f>
        <v>401.12344942314905</v>
      </c>
      <c r="Q116" s="42">
        <f>Q115+O116/1000</f>
        <v>125.87289157184593</v>
      </c>
      <c r="R116" s="43">
        <v>86.793006535185526</v>
      </c>
      <c r="S116" s="43">
        <f t="shared" si="8"/>
        <v>0</v>
      </c>
      <c r="T116" s="42">
        <f>V116*Y$16</f>
        <v>86.793006535185526</v>
      </c>
      <c r="U116" s="21">
        <f>MIN(O116,Y$17)</f>
        <v>0</v>
      </c>
      <c r="V116" s="21">
        <f t="shared" si="11"/>
        <v>125.87289157184593</v>
      </c>
      <c r="W116" s="22"/>
    </row>
    <row r="117" spans="1:23" x14ac:dyDescent="0.35">
      <c r="A117" s="2" t="s">
        <v>12</v>
      </c>
      <c r="B117" s="2">
        <v>110</v>
      </c>
      <c r="C117" s="2">
        <v>110</v>
      </c>
      <c r="D117" s="7">
        <v>0</v>
      </c>
      <c r="E117" s="42">
        <f t="shared" si="9"/>
        <v>0</v>
      </c>
      <c r="F117" s="42">
        <f t="shared" si="10"/>
        <v>0</v>
      </c>
      <c r="G117" s="42">
        <f>0.5*Y$11*Y$13*Y$10*(D117*(1000/3600))^2</f>
        <v>0</v>
      </c>
      <c r="H117" s="42">
        <f>IF(D117=0,0,Y$12*Y$9*9.81)</f>
        <v>0</v>
      </c>
      <c r="I117" s="42">
        <f t="shared" si="6"/>
        <v>0</v>
      </c>
      <c r="J117" s="42">
        <f>(Y$9*E117)+IF(E117&gt;0,H117+G117,0)</f>
        <v>0</v>
      </c>
      <c r="K117" s="42">
        <f>MAX((Y$9*E117)+H117+G117,0)</f>
        <v>0</v>
      </c>
      <c r="L117" s="42">
        <f t="shared" si="7"/>
        <v>0</v>
      </c>
      <c r="M117" s="42">
        <f>ABS(MIN((Y$9*E117)+H117+G117,0))</f>
        <v>0</v>
      </c>
      <c r="N117" s="42">
        <f>MAX(K117,0)*(D117*1000/3600)</f>
        <v>0</v>
      </c>
      <c r="O117" s="42">
        <f>ABS(M117*(D117*1000/3600))</f>
        <v>0</v>
      </c>
      <c r="P117" s="42">
        <f>P116+N117/1000</f>
        <v>401.12344942314905</v>
      </c>
      <c r="Q117" s="42">
        <f>Q116+O117/1000</f>
        <v>125.87289157184593</v>
      </c>
      <c r="R117" s="43">
        <v>86.793006535185526</v>
      </c>
      <c r="S117" s="43">
        <f t="shared" si="8"/>
        <v>0</v>
      </c>
      <c r="T117" s="42">
        <f>V117*Y$16</f>
        <v>86.793006535185526</v>
      </c>
      <c r="U117" s="21">
        <f>MIN(O117,Y$17)</f>
        <v>0</v>
      </c>
      <c r="V117" s="21">
        <f t="shared" si="11"/>
        <v>125.87289157184593</v>
      </c>
      <c r="W117" s="22"/>
    </row>
    <row r="118" spans="1:23" x14ac:dyDescent="0.35">
      <c r="A118" s="2" t="s">
        <v>12</v>
      </c>
      <c r="B118" s="2">
        <v>111</v>
      </c>
      <c r="C118" s="2">
        <v>111</v>
      </c>
      <c r="D118" s="7">
        <v>0</v>
      </c>
      <c r="E118" s="42">
        <f t="shared" si="9"/>
        <v>0</v>
      </c>
      <c r="F118" s="42">
        <f t="shared" si="10"/>
        <v>0</v>
      </c>
      <c r="G118" s="42">
        <f>0.5*Y$11*Y$13*Y$10*(D118*(1000/3600))^2</f>
        <v>0</v>
      </c>
      <c r="H118" s="42">
        <f>IF(D118=0,0,Y$12*Y$9*9.81)</f>
        <v>0</v>
      </c>
      <c r="I118" s="42">
        <f t="shared" si="6"/>
        <v>0</v>
      </c>
      <c r="J118" s="42">
        <f>(Y$9*E118)+IF(E118&gt;0,H118+G118,0)</f>
        <v>0</v>
      </c>
      <c r="K118" s="42">
        <f>MAX((Y$9*E118)+H118+G118,0)</f>
        <v>0</v>
      </c>
      <c r="L118" s="42">
        <f t="shared" si="7"/>
        <v>0</v>
      </c>
      <c r="M118" s="42">
        <f>ABS(MIN((Y$9*E118)+H118+G118,0))</f>
        <v>0</v>
      </c>
      <c r="N118" s="42">
        <f>MAX(K118,0)*(D118*1000/3600)</f>
        <v>0</v>
      </c>
      <c r="O118" s="42">
        <f>ABS(M118*(D118*1000/3600))</f>
        <v>0</v>
      </c>
      <c r="P118" s="42">
        <f>P117+N118/1000</f>
        <v>401.12344942314905</v>
      </c>
      <c r="Q118" s="42">
        <f>Q117+O118/1000</f>
        <v>125.87289157184593</v>
      </c>
      <c r="R118" s="43">
        <v>86.793006535185526</v>
      </c>
      <c r="S118" s="43">
        <f t="shared" si="8"/>
        <v>0</v>
      </c>
      <c r="T118" s="42">
        <f>V118*Y$16</f>
        <v>86.793006535185526</v>
      </c>
      <c r="U118" s="21">
        <f>MIN(O118,Y$17)</f>
        <v>0</v>
      </c>
      <c r="V118" s="21">
        <f t="shared" si="11"/>
        <v>125.87289157184593</v>
      </c>
      <c r="W118" s="22"/>
    </row>
    <row r="119" spans="1:23" x14ac:dyDescent="0.35">
      <c r="A119" s="2" t="s">
        <v>12</v>
      </c>
      <c r="B119" s="2">
        <v>112</v>
      </c>
      <c r="C119" s="2">
        <v>112</v>
      </c>
      <c r="D119" s="7">
        <v>0</v>
      </c>
      <c r="E119" s="42">
        <f t="shared" si="9"/>
        <v>0</v>
      </c>
      <c r="F119" s="42">
        <f t="shared" si="10"/>
        <v>0</v>
      </c>
      <c r="G119" s="42">
        <f>0.5*Y$11*Y$13*Y$10*(D119*(1000/3600))^2</f>
        <v>0</v>
      </c>
      <c r="H119" s="42">
        <f>IF(D119=0,0,Y$12*Y$9*9.81)</f>
        <v>0</v>
      </c>
      <c r="I119" s="42">
        <f t="shared" si="6"/>
        <v>0</v>
      </c>
      <c r="J119" s="42">
        <f>(Y$9*E119)+IF(E119&gt;0,H119+G119,0)</f>
        <v>0</v>
      </c>
      <c r="K119" s="42">
        <f>MAX((Y$9*E119)+H119+G119,0)</f>
        <v>0</v>
      </c>
      <c r="L119" s="42">
        <f t="shared" si="7"/>
        <v>0</v>
      </c>
      <c r="M119" s="42">
        <f>ABS(MIN((Y$9*E119)+H119+G119,0))</f>
        <v>0</v>
      </c>
      <c r="N119" s="42">
        <f>MAX(K119,0)*(D119*1000/3600)</f>
        <v>0</v>
      </c>
      <c r="O119" s="42">
        <f>ABS(M119*(D119*1000/3600))</f>
        <v>0</v>
      </c>
      <c r="P119" s="42">
        <f>P118+N119/1000</f>
        <v>401.12344942314905</v>
      </c>
      <c r="Q119" s="42">
        <f>Q118+O119/1000</f>
        <v>125.87289157184593</v>
      </c>
      <c r="R119" s="43">
        <v>86.793006535185526</v>
      </c>
      <c r="S119" s="43">
        <f t="shared" si="8"/>
        <v>0</v>
      </c>
      <c r="T119" s="42">
        <f>V119*Y$16</f>
        <v>86.793006535185526</v>
      </c>
      <c r="U119" s="21">
        <f>MIN(O119,Y$17)</f>
        <v>0</v>
      </c>
      <c r="V119" s="21">
        <f t="shared" si="11"/>
        <v>125.87289157184593</v>
      </c>
      <c r="W119" s="22"/>
    </row>
    <row r="120" spans="1:23" x14ac:dyDescent="0.35">
      <c r="A120" s="2" t="s">
        <v>12</v>
      </c>
      <c r="B120" s="2">
        <v>113</v>
      </c>
      <c r="C120" s="2">
        <v>113</v>
      </c>
      <c r="D120" s="7">
        <v>0</v>
      </c>
      <c r="E120" s="42">
        <f t="shared" si="9"/>
        <v>0</v>
      </c>
      <c r="F120" s="42">
        <f t="shared" si="10"/>
        <v>0</v>
      </c>
      <c r="G120" s="42">
        <f>0.5*Y$11*Y$13*Y$10*(D120*(1000/3600))^2</f>
        <v>0</v>
      </c>
      <c r="H120" s="42">
        <f>IF(D120=0,0,Y$12*Y$9*9.81)</f>
        <v>0</v>
      </c>
      <c r="I120" s="42">
        <f t="shared" si="6"/>
        <v>0</v>
      </c>
      <c r="J120" s="42">
        <f>(Y$9*E120)+IF(E120&gt;0,H120+G120,0)</f>
        <v>0</v>
      </c>
      <c r="K120" s="42">
        <f>MAX((Y$9*E120)+H120+G120,0)</f>
        <v>0</v>
      </c>
      <c r="L120" s="42">
        <f t="shared" si="7"/>
        <v>0</v>
      </c>
      <c r="M120" s="42">
        <f>ABS(MIN((Y$9*E120)+H120+G120,0))</f>
        <v>0</v>
      </c>
      <c r="N120" s="42">
        <f>MAX(K120,0)*(D120*1000/3600)</f>
        <v>0</v>
      </c>
      <c r="O120" s="42">
        <f>ABS(M120*(D120*1000/3600))</f>
        <v>0</v>
      </c>
      <c r="P120" s="42">
        <f>P119+N120/1000</f>
        <v>401.12344942314905</v>
      </c>
      <c r="Q120" s="42">
        <f>Q119+O120/1000</f>
        <v>125.87289157184593</v>
      </c>
      <c r="R120" s="43">
        <v>86.793006535185526</v>
      </c>
      <c r="S120" s="43">
        <f t="shared" si="8"/>
        <v>0</v>
      </c>
      <c r="T120" s="42">
        <f>V120*Y$16</f>
        <v>86.793006535185526</v>
      </c>
      <c r="U120" s="21">
        <f>MIN(O120,Y$17)</f>
        <v>0</v>
      </c>
      <c r="V120" s="21">
        <f t="shared" si="11"/>
        <v>125.87289157184593</v>
      </c>
      <c r="W120" s="22"/>
    </row>
    <row r="121" spans="1:23" x14ac:dyDescent="0.35">
      <c r="A121" s="2" t="s">
        <v>12</v>
      </c>
      <c r="B121" s="2">
        <v>114</v>
      </c>
      <c r="C121" s="2">
        <v>114</v>
      </c>
      <c r="D121" s="7">
        <v>0</v>
      </c>
      <c r="E121" s="42">
        <f t="shared" si="9"/>
        <v>0</v>
      </c>
      <c r="F121" s="42">
        <f t="shared" si="10"/>
        <v>0</v>
      </c>
      <c r="G121" s="42">
        <f>0.5*Y$11*Y$13*Y$10*(D121*(1000/3600))^2</f>
        <v>0</v>
      </c>
      <c r="H121" s="42">
        <f>IF(D121=0,0,Y$12*Y$9*9.81)</f>
        <v>0</v>
      </c>
      <c r="I121" s="42">
        <f t="shared" si="6"/>
        <v>0</v>
      </c>
      <c r="J121" s="42">
        <f>(Y$9*E121)+IF(E121&gt;0,H121+G121,0)</f>
        <v>0</v>
      </c>
      <c r="K121" s="42">
        <f>MAX((Y$9*E121)+H121+G121,0)</f>
        <v>0</v>
      </c>
      <c r="L121" s="42">
        <f t="shared" si="7"/>
        <v>0</v>
      </c>
      <c r="M121" s="42">
        <f>ABS(MIN((Y$9*E121)+H121+G121,0))</f>
        <v>0</v>
      </c>
      <c r="N121" s="42">
        <f>MAX(K121,0)*(D121*1000/3600)</f>
        <v>0</v>
      </c>
      <c r="O121" s="42">
        <f>ABS(M121*(D121*1000/3600))</f>
        <v>0</v>
      </c>
      <c r="P121" s="42">
        <f>P120+N121/1000</f>
        <v>401.12344942314905</v>
      </c>
      <c r="Q121" s="42">
        <f>Q120+O121/1000</f>
        <v>125.87289157184593</v>
      </c>
      <c r="R121" s="43">
        <v>86.793006535185526</v>
      </c>
      <c r="S121" s="43">
        <f t="shared" si="8"/>
        <v>0</v>
      </c>
      <c r="T121" s="42">
        <f>V121*Y$16</f>
        <v>86.793006535185526</v>
      </c>
      <c r="U121" s="21">
        <f>MIN(O121,Y$17)</f>
        <v>0</v>
      </c>
      <c r="V121" s="21">
        <f t="shared" si="11"/>
        <v>125.87289157184593</v>
      </c>
      <c r="W121" s="22"/>
    </row>
    <row r="122" spans="1:23" x14ac:dyDescent="0.35">
      <c r="A122" s="2" t="s">
        <v>12</v>
      </c>
      <c r="B122" s="2">
        <v>115</v>
      </c>
      <c r="C122" s="2">
        <v>115</v>
      </c>
      <c r="D122" s="7">
        <v>0</v>
      </c>
      <c r="E122" s="42">
        <f t="shared" si="9"/>
        <v>0</v>
      </c>
      <c r="F122" s="42">
        <f t="shared" si="10"/>
        <v>0</v>
      </c>
      <c r="G122" s="42">
        <f>0.5*Y$11*Y$13*Y$10*(D122*(1000/3600))^2</f>
        <v>0</v>
      </c>
      <c r="H122" s="42">
        <f>IF(D122=0,0,Y$12*Y$9*9.81)</f>
        <v>0</v>
      </c>
      <c r="I122" s="42">
        <f t="shared" si="6"/>
        <v>0</v>
      </c>
      <c r="J122" s="42">
        <f>(Y$9*E122)+IF(E122&gt;0,H122+G122,0)</f>
        <v>0</v>
      </c>
      <c r="K122" s="42">
        <f>MAX((Y$9*E122)+H122+G122,0)</f>
        <v>0</v>
      </c>
      <c r="L122" s="42">
        <f t="shared" si="7"/>
        <v>0</v>
      </c>
      <c r="M122" s="42">
        <f>ABS(MIN((Y$9*E122)+H122+G122,0))</f>
        <v>0</v>
      </c>
      <c r="N122" s="42">
        <f>MAX(K122,0)*(D122*1000/3600)</f>
        <v>0</v>
      </c>
      <c r="O122" s="42">
        <f>ABS(M122*(D122*1000/3600))</f>
        <v>0</v>
      </c>
      <c r="P122" s="42">
        <f>P121+N122/1000</f>
        <v>401.12344942314905</v>
      </c>
      <c r="Q122" s="42">
        <f>Q121+O122/1000</f>
        <v>125.87289157184593</v>
      </c>
      <c r="R122" s="43">
        <v>86.793006535185526</v>
      </c>
      <c r="S122" s="43">
        <f t="shared" si="8"/>
        <v>0</v>
      </c>
      <c r="T122" s="42">
        <f>V122*Y$16</f>
        <v>86.793006535185526</v>
      </c>
      <c r="U122" s="21">
        <f>MIN(O122,Y$17)</f>
        <v>0</v>
      </c>
      <c r="V122" s="21">
        <f t="shared" si="11"/>
        <v>125.87289157184593</v>
      </c>
      <c r="W122" s="22"/>
    </row>
    <row r="123" spans="1:23" x14ac:dyDescent="0.35">
      <c r="A123" s="2" t="s">
        <v>12</v>
      </c>
      <c r="B123" s="2">
        <v>116</v>
      </c>
      <c r="C123" s="2">
        <v>116</v>
      </c>
      <c r="D123" s="7">
        <v>0</v>
      </c>
      <c r="E123" s="42">
        <f t="shared" si="9"/>
        <v>0</v>
      </c>
      <c r="F123" s="42">
        <f t="shared" si="10"/>
        <v>0</v>
      </c>
      <c r="G123" s="42">
        <f>0.5*Y$11*Y$13*Y$10*(D123*(1000/3600))^2</f>
        <v>0</v>
      </c>
      <c r="H123" s="42">
        <f>IF(D123=0,0,Y$12*Y$9*9.81)</f>
        <v>0</v>
      </c>
      <c r="I123" s="42">
        <f t="shared" si="6"/>
        <v>0</v>
      </c>
      <c r="J123" s="42">
        <f>(Y$9*E123)+IF(E123&gt;0,H123+G123,0)</f>
        <v>0</v>
      </c>
      <c r="K123" s="42">
        <f>MAX((Y$9*E123)+H123+G123,0)</f>
        <v>0</v>
      </c>
      <c r="L123" s="42">
        <f t="shared" si="7"/>
        <v>0</v>
      </c>
      <c r="M123" s="42">
        <f>ABS(MIN((Y$9*E123)+H123+G123,0))</f>
        <v>0</v>
      </c>
      <c r="N123" s="42">
        <f>MAX(K123,0)*(D123*1000/3600)</f>
        <v>0</v>
      </c>
      <c r="O123" s="42">
        <f>ABS(M123*(D123*1000/3600))</f>
        <v>0</v>
      </c>
      <c r="P123" s="42">
        <f>P122+N123/1000</f>
        <v>401.12344942314905</v>
      </c>
      <c r="Q123" s="42">
        <f>Q122+O123/1000</f>
        <v>125.87289157184593</v>
      </c>
      <c r="R123" s="43">
        <v>86.793006535185526</v>
      </c>
      <c r="S123" s="43">
        <f t="shared" si="8"/>
        <v>0</v>
      </c>
      <c r="T123" s="42">
        <f>V123*Y$16</f>
        <v>86.793006535185526</v>
      </c>
      <c r="U123" s="21">
        <f>MIN(O123,Y$17)</f>
        <v>0</v>
      </c>
      <c r="V123" s="21">
        <f t="shared" si="11"/>
        <v>125.87289157184593</v>
      </c>
      <c r="W123" s="22"/>
    </row>
    <row r="124" spans="1:23" x14ac:dyDescent="0.35">
      <c r="A124" s="2" t="s">
        <v>12</v>
      </c>
      <c r="B124" s="2">
        <v>117</v>
      </c>
      <c r="C124" s="2">
        <v>117</v>
      </c>
      <c r="D124" s="7">
        <v>0</v>
      </c>
      <c r="E124" s="42">
        <f t="shared" si="9"/>
        <v>0</v>
      </c>
      <c r="F124" s="42">
        <f t="shared" si="10"/>
        <v>0</v>
      </c>
      <c r="G124" s="42">
        <f>0.5*Y$11*Y$13*Y$10*(D124*(1000/3600))^2</f>
        <v>0</v>
      </c>
      <c r="H124" s="42">
        <f>IF(D124=0,0,Y$12*Y$9*9.81)</f>
        <v>0</v>
      </c>
      <c r="I124" s="42">
        <f t="shared" si="6"/>
        <v>0</v>
      </c>
      <c r="J124" s="42">
        <f>(Y$9*E124)+IF(E124&gt;0,H124+G124,0)</f>
        <v>0</v>
      </c>
      <c r="K124" s="42">
        <f>MAX((Y$9*E124)+H124+G124,0)</f>
        <v>0</v>
      </c>
      <c r="L124" s="42">
        <f t="shared" si="7"/>
        <v>0</v>
      </c>
      <c r="M124" s="42">
        <f>ABS(MIN((Y$9*E124)+H124+G124,0))</f>
        <v>0</v>
      </c>
      <c r="N124" s="42">
        <f>MAX(K124,0)*(D124*1000/3600)</f>
        <v>0</v>
      </c>
      <c r="O124" s="42">
        <f>ABS(M124*(D124*1000/3600))</f>
        <v>0</v>
      </c>
      <c r="P124" s="42">
        <f>P123+N124/1000</f>
        <v>401.12344942314905</v>
      </c>
      <c r="Q124" s="42">
        <f>Q123+O124/1000</f>
        <v>125.87289157184593</v>
      </c>
      <c r="R124" s="43">
        <v>86.793006535185526</v>
      </c>
      <c r="S124" s="43">
        <f t="shared" si="8"/>
        <v>0</v>
      </c>
      <c r="T124" s="42">
        <f>V124*Y$16</f>
        <v>86.793006535185526</v>
      </c>
      <c r="U124" s="21">
        <f>MIN(O124,Y$17)</f>
        <v>0</v>
      </c>
      <c r="V124" s="21">
        <f t="shared" si="11"/>
        <v>125.87289157184593</v>
      </c>
      <c r="W124" s="22"/>
    </row>
    <row r="125" spans="1:23" x14ac:dyDescent="0.35">
      <c r="A125" s="2" t="s">
        <v>12</v>
      </c>
      <c r="B125" s="2">
        <v>118</v>
      </c>
      <c r="C125" s="2">
        <v>118</v>
      </c>
      <c r="D125" s="7">
        <v>0</v>
      </c>
      <c r="E125" s="42">
        <f t="shared" si="9"/>
        <v>0</v>
      </c>
      <c r="F125" s="42">
        <f t="shared" si="10"/>
        <v>0</v>
      </c>
      <c r="G125" s="42">
        <f>0.5*Y$11*Y$13*Y$10*(D125*(1000/3600))^2</f>
        <v>0</v>
      </c>
      <c r="H125" s="42">
        <f>IF(D125=0,0,Y$12*Y$9*9.81)</f>
        <v>0</v>
      </c>
      <c r="I125" s="42">
        <f t="shared" si="6"/>
        <v>0</v>
      </c>
      <c r="J125" s="42">
        <f>(Y$9*E125)+IF(E125&gt;0,H125+G125,0)</f>
        <v>0</v>
      </c>
      <c r="K125" s="42">
        <f>MAX((Y$9*E125)+H125+G125,0)</f>
        <v>0</v>
      </c>
      <c r="L125" s="42">
        <f t="shared" si="7"/>
        <v>0</v>
      </c>
      <c r="M125" s="42">
        <f>ABS(MIN((Y$9*E125)+H125+G125,0))</f>
        <v>0</v>
      </c>
      <c r="N125" s="42">
        <f>MAX(K125,0)*(D125*1000/3600)</f>
        <v>0</v>
      </c>
      <c r="O125" s="42">
        <f>ABS(M125*(D125*1000/3600))</f>
        <v>0</v>
      </c>
      <c r="P125" s="42">
        <f>P124+N125/1000</f>
        <v>401.12344942314905</v>
      </c>
      <c r="Q125" s="42">
        <f>Q124+O125/1000</f>
        <v>125.87289157184593</v>
      </c>
      <c r="R125" s="43">
        <v>86.793006535185526</v>
      </c>
      <c r="S125" s="43">
        <f t="shared" si="8"/>
        <v>0</v>
      </c>
      <c r="T125" s="42">
        <f>V125*Y$16</f>
        <v>86.793006535185526</v>
      </c>
      <c r="U125" s="21">
        <f>MIN(O125,Y$17)</f>
        <v>0</v>
      </c>
      <c r="V125" s="21">
        <f t="shared" si="11"/>
        <v>125.87289157184593</v>
      </c>
      <c r="W125" s="22"/>
    </row>
    <row r="126" spans="1:23" x14ac:dyDescent="0.35">
      <c r="A126" s="2" t="s">
        <v>12</v>
      </c>
      <c r="B126" s="2">
        <v>119</v>
      </c>
      <c r="C126" s="2">
        <v>119</v>
      </c>
      <c r="D126" s="7">
        <v>0</v>
      </c>
      <c r="E126" s="42">
        <f t="shared" si="9"/>
        <v>0</v>
      </c>
      <c r="F126" s="42">
        <f t="shared" si="10"/>
        <v>0</v>
      </c>
      <c r="G126" s="42">
        <f>0.5*Y$11*Y$13*Y$10*(D126*(1000/3600))^2</f>
        <v>0</v>
      </c>
      <c r="H126" s="42">
        <f>IF(D126=0,0,Y$12*Y$9*9.81)</f>
        <v>0</v>
      </c>
      <c r="I126" s="42">
        <f t="shared" si="6"/>
        <v>0</v>
      </c>
      <c r="J126" s="42">
        <f>(Y$9*E126)+IF(E126&gt;0,H126+G126,0)</f>
        <v>0</v>
      </c>
      <c r="K126" s="42">
        <f>MAX((Y$9*E126)+H126+G126,0)</f>
        <v>0</v>
      </c>
      <c r="L126" s="42">
        <f t="shared" si="7"/>
        <v>0</v>
      </c>
      <c r="M126" s="42">
        <f>ABS(MIN((Y$9*E126)+H126+G126,0))</f>
        <v>0</v>
      </c>
      <c r="N126" s="42">
        <f>MAX(K126,0)*(D126*1000/3600)</f>
        <v>0</v>
      </c>
      <c r="O126" s="42">
        <f>ABS(M126*(D126*1000/3600))</f>
        <v>0</v>
      </c>
      <c r="P126" s="42">
        <f>P125+N126/1000</f>
        <v>401.12344942314905</v>
      </c>
      <c r="Q126" s="42">
        <f>Q125+O126/1000</f>
        <v>125.87289157184593</v>
      </c>
      <c r="R126" s="43">
        <v>86.793006535185526</v>
      </c>
      <c r="S126" s="43">
        <f t="shared" si="8"/>
        <v>0</v>
      </c>
      <c r="T126" s="42">
        <f>V126*Y$16</f>
        <v>86.793006535185526</v>
      </c>
      <c r="U126" s="21">
        <f>MIN(O126,Y$17)</f>
        <v>0</v>
      </c>
      <c r="V126" s="21">
        <f t="shared" si="11"/>
        <v>125.87289157184593</v>
      </c>
      <c r="W126" s="22"/>
    </row>
    <row r="127" spans="1:23" x14ac:dyDescent="0.35">
      <c r="A127" s="2" t="s">
        <v>12</v>
      </c>
      <c r="B127" s="2">
        <v>120</v>
      </c>
      <c r="C127" s="2">
        <v>120</v>
      </c>
      <c r="D127" s="7">
        <v>0</v>
      </c>
      <c r="E127" s="42">
        <f t="shared" si="9"/>
        <v>0</v>
      </c>
      <c r="F127" s="42">
        <f t="shared" si="10"/>
        <v>0</v>
      </c>
      <c r="G127" s="42">
        <f>0.5*Y$11*Y$13*Y$10*(D127*(1000/3600))^2</f>
        <v>0</v>
      </c>
      <c r="H127" s="42">
        <f>IF(D127=0,0,Y$12*Y$9*9.81)</f>
        <v>0</v>
      </c>
      <c r="I127" s="42">
        <f t="shared" si="6"/>
        <v>0</v>
      </c>
      <c r="J127" s="42">
        <f>(Y$9*E127)+IF(E127&gt;0,H127+G127,0)</f>
        <v>0</v>
      </c>
      <c r="K127" s="42">
        <f>MAX((Y$9*E127)+H127+G127,0)</f>
        <v>0</v>
      </c>
      <c r="L127" s="42">
        <f t="shared" si="7"/>
        <v>0</v>
      </c>
      <c r="M127" s="42">
        <f>ABS(MIN((Y$9*E127)+H127+G127,0))</f>
        <v>0</v>
      </c>
      <c r="N127" s="42">
        <f>MAX(K127,0)*(D127*1000/3600)</f>
        <v>0</v>
      </c>
      <c r="O127" s="42">
        <f>ABS(M127*(D127*1000/3600))</f>
        <v>0</v>
      </c>
      <c r="P127" s="42">
        <f>P126+N127/1000</f>
        <v>401.12344942314905</v>
      </c>
      <c r="Q127" s="42">
        <f>Q126+O127/1000</f>
        <v>125.87289157184593</v>
      </c>
      <c r="R127" s="43">
        <v>86.793006535185526</v>
      </c>
      <c r="S127" s="43">
        <f t="shared" si="8"/>
        <v>0</v>
      </c>
      <c r="T127" s="42">
        <f>V127*Y$16</f>
        <v>86.793006535185526</v>
      </c>
      <c r="U127" s="21">
        <f>MIN(O127,Y$17)</f>
        <v>0</v>
      </c>
      <c r="V127" s="21">
        <f t="shared" si="11"/>
        <v>125.87289157184593</v>
      </c>
      <c r="W127" s="22"/>
    </row>
    <row r="128" spans="1:23" x14ac:dyDescent="0.35">
      <c r="A128" s="2" t="s">
        <v>12</v>
      </c>
      <c r="B128" s="2">
        <v>121</v>
      </c>
      <c r="C128" s="2">
        <v>121</v>
      </c>
      <c r="D128" s="7">
        <v>0</v>
      </c>
      <c r="E128" s="42">
        <f t="shared" si="9"/>
        <v>0</v>
      </c>
      <c r="F128" s="42">
        <f t="shared" si="10"/>
        <v>0</v>
      </c>
      <c r="G128" s="42">
        <f>0.5*Y$11*Y$13*Y$10*(D128*(1000/3600))^2</f>
        <v>0</v>
      </c>
      <c r="H128" s="42">
        <f>IF(D128=0,0,Y$12*Y$9*9.81)</f>
        <v>0</v>
      </c>
      <c r="I128" s="42">
        <f t="shared" si="6"/>
        <v>0</v>
      </c>
      <c r="J128" s="42">
        <f>(Y$9*E128)+IF(E128&gt;0,H128+G128,0)</f>
        <v>0</v>
      </c>
      <c r="K128" s="42">
        <f>MAX((Y$9*E128)+H128+G128,0)</f>
        <v>0</v>
      </c>
      <c r="L128" s="42">
        <f t="shared" si="7"/>
        <v>0</v>
      </c>
      <c r="M128" s="42">
        <f>ABS(MIN((Y$9*E128)+H128+G128,0))</f>
        <v>0</v>
      </c>
      <c r="N128" s="42">
        <f>MAX(K128,0)*(D128*1000/3600)</f>
        <v>0</v>
      </c>
      <c r="O128" s="42">
        <f>ABS(M128*(D128*1000/3600))</f>
        <v>0</v>
      </c>
      <c r="P128" s="42">
        <f>P127+N128/1000</f>
        <v>401.12344942314905</v>
      </c>
      <c r="Q128" s="42">
        <f>Q127+O128/1000</f>
        <v>125.87289157184593</v>
      </c>
      <c r="R128" s="43">
        <v>86.793006535185526</v>
      </c>
      <c r="S128" s="43">
        <f t="shared" si="8"/>
        <v>0</v>
      </c>
      <c r="T128" s="42">
        <f>V128*Y$16</f>
        <v>86.793006535185526</v>
      </c>
      <c r="U128" s="21">
        <f>MIN(O128,Y$17)</f>
        <v>0</v>
      </c>
      <c r="V128" s="21">
        <f t="shared" si="11"/>
        <v>125.87289157184593</v>
      </c>
      <c r="W128" s="22"/>
    </row>
    <row r="129" spans="1:23" x14ac:dyDescent="0.35">
      <c r="A129" s="2" t="s">
        <v>12</v>
      </c>
      <c r="B129" s="2">
        <v>122</v>
      </c>
      <c r="C129" s="2">
        <v>122</v>
      </c>
      <c r="D129" s="7">
        <v>0</v>
      </c>
      <c r="E129" s="42">
        <f t="shared" si="9"/>
        <v>0</v>
      </c>
      <c r="F129" s="42">
        <f t="shared" si="10"/>
        <v>0</v>
      </c>
      <c r="G129" s="42">
        <f>0.5*Y$11*Y$13*Y$10*(D129*(1000/3600))^2</f>
        <v>0</v>
      </c>
      <c r="H129" s="42">
        <f>IF(D129=0,0,Y$12*Y$9*9.81)</f>
        <v>0</v>
      </c>
      <c r="I129" s="42">
        <f t="shared" si="6"/>
        <v>0</v>
      </c>
      <c r="J129" s="42">
        <f>(Y$9*E129)+IF(E129&gt;0,H129+G129,0)</f>
        <v>0</v>
      </c>
      <c r="K129" s="42">
        <f>MAX((Y$9*E129)+H129+G129,0)</f>
        <v>0</v>
      </c>
      <c r="L129" s="42">
        <f t="shared" si="7"/>
        <v>0</v>
      </c>
      <c r="M129" s="42">
        <f>ABS(MIN((Y$9*E129)+H129+G129,0))</f>
        <v>0</v>
      </c>
      <c r="N129" s="42">
        <f>MAX(K129,0)*(D129*1000/3600)</f>
        <v>0</v>
      </c>
      <c r="O129" s="42">
        <f>ABS(M129*(D129*1000/3600))</f>
        <v>0</v>
      </c>
      <c r="P129" s="42">
        <f>P128+N129/1000</f>
        <v>401.12344942314905</v>
      </c>
      <c r="Q129" s="42">
        <f>Q128+O129/1000</f>
        <v>125.87289157184593</v>
      </c>
      <c r="R129" s="43">
        <v>86.793006535185526</v>
      </c>
      <c r="S129" s="43">
        <f t="shared" si="8"/>
        <v>0</v>
      </c>
      <c r="T129" s="42">
        <f>V129*Y$16</f>
        <v>86.793006535185526</v>
      </c>
      <c r="U129" s="21">
        <f>MIN(O129,Y$17)</f>
        <v>0</v>
      </c>
      <c r="V129" s="21">
        <f t="shared" si="11"/>
        <v>125.87289157184593</v>
      </c>
      <c r="W129" s="22"/>
    </row>
    <row r="130" spans="1:23" x14ac:dyDescent="0.35">
      <c r="A130" s="2" t="s">
        <v>12</v>
      </c>
      <c r="B130" s="2">
        <v>123</v>
      </c>
      <c r="C130" s="2">
        <v>123</v>
      </c>
      <c r="D130" s="7">
        <v>0</v>
      </c>
      <c r="E130" s="42">
        <f t="shared" si="9"/>
        <v>0</v>
      </c>
      <c r="F130" s="42">
        <f t="shared" si="10"/>
        <v>0</v>
      </c>
      <c r="G130" s="42">
        <f>0.5*Y$11*Y$13*Y$10*(D130*(1000/3600))^2</f>
        <v>0</v>
      </c>
      <c r="H130" s="42">
        <f>IF(D130=0,0,Y$12*Y$9*9.81)</f>
        <v>0</v>
      </c>
      <c r="I130" s="42">
        <f t="shared" si="6"/>
        <v>0</v>
      </c>
      <c r="J130" s="42">
        <f>(Y$9*E130)+IF(E130&gt;0,H130+G130,0)</f>
        <v>0</v>
      </c>
      <c r="K130" s="42">
        <f>MAX((Y$9*E130)+H130+G130,0)</f>
        <v>0</v>
      </c>
      <c r="L130" s="42">
        <f t="shared" si="7"/>
        <v>0</v>
      </c>
      <c r="M130" s="42">
        <f>ABS(MIN((Y$9*E130)+H130+G130,0))</f>
        <v>0</v>
      </c>
      <c r="N130" s="42">
        <f>MAX(K130,0)*(D130*1000/3600)</f>
        <v>0</v>
      </c>
      <c r="O130" s="42">
        <f>ABS(M130*(D130*1000/3600))</f>
        <v>0</v>
      </c>
      <c r="P130" s="42">
        <f>P129+N130/1000</f>
        <v>401.12344942314905</v>
      </c>
      <c r="Q130" s="42">
        <f>Q129+O130/1000</f>
        <v>125.87289157184593</v>
      </c>
      <c r="R130" s="43">
        <v>86.793006535185526</v>
      </c>
      <c r="S130" s="43">
        <f t="shared" si="8"/>
        <v>0</v>
      </c>
      <c r="T130" s="42">
        <f>V130*Y$16</f>
        <v>86.793006535185526</v>
      </c>
      <c r="U130" s="21">
        <f>MIN(O130,Y$17)</f>
        <v>0</v>
      </c>
      <c r="V130" s="21">
        <f t="shared" si="11"/>
        <v>125.87289157184593</v>
      </c>
      <c r="W130" s="22"/>
    </row>
    <row r="131" spans="1:23" x14ac:dyDescent="0.35">
      <c r="A131" s="2" t="s">
        <v>12</v>
      </c>
      <c r="B131" s="2">
        <v>124</v>
      </c>
      <c r="C131" s="2">
        <v>124</v>
      </c>
      <c r="D131" s="7">
        <v>0</v>
      </c>
      <c r="E131" s="42">
        <f t="shared" si="9"/>
        <v>0</v>
      </c>
      <c r="F131" s="42">
        <f t="shared" si="10"/>
        <v>0</v>
      </c>
      <c r="G131" s="42">
        <f>0.5*Y$11*Y$13*Y$10*(D131*(1000/3600))^2</f>
        <v>0</v>
      </c>
      <c r="H131" s="42">
        <f>IF(D131=0,0,Y$12*Y$9*9.81)</f>
        <v>0</v>
      </c>
      <c r="I131" s="42">
        <f t="shared" si="6"/>
        <v>0</v>
      </c>
      <c r="J131" s="42">
        <f>(Y$9*E131)+IF(E131&gt;0,H131+G131,0)</f>
        <v>0</v>
      </c>
      <c r="K131" s="42">
        <f>MAX((Y$9*E131)+H131+G131,0)</f>
        <v>0</v>
      </c>
      <c r="L131" s="42">
        <f t="shared" si="7"/>
        <v>0</v>
      </c>
      <c r="M131" s="42">
        <f>ABS(MIN((Y$9*E131)+H131+G131,0))</f>
        <v>0</v>
      </c>
      <c r="N131" s="42">
        <f>MAX(K131,0)*(D131*1000/3600)</f>
        <v>0</v>
      </c>
      <c r="O131" s="42">
        <f>ABS(M131*(D131*1000/3600))</f>
        <v>0</v>
      </c>
      <c r="P131" s="42">
        <f>P130+N131/1000</f>
        <v>401.12344942314905</v>
      </c>
      <c r="Q131" s="42">
        <f>Q130+O131/1000</f>
        <v>125.87289157184593</v>
      </c>
      <c r="R131" s="43">
        <v>86.793006535185526</v>
      </c>
      <c r="S131" s="43">
        <f t="shared" si="8"/>
        <v>24.331750062580213</v>
      </c>
      <c r="T131" s="42">
        <f>V131*Y$16</f>
        <v>86.793006535185526</v>
      </c>
      <c r="U131" s="21">
        <f>MIN(O131,Y$17)</f>
        <v>0</v>
      </c>
      <c r="V131" s="21">
        <f t="shared" si="11"/>
        <v>125.87289157184593</v>
      </c>
      <c r="W131" s="22"/>
    </row>
    <row r="132" spans="1:23" x14ac:dyDescent="0.35">
      <c r="A132" s="2" t="s">
        <v>12</v>
      </c>
      <c r="B132" s="2">
        <v>125</v>
      </c>
      <c r="C132" s="2">
        <v>125</v>
      </c>
      <c r="D132" s="7">
        <v>0</v>
      </c>
      <c r="E132" s="42">
        <f t="shared" si="9"/>
        <v>0</v>
      </c>
      <c r="F132" s="42">
        <f t="shared" si="10"/>
        <v>0</v>
      </c>
      <c r="G132" s="42">
        <f>0.5*Y$11*Y$13*Y$10*(D132*(1000/3600))^2</f>
        <v>0</v>
      </c>
      <c r="H132" s="42">
        <f>IF(D132=0,0,Y$12*Y$9*9.81)</f>
        <v>0</v>
      </c>
      <c r="I132" s="42">
        <f t="shared" si="6"/>
        <v>0</v>
      </c>
      <c r="J132" s="42">
        <f>(Y$9*E132)+IF(E132&gt;0,H132+G132,0)</f>
        <v>0</v>
      </c>
      <c r="K132" s="42">
        <f>MAX((Y$9*E132)+H132+G132,0)</f>
        <v>0</v>
      </c>
      <c r="L132" s="42">
        <f t="shared" si="7"/>
        <v>0</v>
      </c>
      <c r="M132" s="42">
        <f>ABS(MIN((Y$9*E132)+H132+G132,0))</f>
        <v>0</v>
      </c>
      <c r="N132" s="42">
        <f>MAX(K132,0)*(D132*1000/3600)</f>
        <v>0</v>
      </c>
      <c r="O132" s="42">
        <f>ABS(M132*(D132*1000/3600))</f>
        <v>0</v>
      </c>
      <c r="P132" s="42">
        <f>P131+N132/1000</f>
        <v>401.12344942314905</v>
      </c>
      <c r="Q132" s="42">
        <f>Q131+O132/1000</f>
        <v>125.87289157184593</v>
      </c>
      <c r="R132" s="43">
        <v>111.12475659776574</v>
      </c>
      <c r="S132" s="43">
        <f t="shared" si="8"/>
        <v>0</v>
      </c>
      <c r="T132" s="42">
        <f>V132*Y$16</f>
        <v>86.793006535185526</v>
      </c>
      <c r="U132" s="21">
        <f>MIN(O132,Y$17)</f>
        <v>0</v>
      </c>
      <c r="V132" s="21">
        <f t="shared" si="11"/>
        <v>125.87289157184593</v>
      </c>
      <c r="W132" s="22"/>
    </row>
    <row r="133" spans="1:23" x14ac:dyDescent="0.35">
      <c r="A133" s="2" t="s">
        <v>12</v>
      </c>
      <c r="B133" s="2">
        <v>126</v>
      </c>
      <c r="C133" s="2">
        <v>126</v>
      </c>
      <c r="D133" s="7">
        <v>0</v>
      </c>
      <c r="E133" s="42">
        <f t="shared" si="9"/>
        <v>0</v>
      </c>
      <c r="F133" s="42">
        <f t="shared" si="10"/>
        <v>0</v>
      </c>
      <c r="G133" s="42">
        <f>0.5*Y$11*Y$13*Y$10*(D133*(1000/3600))^2</f>
        <v>0</v>
      </c>
      <c r="H133" s="42">
        <f>IF(D133=0,0,Y$12*Y$9*9.81)</f>
        <v>0</v>
      </c>
      <c r="I133" s="42">
        <f t="shared" si="6"/>
        <v>0</v>
      </c>
      <c r="J133" s="42">
        <f>(Y$9*E133)+IF(E133&gt;0,H133+G133,0)</f>
        <v>0</v>
      </c>
      <c r="K133" s="42">
        <f>MAX((Y$9*E133)+H133+G133,0)</f>
        <v>0</v>
      </c>
      <c r="L133" s="42">
        <f t="shared" si="7"/>
        <v>0</v>
      </c>
      <c r="M133" s="42">
        <f>ABS(MIN((Y$9*E133)+H133+G133,0))</f>
        <v>0</v>
      </c>
      <c r="N133" s="42">
        <f>MAX(K133,0)*(D133*1000/3600)</f>
        <v>0</v>
      </c>
      <c r="O133" s="42">
        <f>ABS(M133*(D133*1000/3600))</f>
        <v>0</v>
      </c>
      <c r="P133" s="42">
        <f>P132+N133/1000</f>
        <v>401.12344942314905</v>
      </c>
      <c r="Q133" s="42">
        <f>Q132+O133/1000</f>
        <v>125.87289157184593</v>
      </c>
      <c r="R133" s="43">
        <v>111.12475659776574</v>
      </c>
      <c r="S133" s="43">
        <f t="shared" si="8"/>
        <v>0</v>
      </c>
      <c r="T133" s="42">
        <f>V133*Y$16</f>
        <v>86.793006535185526</v>
      </c>
      <c r="U133" s="21">
        <f>MIN(O133,Y$17)</f>
        <v>0</v>
      </c>
      <c r="V133" s="21">
        <f t="shared" si="11"/>
        <v>125.87289157184593</v>
      </c>
      <c r="W133" s="22"/>
    </row>
    <row r="134" spans="1:23" x14ac:dyDescent="0.35">
      <c r="A134" s="2" t="s">
        <v>12</v>
      </c>
      <c r="B134" s="2">
        <v>127</v>
      </c>
      <c r="C134" s="2">
        <v>127</v>
      </c>
      <c r="D134" s="7">
        <v>0</v>
      </c>
      <c r="E134" s="42">
        <f t="shared" si="9"/>
        <v>0</v>
      </c>
      <c r="F134" s="42">
        <f t="shared" si="10"/>
        <v>0</v>
      </c>
      <c r="G134" s="42">
        <f>0.5*Y$11*Y$13*Y$10*(D134*(1000/3600))^2</f>
        <v>0</v>
      </c>
      <c r="H134" s="42">
        <f>IF(D134=0,0,Y$12*Y$9*9.81)</f>
        <v>0</v>
      </c>
      <c r="I134" s="42">
        <f t="shared" si="6"/>
        <v>0</v>
      </c>
      <c r="J134" s="42">
        <f>(Y$9*E134)+IF(E134&gt;0,H134+G134,0)</f>
        <v>0</v>
      </c>
      <c r="K134" s="42">
        <f>MAX((Y$9*E134)+H134+G134,0)</f>
        <v>0</v>
      </c>
      <c r="L134" s="42">
        <f t="shared" si="7"/>
        <v>0</v>
      </c>
      <c r="M134" s="42">
        <f>ABS(MIN((Y$9*E134)+H134+G134,0))</f>
        <v>0</v>
      </c>
      <c r="N134" s="42">
        <f>MAX(K134,0)*(D134*1000/3600)</f>
        <v>0</v>
      </c>
      <c r="O134" s="42">
        <f>ABS(M134*(D134*1000/3600))</f>
        <v>0</v>
      </c>
      <c r="P134" s="42">
        <f>P133+N134/1000</f>
        <v>401.12344942314905</v>
      </c>
      <c r="Q134" s="42">
        <f>Q133+O134/1000</f>
        <v>125.87289157184593</v>
      </c>
      <c r="R134" s="43">
        <v>111.12475659776574</v>
      </c>
      <c r="S134" s="43">
        <f t="shared" si="8"/>
        <v>0</v>
      </c>
      <c r="T134" s="42">
        <f>V134*Y$16</f>
        <v>86.793006535185526</v>
      </c>
      <c r="U134" s="21">
        <f>MIN(O134,Y$17)</f>
        <v>0</v>
      </c>
      <c r="V134" s="21">
        <f t="shared" si="11"/>
        <v>125.87289157184593</v>
      </c>
      <c r="W134" s="22"/>
    </row>
    <row r="135" spans="1:23" x14ac:dyDescent="0.35">
      <c r="A135" s="2" t="s">
        <v>12</v>
      </c>
      <c r="B135" s="2">
        <v>128</v>
      </c>
      <c r="C135" s="2">
        <v>128</v>
      </c>
      <c r="D135" s="7">
        <v>0</v>
      </c>
      <c r="E135" s="42">
        <f t="shared" si="9"/>
        <v>0</v>
      </c>
      <c r="F135" s="42">
        <f t="shared" si="10"/>
        <v>0</v>
      </c>
      <c r="G135" s="42">
        <f>0.5*Y$11*Y$13*Y$10*(D135*(1000/3600))^2</f>
        <v>0</v>
      </c>
      <c r="H135" s="42">
        <f>IF(D135=0,0,Y$12*Y$9*9.81)</f>
        <v>0</v>
      </c>
      <c r="I135" s="42">
        <f t="shared" si="6"/>
        <v>0</v>
      </c>
      <c r="J135" s="42">
        <f>(Y$9*E135)+IF(E135&gt;0,H135+G135,0)</f>
        <v>0</v>
      </c>
      <c r="K135" s="42">
        <f>MAX((Y$9*E135)+H135+G135,0)</f>
        <v>0</v>
      </c>
      <c r="L135" s="42">
        <f t="shared" si="7"/>
        <v>0</v>
      </c>
      <c r="M135" s="42">
        <f>ABS(MIN((Y$9*E135)+H135+G135,0))</f>
        <v>0</v>
      </c>
      <c r="N135" s="42">
        <f>MAX(K135,0)*(D135*1000/3600)</f>
        <v>0</v>
      </c>
      <c r="O135" s="42">
        <f>ABS(M135*(D135*1000/3600))</f>
        <v>0</v>
      </c>
      <c r="P135" s="42">
        <f>P134+N135/1000</f>
        <v>401.12344942314905</v>
      </c>
      <c r="Q135" s="42">
        <f>Q134+O135/1000</f>
        <v>125.87289157184593</v>
      </c>
      <c r="R135" s="43">
        <v>111.12475659776574</v>
      </c>
      <c r="S135" s="43">
        <f t="shared" si="8"/>
        <v>0</v>
      </c>
      <c r="T135" s="42">
        <f>V135*Y$16</f>
        <v>86.793006535185526</v>
      </c>
      <c r="U135" s="21">
        <f>MIN(O135,Y$17)</f>
        <v>0</v>
      </c>
      <c r="V135" s="21">
        <f t="shared" si="11"/>
        <v>125.87289157184593</v>
      </c>
      <c r="W135" s="22"/>
    </row>
    <row r="136" spans="1:23" x14ac:dyDescent="0.35">
      <c r="A136" s="2" t="s">
        <v>12</v>
      </c>
      <c r="B136" s="2">
        <v>129</v>
      </c>
      <c r="C136" s="2">
        <v>129</v>
      </c>
      <c r="D136" s="7">
        <v>0</v>
      </c>
      <c r="E136" s="42">
        <f t="shared" si="9"/>
        <v>0</v>
      </c>
      <c r="F136" s="42">
        <f t="shared" si="10"/>
        <v>0</v>
      </c>
      <c r="G136" s="42">
        <f>0.5*Y$11*Y$13*Y$10*(D136*(1000/3600))^2</f>
        <v>0</v>
      </c>
      <c r="H136" s="42">
        <f>IF(D136=0,0,Y$12*Y$9*9.81)</f>
        <v>0</v>
      </c>
      <c r="I136" s="42">
        <f t="shared" ref="I136:I199" si="12">G136+H136</f>
        <v>0</v>
      </c>
      <c r="J136" s="42">
        <f>(Y$9*E136)+IF(E136&gt;0,H136+G136,0)</f>
        <v>0</v>
      </c>
      <c r="K136" s="42">
        <f>MAX((Y$9*E136)+H136+G136,0)</f>
        <v>0</v>
      </c>
      <c r="L136" s="42">
        <f t="shared" ref="L136:L199" si="13">ABS(MIN(J136,0))</f>
        <v>0</v>
      </c>
      <c r="M136" s="42">
        <f>ABS(MIN((Y$9*E136)+H136+G136,0))</f>
        <v>0</v>
      </c>
      <c r="N136" s="42">
        <f>MAX(K136,0)*(D136*1000/3600)</f>
        <v>0</v>
      </c>
      <c r="O136" s="42">
        <f>ABS(M136*(D136*1000/3600))</f>
        <v>0</v>
      </c>
      <c r="P136" s="42">
        <f>P135+N136/1000</f>
        <v>401.12344942314905</v>
      </c>
      <c r="Q136" s="42">
        <f>Q135+O136/1000</f>
        <v>125.87289157184593</v>
      </c>
      <c r="R136" s="43">
        <v>111.12475659776574</v>
      </c>
      <c r="S136" s="43">
        <f t="shared" ref="S136:S199" si="14">R137-R136</f>
        <v>0</v>
      </c>
      <c r="T136" s="42">
        <f>V136*Y$16</f>
        <v>86.793006535185526</v>
      </c>
      <c r="U136" s="21">
        <f>MIN(O136,Y$17)</f>
        <v>0</v>
      </c>
      <c r="V136" s="21">
        <f t="shared" si="11"/>
        <v>125.87289157184593</v>
      </c>
      <c r="W136" s="22"/>
    </row>
    <row r="137" spans="1:23" x14ac:dyDescent="0.35">
      <c r="A137" s="2" t="s">
        <v>12</v>
      </c>
      <c r="B137" s="2">
        <v>130</v>
      </c>
      <c r="C137" s="2">
        <v>130</v>
      </c>
      <c r="D137" s="7">
        <v>0</v>
      </c>
      <c r="E137" s="42">
        <f t="shared" ref="E137:E200" si="15">($D138-$D136)/2/3.6</f>
        <v>0</v>
      </c>
      <c r="F137" s="42">
        <f t="shared" ref="F137:F200" si="16">($D138-$D136)/2</f>
        <v>0</v>
      </c>
      <c r="G137" s="42">
        <f>0.5*Y$11*Y$13*Y$10*(D137*(1000/3600))^2</f>
        <v>0</v>
      </c>
      <c r="H137" s="42">
        <f>IF(D137=0,0,Y$12*Y$9*9.81)</f>
        <v>0</v>
      </c>
      <c r="I137" s="42">
        <f t="shared" si="12"/>
        <v>0</v>
      </c>
      <c r="J137" s="42">
        <f>(Y$9*E137)+IF(E137&gt;0,H137+G137,0)</f>
        <v>0</v>
      </c>
      <c r="K137" s="42">
        <f>MAX((Y$9*E137)+H137+G137,0)</f>
        <v>0</v>
      </c>
      <c r="L137" s="42">
        <f t="shared" si="13"/>
        <v>0</v>
      </c>
      <c r="M137" s="42">
        <f>ABS(MIN((Y$9*E137)+H137+G137,0))</f>
        <v>0</v>
      </c>
      <c r="N137" s="42">
        <f>MAX(K137,0)*(D137*1000/3600)</f>
        <v>0</v>
      </c>
      <c r="O137" s="42">
        <f>ABS(M137*(D137*1000/3600))</f>
        <v>0</v>
      </c>
      <c r="P137" s="42">
        <f>P136+N137/1000</f>
        <v>401.12344942314905</v>
      </c>
      <c r="Q137" s="42">
        <f>Q136+O137/1000</f>
        <v>125.87289157184593</v>
      </c>
      <c r="R137" s="43">
        <v>111.12475659776574</v>
      </c>
      <c r="S137" s="43">
        <f t="shared" si="14"/>
        <v>0</v>
      </c>
      <c r="T137" s="42">
        <f>V137*Y$16</f>
        <v>86.793006535185526</v>
      </c>
      <c r="U137" s="21">
        <f>MIN(O137,Y$17)</f>
        <v>0</v>
      </c>
      <c r="V137" s="21">
        <f t="shared" ref="V137:V200" si="17">V136+U137/1000</f>
        <v>125.87289157184593</v>
      </c>
      <c r="W137" s="22"/>
    </row>
    <row r="138" spans="1:23" x14ac:dyDescent="0.35">
      <c r="A138" s="2" t="s">
        <v>12</v>
      </c>
      <c r="B138" s="2">
        <v>131</v>
      </c>
      <c r="C138" s="2">
        <v>131</v>
      </c>
      <c r="D138" s="7">
        <v>0</v>
      </c>
      <c r="E138" s="42">
        <f t="shared" si="15"/>
        <v>0</v>
      </c>
      <c r="F138" s="42">
        <f t="shared" si="16"/>
        <v>0</v>
      </c>
      <c r="G138" s="42">
        <f>0.5*Y$11*Y$13*Y$10*(D138*(1000/3600))^2</f>
        <v>0</v>
      </c>
      <c r="H138" s="42">
        <f>IF(D138=0,0,Y$12*Y$9*9.81)</f>
        <v>0</v>
      </c>
      <c r="I138" s="42">
        <f t="shared" si="12"/>
        <v>0</v>
      </c>
      <c r="J138" s="42">
        <f>(Y$9*E138)+IF(E138&gt;0,H138+G138,0)</f>
        <v>0</v>
      </c>
      <c r="K138" s="42">
        <f>MAX((Y$9*E138)+H138+G138,0)</f>
        <v>0</v>
      </c>
      <c r="L138" s="42">
        <f t="shared" si="13"/>
        <v>0</v>
      </c>
      <c r="M138" s="42">
        <f>ABS(MIN((Y$9*E138)+H138+G138,0))</f>
        <v>0</v>
      </c>
      <c r="N138" s="42">
        <f>MAX(K138,0)*(D138*1000/3600)</f>
        <v>0</v>
      </c>
      <c r="O138" s="42">
        <f>ABS(M138*(D138*1000/3600))</f>
        <v>0</v>
      </c>
      <c r="P138" s="42">
        <f>P137+N138/1000</f>
        <v>401.12344942314905</v>
      </c>
      <c r="Q138" s="42">
        <f>Q137+O138/1000</f>
        <v>125.87289157184593</v>
      </c>
      <c r="R138" s="43">
        <v>111.12475659776574</v>
      </c>
      <c r="S138" s="43">
        <f t="shared" si="14"/>
        <v>0</v>
      </c>
      <c r="T138" s="42">
        <f>V138*Y$16</f>
        <v>86.793006535185526</v>
      </c>
      <c r="U138" s="21">
        <f>MIN(O138,Y$17)</f>
        <v>0</v>
      </c>
      <c r="V138" s="21">
        <f t="shared" si="17"/>
        <v>125.87289157184593</v>
      </c>
      <c r="W138" s="22"/>
    </row>
    <row r="139" spans="1:23" x14ac:dyDescent="0.35">
      <c r="A139" s="2" t="s">
        <v>12</v>
      </c>
      <c r="B139" s="2">
        <v>132</v>
      </c>
      <c r="C139" s="2">
        <v>132</v>
      </c>
      <c r="D139" s="7">
        <v>0</v>
      </c>
      <c r="E139" s="42">
        <f t="shared" si="15"/>
        <v>0</v>
      </c>
      <c r="F139" s="42">
        <f t="shared" si="16"/>
        <v>0</v>
      </c>
      <c r="G139" s="42">
        <f>0.5*Y$11*Y$13*Y$10*(D139*(1000/3600))^2</f>
        <v>0</v>
      </c>
      <c r="H139" s="42">
        <f>IF(D139=0,0,Y$12*Y$9*9.81)</f>
        <v>0</v>
      </c>
      <c r="I139" s="42">
        <f t="shared" si="12"/>
        <v>0</v>
      </c>
      <c r="J139" s="42">
        <f>(Y$9*E139)+IF(E139&gt;0,H139+G139,0)</f>
        <v>0</v>
      </c>
      <c r="K139" s="42">
        <f>MAX((Y$9*E139)+H139+G139,0)</f>
        <v>0</v>
      </c>
      <c r="L139" s="42">
        <f t="shared" si="13"/>
        <v>0</v>
      </c>
      <c r="M139" s="42">
        <f>ABS(MIN((Y$9*E139)+H139+G139,0))</f>
        <v>0</v>
      </c>
      <c r="N139" s="42">
        <f>MAX(K139,0)*(D139*1000/3600)</f>
        <v>0</v>
      </c>
      <c r="O139" s="42">
        <f>ABS(M139*(D139*1000/3600))</f>
        <v>0</v>
      </c>
      <c r="P139" s="42">
        <f>P138+N139/1000</f>
        <v>401.12344942314905</v>
      </c>
      <c r="Q139" s="42">
        <f>Q138+O139/1000</f>
        <v>125.87289157184593</v>
      </c>
      <c r="R139" s="43">
        <v>111.12475659776574</v>
      </c>
      <c r="S139" s="43">
        <f t="shared" si="14"/>
        <v>0</v>
      </c>
      <c r="T139" s="42">
        <f>V139*Y$16</f>
        <v>86.793006535185526</v>
      </c>
      <c r="U139" s="21">
        <f>MIN(O139,Y$17)</f>
        <v>0</v>
      </c>
      <c r="V139" s="21">
        <f t="shared" si="17"/>
        <v>125.87289157184593</v>
      </c>
      <c r="W139" s="22"/>
    </row>
    <row r="140" spans="1:23" x14ac:dyDescent="0.35">
      <c r="A140" s="2" t="s">
        <v>12</v>
      </c>
      <c r="B140" s="2">
        <v>133</v>
      </c>
      <c r="C140" s="2">
        <v>133</v>
      </c>
      <c r="D140" s="7">
        <v>0</v>
      </c>
      <c r="E140" s="42">
        <f t="shared" si="15"/>
        <v>0</v>
      </c>
      <c r="F140" s="42">
        <f t="shared" si="16"/>
        <v>0</v>
      </c>
      <c r="G140" s="42">
        <f>0.5*Y$11*Y$13*Y$10*(D140*(1000/3600))^2</f>
        <v>0</v>
      </c>
      <c r="H140" s="42">
        <f>IF(D140=0,0,Y$12*Y$9*9.81)</f>
        <v>0</v>
      </c>
      <c r="I140" s="42">
        <f t="shared" si="12"/>
        <v>0</v>
      </c>
      <c r="J140" s="42">
        <f>(Y$9*E140)+IF(E140&gt;0,H140+G140,0)</f>
        <v>0</v>
      </c>
      <c r="K140" s="42">
        <f>MAX((Y$9*E140)+H140+G140,0)</f>
        <v>0</v>
      </c>
      <c r="L140" s="42">
        <f t="shared" si="13"/>
        <v>0</v>
      </c>
      <c r="M140" s="42">
        <f>ABS(MIN((Y$9*E140)+H140+G140,0))</f>
        <v>0</v>
      </c>
      <c r="N140" s="42">
        <f>MAX(K140,0)*(D140*1000/3600)</f>
        <v>0</v>
      </c>
      <c r="O140" s="42">
        <f>ABS(M140*(D140*1000/3600))</f>
        <v>0</v>
      </c>
      <c r="P140" s="42">
        <f>P139+N140/1000</f>
        <v>401.12344942314905</v>
      </c>
      <c r="Q140" s="42">
        <f>Q139+O140/1000</f>
        <v>125.87289157184593</v>
      </c>
      <c r="R140" s="43">
        <v>111.12475659776574</v>
      </c>
      <c r="S140" s="43">
        <f t="shared" si="14"/>
        <v>0</v>
      </c>
      <c r="T140" s="42">
        <f>V140*Y$16</f>
        <v>86.793006535185526</v>
      </c>
      <c r="U140" s="21">
        <f>MIN(O140,Y$17)</f>
        <v>0</v>
      </c>
      <c r="V140" s="21">
        <f t="shared" si="17"/>
        <v>125.87289157184593</v>
      </c>
      <c r="W140" s="22"/>
    </row>
    <row r="141" spans="1:23" x14ac:dyDescent="0.35">
      <c r="A141" s="2" t="s">
        <v>12</v>
      </c>
      <c r="B141" s="2">
        <v>134</v>
      </c>
      <c r="C141" s="2">
        <v>134</v>
      </c>
      <c r="D141" s="7">
        <v>0</v>
      </c>
      <c r="E141" s="42">
        <f t="shared" si="15"/>
        <v>0</v>
      </c>
      <c r="F141" s="42">
        <f t="shared" si="16"/>
        <v>0</v>
      </c>
      <c r="G141" s="42">
        <f>0.5*Y$11*Y$13*Y$10*(D141*(1000/3600))^2</f>
        <v>0</v>
      </c>
      <c r="H141" s="42">
        <f>IF(D141=0,0,Y$12*Y$9*9.81)</f>
        <v>0</v>
      </c>
      <c r="I141" s="42">
        <f t="shared" si="12"/>
        <v>0</v>
      </c>
      <c r="J141" s="42">
        <f>(Y$9*E141)+IF(E141&gt;0,H141+G141,0)</f>
        <v>0</v>
      </c>
      <c r="K141" s="42">
        <f>MAX((Y$9*E141)+H141+G141,0)</f>
        <v>0</v>
      </c>
      <c r="L141" s="42">
        <f t="shared" si="13"/>
        <v>0</v>
      </c>
      <c r="M141" s="42">
        <f>ABS(MIN((Y$9*E141)+H141+G141,0))</f>
        <v>0</v>
      </c>
      <c r="N141" s="42">
        <f>MAX(K141,0)*(D141*1000/3600)</f>
        <v>0</v>
      </c>
      <c r="O141" s="42">
        <f>ABS(M141*(D141*1000/3600))</f>
        <v>0</v>
      </c>
      <c r="P141" s="42">
        <f>P140+N141/1000</f>
        <v>401.12344942314905</v>
      </c>
      <c r="Q141" s="42">
        <f>Q140+O141/1000</f>
        <v>125.87289157184593</v>
      </c>
      <c r="R141" s="43">
        <v>111.12475659776574</v>
      </c>
      <c r="S141" s="43">
        <f t="shared" si="14"/>
        <v>0</v>
      </c>
      <c r="T141" s="42">
        <f>V141*Y$16</f>
        <v>86.793006535185526</v>
      </c>
      <c r="U141" s="21">
        <f>MIN(O141,Y$17)</f>
        <v>0</v>
      </c>
      <c r="V141" s="21">
        <f t="shared" si="17"/>
        <v>125.87289157184593</v>
      </c>
      <c r="W141" s="22"/>
    </row>
    <row r="142" spans="1:23" x14ac:dyDescent="0.35">
      <c r="A142" s="2" t="s">
        <v>12</v>
      </c>
      <c r="B142" s="2">
        <v>135</v>
      </c>
      <c r="C142" s="2">
        <v>135</v>
      </c>
      <c r="D142" s="7">
        <v>0</v>
      </c>
      <c r="E142" s="42">
        <f t="shared" si="15"/>
        <v>0</v>
      </c>
      <c r="F142" s="42">
        <f t="shared" si="16"/>
        <v>0</v>
      </c>
      <c r="G142" s="42">
        <f>0.5*Y$11*Y$13*Y$10*(D142*(1000/3600))^2</f>
        <v>0</v>
      </c>
      <c r="H142" s="42">
        <f>IF(D142=0,0,Y$12*Y$9*9.81)</f>
        <v>0</v>
      </c>
      <c r="I142" s="42">
        <f t="shared" si="12"/>
        <v>0</v>
      </c>
      <c r="J142" s="42">
        <f>(Y$9*E142)+IF(E142&gt;0,H142+G142,0)</f>
        <v>0</v>
      </c>
      <c r="K142" s="42">
        <f>MAX((Y$9*E142)+H142+G142,0)</f>
        <v>0</v>
      </c>
      <c r="L142" s="42">
        <f t="shared" si="13"/>
        <v>0</v>
      </c>
      <c r="M142" s="42">
        <f>ABS(MIN((Y$9*E142)+H142+G142,0))</f>
        <v>0</v>
      </c>
      <c r="N142" s="42">
        <f>MAX(K142,0)*(D142*1000/3600)</f>
        <v>0</v>
      </c>
      <c r="O142" s="42">
        <f>ABS(M142*(D142*1000/3600))</f>
        <v>0</v>
      </c>
      <c r="P142" s="42">
        <f>P141+N142/1000</f>
        <v>401.12344942314905</v>
      </c>
      <c r="Q142" s="42">
        <f>Q141+O142/1000</f>
        <v>125.87289157184593</v>
      </c>
      <c r="R142" s="43">
        <v>111.12475659776574</v>
      </c>
      <c r="S142" s="43">
        <f t="shared" si="14"/>
        <v>0</v>
      </c>
      <c r="T142" s="42">
        <f>V142*Y$16</f>
        <v>86.793006535185526</v>
      </c>
      <c r="U142" s="21">
        <f>MIN(O142,Y$17)</f>
        <v>0</v>
      </c>
      <c r="V142" s="21">
        <f t="shared" si="17"/>
        <v>125.87289157184593</v>
      </c>
      <c r="W142" s="22"/>
    </row>
    <row r="143" spans="1:23" x14ac:dyDescent="0.35">
      <c r="A143" s="2" t="s">
        <v>12</v>
      </c>
      <c r="B143" s="2">
        <v>136</v>
      </c>
      <c r="C143" s="2">
        <v>136</v>
      </c>
      <c r="D143" s="7">
        <v>0</v>
      </c>
      <c r="E143" s="42">
        <f t="shared" si="15"/>
        <v>0</v>
      </c>
      <c r="F143" s="42">
        <f t="shared" si="16"/>
        <v>0</v>
      </c>
      <c r="G143" s="42">
        <f>0.5*Y$11*Y$13*Y$10*(D143*(1000/3600))^2</f>
        <v>0</v>
      </c>
      <c r="H143" s="42">
        <f>IF(D143=0,0,Y$12*Y$9*9.81)</f>
        <v>0</v>
      </c>
      <c r="I143" s="42">
        <f t="shared" si="12"/>
        <v>0</v>
      </c>
      <c r="J143" s="42">
        <f>(Y$9*E143)+IF(E143&gt;0,H143+G143,0)</f>
        <v>0</v>
      </c>
      <c r="K143" s="42">
        <f>MAX((Y$9*E143)+H143+G143,0)</f>
        <v>0</v>
      </c>
      <c r="L143" s="42">
        <f t="shared" si="13"/>
        <v>0</v>
      </c>
      <c r="M143" s="42">
        <f>ABS(MIN((Y$9*E143)+H143+G143,0))</f>
        <v>0</v>
      </c>
      <c r="N143" s="42">
        <f>MAX(K143,0)*(D143*1000/3600)</f>
        <v>0</v>
      </c>
      <c r="O143" s="42">
        <f>ABS(M143*(D143*1000/3600))</f>
        <v>0</v>
      </c>
      <c r="P143" s="42">
        <f>P142+N143/1000</f>
        <v>401.12344942314905</v>
      </c>
      <c r="Q143" s="42">
        <f>Q142+O143/1000</f>
        <v>125.87289157184593</v>
      </c>
      <c r="R143" s="43">
        <v>111.12475659776574</v>
      </c>
      <c r="S143" s="43">
        <f t="shared" si="14"/>
        <v>0</v>
      </c>
      <c r="T143" s="42">
        <f>V143*Y$16</f>
        <v>86.793006535185526</v>
      </c>
      <c r="U143" s="21">
        <f>MIN(O143,Y$17)</f>
        <v>0</v>
      </c>
      <c r="V143" s="21">
        <f t="shared" si="17"/>
        <v>125.87289157184593</v>
      </c>
      <c r="W143" s="22"/>
    </row>
    <row r="144" spans="1:23" x14ac:dyDescent="0.35">
      <c r="A144" s="2" t="s">
        <v>12</v>
      </c>
      <c r="B144" s="2">
        <v>137</v>
      </c>
      <c r="C144" s="2">
        <v>137</v>
      </c>
      <c r="D144" s="7">
        <v>0</v>
      </c>
      <c r="E144" s="42">
        <f t="shared" si="15"/>
        <v>2.777777777777778E-2</v>
      </c>
      <c r="F144" s="42">
        <f t="shared" si="16"/>
        <v>0.1</v>
      </c>
      <c r="G144" s="42">
        <f>0.5*Y$11*Y$13*Y$10*(D144*(1000/3600))^2</f>
        <v>0</v>
      </c>
      <c r="H144" s="42">
        <f>IF(D144=0,0,Y$12*Y$9*9.81)</f>
        <v>0</v>
      </c>
      <c r="I144" s="42">
        <f t="shared" si="12"/>
        <v>0</v>
      </c>
      <c r="J144" s="42">
        <f>(Y$9*E144)+IF(E144&gt;0,H144+G144,0)</f>
        <v>48.19444444444445</v>
      </c>
      <c r="K144" s="42">
        <f>MAX((Y$9*E144)+H144+G144,0)</f>
        <v>48.19444444444445</v>
      </c>
      <c r="L144" s="42">
        <f t="shared" si="13"/>
        <v>0</v>
      </c>
      <c r="M144" s="42">
        <f>ABS(MIN((Y$9*E144)+H144+G144,0))</f>
        <v>0</v>
      </c>
      <c r="N144" s="42">
        <f>MAX(K144,0)*(D144*1000/3600)</f>
        <v>0</v>
      </c>
      <c r="O144" s="42">
        <f>ABS(M144*(D144*1000/3600))</f>
        <v>0</v>
      </c>
      <c r="P144" s="42">
        <f>P143+N144/1000</f>
        <v>401.12344942314905</v>
      </c>
      <c r="Q144" s="42">
        <f>Q143+O144/1000</f>
        <v>125.87289157184593</v>
      </c>
      <c r="R144" s="43">
        <v>111.12475659776574</v>
      </c>
      <c r="S144" s="43">
        <f t="shared" si="14"/>
        <v>0</v>
      </c>
      <c r="T144" s="42">
        <f>V144*Y$16</f>
        <v>86.793006535185526</v>
      </c>
      <c r="U144" s="21">
        <f>MIN(O144,Y$17)</f>
        <v>0</v>
      </c>
      <c r="V144" s="21">
        <f t="shared" si="17"/>
        <v>125.87289157184593</v>
      </c>
      <c r="W144" s="22"/>
    </row>
    <row r="145" spans="1:23" x14ac:dyDescent="0.35">
      <c r="A145" s="2" t="s">
        <v>12</v>
      </c>
      <c r="B145" s="2">
        <v>138</v>
      </c>
      <c r="C145" s="2">
        <v>138</v>
      </c>
      <c r="D145" s="7">
        <v>0.2</v>
      </c>
      <c r="E145" s="42">
        <f t="shared" si="15"/>
        <v>0.2638888888888889</v>
      </c>
      <c r="F145" s="42">
        <f t="shared" si="16"/>
        <v>0.95</v>
      </c>
      <c r="G145" s="42">
        <f>0.5*Y$11*Y$13*Y$10*(D145*(1000/3600))^2</f>
        <v>2.7934522222222225E-3</v>
      </c>
      <c r="H145" s="42">
        <f>IF(D145=0,0,Y$12*Y$9*9.81)</f>
        <v>374.44769999999994</v>
      </c>
      <c r="I145" s="42">
        <f t="shared" si="12"/>
        <v>374.45049345222219</v>
      </c>
      <c r="J145" s="42">
        <f>(Y$9*E145)+IF(E145&gt;0,H145+G145,0)</f>
        <v>832.29771567444436</v>
      </c>
      <c r="K145" s="42">
        <f>MAX((Y$9*E145)+H145+G145,0)</f>
        <v>832.29771567444436</v>
      </c>
      <c r="L145" s="42">
        <f t="shared" si="13"/>
        <v>0</v>
      </c>
      <c r="M145" s="42">
        <f>ABS(MIN((Y$9*E145)+H145+G145,0))</f>
        <v>0</v>
      </c>
      <c r="N145" s="42">
        <f>MAX(K145,0)*(D145*1000/3600)</f>
        <v>46.238761981913576</v>
      </c>
      <c r="O145" s="42">
        <f>ABS(M145*(D145*1000/3600))</f>
        <v>0</v>
      </c>
      <c r="P145" s="42">
        <f>P144+N145/1000</f>
        <v>401.16968818513095</v>
      </c>
      <c r="Q145" s="42">
        <f>Q144+O145/1000</f>
        <v>125.87289157184593</v>
      </c>
      <c r="R145" s="43">
        <v>111.12475659776574</v>
      </c>
      <c r="S145" s="43">
        <f t="shared" si="14"/>
        <v>0</v>
      </c>
      <c r="T145" s="42">
        <f>V145*Y$16</f>
        <v>86.793006535185526</v>
      </c>
      <c r="U145" s="21">
        <f>MIN(O145,Y$17)</f>
        <v>0</v>
      </c>
      <c r="V145" s="21">
        <f t="shared" si="17"/>
        <v>125.87289157184593</v>
      </c>
      <c r="W145" s="22"/>
    </row>
    <row r="146" spans="1:23" x14ac:dyDescent="0.35">
      <c r="A146" s="2" t="s">
        <v>12</v>
      </c>
      <c r="B146" s="2">
        <v>139</v>
      </c>
      <c r="C146" s="2">
        <v>139</v>
      </c>
      <c r="D146" s="7">
        <v>1.9</v>
      </c>
      <c r="E146" s="42">
        <f t="shared" si="15"/>
        <v>0.81944444444444431</v>
      </c>
      <c r="F146" s="42">
        <f t="shared" si="16"/>
        <v>2.9499999999999997</v>
      </c>
      <c r="G146" s="42">
        <f>0.5*Y$11*Y$13*Y$10*(D146*(1000/3600))^2</f>
        <v>0.25210906305555558</v>
      </c>
      <c r="H146" s="42">
        <f>IF(D146=0,0,Y$12*Y$9*9.81)</f>
        <v>374.44769999999994</v>
      </c>
      <c r="I146" s="42">
        <f t="shared" si="12"/>
        <v>374.69980906305551</v>
      </c>
      <c r="J146" s="42">
        <f>(Y$9*E146)+IF(E146&gt;0,H146+G146,0)</f>
        <v>1796.4359201741663</v>
      </c>
      <c r="K146" s="42">
        <f>MAX((Y$9*E146)+H146+G146,0)</f>
        <v>1796.4359201741663</v>
      </c>
      <c r="L146" s="42">
        <f t="shared" si="13"/>
        <v>0</v>
      </c>
      <c r="M146" s="42">
        <f>ABS(MIN((Y$9*E146)+H146+G146,0))</f>
        <v>0</v>
      </c>
      <c r="N146" s="42">
        <f>MAX(K146,0)*(D146*1000/3600)</f>
        <v>948.11895786969887</v>
      </c>
      <c r="O146" s="42">
        <f>ABS(M146*(D146*1000/3600))</f>
        <v>0</v>
      </c>
      <c r="P146" s="42">
        <f>P145+N146/1000</f>
        <v>402.11780714300068</v>
      </c>
      <c r="Q146" s="42">
        <f>Q145+O146/1000</f>
        <v>125.87289157184593</v>
      </c>
      <c r="R146" s="43">
        <v>111.12475659776574</v>
      </c>
      <c r="S146" s="43">
        <f t="shared" si="14"/>
        <v>22.944845969111796</v>
      </c>
      <c r="T146" s="42">
        <f>V146*Y$16</f>
        <v>86.793006535185526</v>
      </c>
      <c r="U146" s="21">
        <f>MIN(O146,Y$17)</f>
        <v>0</v>
      </c>
      <c r="V146" s="21">
        <f t="shared" si="17"/>
        <v>125.87289157184593</v>
      </c>
      <c r="W146" s="22"/>
    </row>
    <row r="147" spans="1:23" x14ac:dyDescent="0.35">
      <c r="A147" s="2" t="s">
        <v>12</v>
      </c>
      <c r="B147" s="2">
        <v>140</v>
      </c>
      <c r="C147" s="2">
        <v>140</v>
      </c>
      <c r="D147" s="7">
        <v>6.1</v>
      </c>
      <c r="E147" s="42">
        <f t="shared" si="15"/>
        <v>1.3611111111111109</v>
      </c>
      <c r="F147" s="42">
        <f t="shared" si="16"/>
        <v>4.8999999999999995</v>
      </c>
      <c r="G147" s="42">
        <f>0.5*Y$11*Y$13*Y$10*(D147*(1000/3600))^2</f>
        <v>2.5986089297222223</v>
      </c>
      <c r="H147" s="42">
        <f>IF(D147=0,0,Y$12*Y$9*9.81)</f>
        <v>374.44769999999994</v>
      </c>
      <c r="I147" s="42">
        <f t="shared" si="12"/>
        <v>377.04630892972216</v>
      </c>
      <c r="J147" s="42">
        <f>(Y$9*E147)+IF(E147&gt;0,H147+G147,0)</f>
        <v>2738.5740867074996</v>
      </c>
      <c r="K147" s="42">
        <f>MAX((Y$9*E147)+H147+G147,0)</f>
        <v>2738.5740867074992</v>
      </c>
      <c r="L147" s="42">
        <f t="shared" si="13"/>
        <v>0</v>
      </c>
      <c r="M147" s="42">
        <f>ABS(MIN((Y$9*E147)+H147+G147,0))</f>
        <v>0</v>
      </c>
      <c r="N147" s="42">
        <f>MAX(K147,0)*(D147*1000/3600)</f>
        <v>4640.3616469210401</v>
      </c>
      <c r="O147" s="42">
        <f>ABS(M147*(D147*1000/3600))</f>
        <v>0</v>
      </c>
      <c r="P147" s="42">
        <f>P146+N147/1000</f>
        <v>406.75816878992174</v>
      </c>
      <c r="Q147" s="42">
        <f>Q146+O147/1000</f>
        <v>125.87289157184593</v>
      </c>
      <c r="R147" s="43">
        <v>134.06960256687753</v>
      </c>
      <c r="S147" s="43">
        <f t="shared" si="14"/>
        <v>0</v>
      </c>
      <c r="T147" s="42">
        <f>V147*Y$16</f>
        <v>86.793006535185526</v>
      </c>
      <c r="U147" s="21">
        <f>MIN(O147,Y$17)</f>
        <v>0</v>
      </c>
      <c r="V147" s="21">
        <f t="shared" si="17"/>
        <v>125.87289157184593</v>
      </c>
      <c r="W147" s="22"/>
    </row>
    <row r="148" spans="1:23" x14ac:dyDescent="0.35">
      <c r="A148" s="2" t="s">
        <v>12</v>
      </c>
      <c r="B148" s="2">
        <v>141</v>
      </c>
      <c r="C148" s="2">
        <v>141</v>
      </c>
      <c r="D148" s="7">
        <v>11.7</v>
      </c>
      <c r="E148" s="42">
        <f t="shared" si="15"/>
        <v>1.4305555555555554</v>
      </c>
      <c r="F148" s="42">
        <f t="shared" si="16"/>
        <v>5.1499999999999995</v>
      </c>
      <c r="G148" s="42">
        <f>0.5*Y$11*Y$13*Y$10*(D148*(1000/3600))^2</f>
        <v>9.5598918674999993</v>
      </c>
      <c r="H148" s="42">
        <f>IF(D148=0,0,Y$12*Y$9*9.81)</f>
        <v>374.44769999999994</v>
      </c>
      <c r="I148" s="42">
        <f t="shared" si="12"/>
        <v>384.00759186749997</v>
      </c>
      <c r="J148" s="42">
        <f>(Y$9*E148)+IF(E148&gt;0,H148+G148,0)</f>
        <v>2866.0214807563889</v>
      </c>
      <c r="K148" s="42">
        <f>MAX((Y$9*E148)+H148+G148,0)</f>
        <v>2866.0214807563884</v>
      </c>
      <c r="L148" s="42">
        <f t="shared" si="13"/>
        <v>0</v>
      </c>
      <c r="M148" s="42">
        <f>ABS(MIN((Y$9*E148)+H148+G148,0))</f>
        <v>0</v>
      </c>
      <c r="N148" s="42">
        <f>MAX(K148,0)*(D148*1000/3600)</f>
        <v>9314.5698124582632</v>
      </c>
      <c r="O148" s="42">
        <f>ABS(M148*(D148*1000/3600))</f>
        <v>0</v>
      </c>
      <c r="P148" s="42">
        <f>P147+N148/1000</f>
        <v>416.07273860238001</v>
      </c>
      <c r="Q148" s="42">
        <f>Q147+O148/1000</f>
        <v>125.87289157184593</v>
      </c>
      <c r="R148" s="43">
        <v>134.06960256687753</v>
      </c>
      <c r="S148" s="43">
        <f t="shared" si="14"/>
        <v>0</v>
      </c>
      <c r="T148" s="42">
        <f>V148*Y$16</f>
        <v>86.793006535185526</v>
      </c>
      <c r="U148" s="21">
        <f>MIN(O148,Y$17)</f>
        <v>0</v>
      </c>
      <c r="V148" s="21">
        <f t="shared" si="17"/>
        <v>125.87289157184593</v>
      </c>
      <c r="W148" s="22"/>
    </row>
    <row r="149" spans="1:23" x14ac:dyDescent="0.35">
      <c r="A149" s="2" t="s">
        <v>12</v>
      </c>
      <c r="B149" s="2">
        <v>142</v>
      </c>
      <c r="C149" s="2">
        <v>142</v>
      </c>
      <c r="D149" s="7">
        <v>16.399999999999999</v>
      </c>
      <c r="E149" s="42">
        <f t="shared" si="15"/>
        <v>0.99999999999999989</v>
      </c>
      <c r="F149" s="42">
        <f t="shared" si="16"/>
        <v>3.5999999999999996</v>
      </c>
      <c r="G149" s="42">
        <f>0.5*Y$11*Y$13*Y$10*(D149*(1000/3600))^2</f>
        <v>18.78317274222222</v>
      </c>
      <c r="H149" s="42">
        <f>IF(D149=0,0,Y$12*Y$9*9.81)</f>
        <v>374.44769999999994</v>
      </c>
      <c r="I149" s="42">
        <f t="shared" si="12"/>
        <v>393.23087274222218</v>
      </c>
      <c r="J149" s="42">
        <f>(Y$9*E149)+IF(E149&gt;0,H149+G149,0)</f>
        <v>2128.2308727422219</v>
      </c>
      <c r="K149" s="42">
        <f>MAX((Y$9*E149)+H149+G149,0)</f>
        <v>2128.2308727422219</v>
      </c>
      <c r="L149" s="42">
        <f t="shared" si="13"/>
        <v>0</v>
      </c>
      <c r="M149" s="42">
        <f>ABS(MIN((Y$9*E149)+H149+G149,0))</f>
        <v>0</v>
      </c>
      <c r="N149" s="42">
        <f>MAX(K149,0)*(D149*1000/3600)</f>
        <v>9695.2739758256776</v>
      </c>
      <c r="O149" s="42">
        <f>ABS(M149*(D149*1000/3600))</f>
        <v>0</v>
      </c>
      <c r="P149" s="42">
        <f>P148+N149/1000</f>
        <v>425.76801257820568</v>
      </c>
      <c r="Q149" s="42">
        <f>Q148+O149/1000</f>
        <v>125.87289157184593</v>
      </c>
      <c r="R149" s="43">
        <v>134.06960256687753</v>
      </c>
      <c r="S149" s="43">
        <f t="shared" si="14"/>
        <v>0</v>
      </c>
      <c r="T149" s="42">
        <f>V149*Y$16</f>
        <v>86.793006535185526</v>
      </c>
      <c r="U149" s="21">
        <f>MIN(O149,Y$17)</f>
        <v>0</v>
      </c>
      <c r="V149" s="21">
        <f t="shared" si="17"/>
        <v>125.87289157184593</v>
      </c>
      <c r="W149" s="22"/>
    </row>
    <row r="150" spans="1:23" x14ac:dyDescent="0.35">
      <c r="A150" s="2" t="s">
        <v>12</v>
      </c>
      <c r="B150" s="2">
        <v>143</v>
      </c>
      <c r="C150" s="2">
        <v>143</v>
      </c>
      <c r="D150" s="7">
        <v>18.899999999999999</v>
      </c>
      <c r="E150" s="42">
        <f t="shared" si="15"/>
        <v>0.4861111111111111</v>
      </c>
      <c r="F150" s="42">
        <f t="shared" si="16"/>
        <v>1.75</v>
      </c>
      <c r="G150" s="42">
        <f>0.5*Y$11*Y$13*Y$10*(D150*(1000/3600))^2</f>
        <v>24.946226707499999</v>
      </c>
      <c r="H150" s="42">
        <f>IF(D150=0,0,Y$12*Y$9*9.81)</f>
        <v>374.44769999999994</v>
      </c>
      <c r="I150" s="42">
        <f t="shared" si="12"/>
        <v>399.39392670749993</v>
      </c>
      <c r="J150" s="42">
        <f>(Y$9*E150)+IF(E150&gt;0,H150+G150,0)</f>
        <v>1242.7967044852776</v>
      </c>
      <c r="K150" s="42">
        <f>MAX((Y$9*E150)+H150+G150,0)</f>
        <v>1242.7967044852776</v>
      </c>
      <c r="L150" s="42">
        <f t="shared" si="13"/>
        <v>0</v>
      </c>
      <c r="M150" s="42">
        <f>ABS(MIN((Y$9*E150)+H150+G150,0))</f>
        <v>0</v>
      </c>
      <c r="N150" s="42">
        <f>MAX(K150,0)*(D150*1000/3600)</f>
        <v>6524.6826985477073</v>
      </c>
      <c r="O150" s="42">
        <f>ABS(M150*(D150*1000/3600))</f>
        <v>0</v>
      </c>
      <c r="P150" s="42">
        <f>P149+N150/1000</f>
        <v>432.29269527675342</v>
      </c>
      <c r="Q150" s="42">
        <f>Q149+O150/1000</f>
        <v>125.87289157184593</v>
      </c>
      <c r="R150" s="43">
        <v>134.06960256687753</v>
      </c>
      <c r="S150" s="43">
        <f t="shared" si="14"/>
        <v>0</v>
      </c>
      <c r="T150" s="42">
        <f>V150*Y$16</f>
        <v>86.793006535185526</v>
      </c>
      <c r="U150" s="21">
        <f>MIN(O150,Y$17)</f>
        <v>0</v>
      </c>
      <c r="V150" s="21">
        <f t="shared" si="17"/>
        <v>125.87289157184593</v>
      </c>
      <c r="W150" s="22"/>
    </row>
    <row r="151" spans="1:23" x14ac:dyDescent="0.35">
      <c r="A151" s="2" t="s">
        <v>12</v>
      </c>
      <c r="B151" s="2">
        <v>144</v>
      </c>
      <c r="C151" s="2">
        <v>144</v>
      </c>
      <c r="D151" s="7">
        <v>19.899999999999999</v>
      </c>
      <c r="E151" s="42">
        <f t="shared" si="15"/>
        <v>0.26388888888888917</v>
      </c>
      <c r="F151" s="42">
        <f t="shared" si="16"/>
        <v>0.95000000000000107</v>
      </c>
      <c r="G151" s="42">
        <f>0.5*Y$11*Y$13*Y$10*(D151*(1000/3600))^2</f>
        <v>27.655875363055554</v>
      </c>
      <c r="H151" s="42">
        <f>IF(D151=0,0,Y$12*Y$9*9.81)</f>
        <v>374.44769999999994</v>
      </c>
      <c r="I151" s="42">
        <f t="shared" si="12"/>
        <v>402.10357536305548</v>
      </c>
      <c r="J151" s="42">
        <f>(Y$9*E151)+IF(E151&gt;0,H151+G151,0)</f>
        <v>859.95079758527822</v>
      </c>
      <c r="K151" s="42">
        <f>MAX((Y$9*E151)+H151+G151,0)</f>
        <v>859.95079758527822</v>
      </c>
      <c r="L151" s="42">
        <f t="shared" si="13"/>
        <v>0</v>
      </c>
      <c r="M151" s="42">
        <f>ABS(MIN((Y$9*E151)+H151+G151,0))</f>
        <v>0</v>
      </c>
      <c r="N151" s="42">
        <f>MAX(K151,0)*(D151*1000/3600)</f>
        <v>4753.6169088741772</v>
      </c>
      <c r="O151" s="42">
        <f>ABS(M151*(D151*1000/3600))</f>
        <v>0</v>
      </c>
      <c r="P151" s="42">
        <f>P150+N151/1000</f>
        <v>437.04631218562758</v>
      </c>
      <c r="Q151" s="42">
        <f>Q150+O151/1000</f>
        <v>125.87289157184593</v>
      </c>
      <c r="R151" s="43">
        <v>134.06960256687753</v>
      </c>
      <c r="S151" s="43">
        <f t="shared" si="14"/>
        <v>0</v>
      </c>
      <c r="T151" s="42">
        <f>V151*Y$16</f>
        <v>86.793006535185526</v>
      </c>
      <c r="U151" s="21">
        <f>MIN(O151,Y$17)</f>
        <v>0</v>
      </c>
      <c r="V151" s="21">
        <f t="shared" si="17"/>
        <v>125.87289157184593</v>
      </c>
      <c r="W151" s="22"/>
    </row>
    <row r="152" spans="1:23" x14ac:dyDescent="0.35">
      <c r="A152" s="2" t="s">
        <v>12</v>
      </c>
      <c r="B152" s="2">
        <v>145</v>
      </c>
      <c r="C152" s="2">
        <v>145</v>
      </c>
      <c r="D152" s="7">
        <v>20.8</v>
      </c>
      <c r="E152" s="42">
        <f t="shared" si="15"/>
        <v>0.40277777777777807</v>
      </c>
      <c r="F152" s="42">
        <f t="shared" si="16"/>
        <v>1.4500000000000011</v>
      </c>
      <c r="G152" s="42">
        <f>0.5*Y$11*Y$13*Y$10*(D152*(1000/3600))^2</f>
        <v>30.213979235555563</v>
      </c>
      <c r="H152" s="42">
        <f>IF(D152=0,0,Y$12*Y$9*9.81)</f>
        <v>374.44769999999994</v>
      </c>
      <c r="I152" s="42">
        <f t="shared" si="12"/>
        <v>404.66167923555548</v>
      </c>
      <c r="J152" s="42">
        <f>(Y$9*E152)+IF(E152&gt;0,H152+G152,0)</f>
        <v>1103.4811236800003</v>
      </c>
      <c r="K152" s="42">
        <f>MAX((Y$9*E152)+H152+G152,0)</f>
        <v>1103.4811236800006</v>
      </c>
      <c r="L152" s="42">
        <f t="shared" si="13"/>
        <v>0</v>
      </c>
      <c r="M152" s="42">
        <f>ABS(MIN((Y$9*E152)+H152+G152,0))</f>
        <v>0</v>
      </c>
      <c r="N152" s="42">
        <f>MAX(K152,0)*(D152*1000/3600)</f>
        <v>6375.6687145955584</v>
      </c>
      <c r="O152" s="42">
        <f>ABS(M152*(D152*1000/3600))</f>
        <v>0</v>
      </c>
      <c r="P152" s="42">
        <f>P151+N152/1000</f>
        <v>443.42198090022316</v>
      </c>
      <c r="Q152" s="42">
        <f>Q151+O152/1000</f>
        <v>125.87289157184593</v>
      </c>
      <c r="R152" s="43">
        <v>134.06960256687753</v>
      </c>
      <c r="S152" s="43">
        <f t="shared" si="14"/>
        <v>0</v>
      </c>
      <c r="T152" s="42">
        <f>V152*Y$16</f>
        <v>86.793006535185526</v>
      </c>
      <c r="U152" s="21">
        <f>MIN(O152,Y$17)</f>
        <v>0</v>
      </c>
      <c r="V152" s="21">
        <f t="shared" si="17"/>
        <v>125.87289157184593</v>
      </c>
      <c r="W152" s="22"/>
    </row>
    <row r="153" spans="1:23" x14ac:dyDescent="0.35">
      <c r="A153" s="2" t="s">
        <v>12</v>
      </c>
      <c r="B153" s="2">
        <v>146</v>
      </c>
      <c r="C153" s="2">
        <v>146</v>
      </c>
      <c r="D153" s="7">
        <v>22.8</v>
      </c>
      <c r="E153" s="42">
        <f t="shared" si="15"/>
        <v>0.63888888888888862</v>
      </c>
      <c r="F153" s="42">
        <f t="shared" si="16"/>
        <v>2.2999999999999989</v>
      </c>
      <c r="G153" s="42">
        <f>0.5*Y$11*Y$13*Y$10*(D153*(1000/3600))^2</f>
        <v>36.303705080000007</v>
      </c>
      <c r="H153" s="42">
        <f>IF(D153=0,0,Y$12*Y$9*9.81)</f>
        <v>374.44769999999994</v>
      </c>
      <c r="I153" s="42">
        <f t="shared" si="12"/>
        <v>410.75140507999993</v>
      </c>
      <c r="J153" s="42">
        <f>(Y$9*E153)+IF(E153&gt;0,H153+G153,0)</f>
        <v>1519.2236273022218</v>
      </c>
      <c r="K153" s="42">
        <f>MAX((Y$9*E153)+H153+G153,0)</f>
        <v>1519.2236273022218</v>
      </c>
      <c r="L153" s="42">
        <f t="shared" si="13"/>
        <v>0</v>
      </c>
      <c r="M153" s="42">
        <f>ABS(MIN((Y$9*E153)+H153+G153,0))</f>
        <v>0</v>
      </c>
      <c r="N153" s="42">
        <f>MAX(K153,0)*(D153*1000/3600)</f>
        <v>9621.7496395807375</v>
      </c>
      <c r="O153" s="42">
        <f>ABS(M153*(D153*1000/3600))</f>
        <v>0</v>
      </c>
      <c r="P153" s="42">
        <f>P152+N153/1000</f>
        <v>453.0437305398039</v>
      </c>
      <c r="Q153" s="42">
        <f>Q152+O153/1000</f>
        <v>125.87289157184593</v>
      </c>
      <c r="R153" s="43">
        <v>134.06960256687753</v>
      </c>
      <c r="S153" s="43">
        <f t="shared" si="14"/>
        <v>16.033245104020551</v>
      </c>
      <c r="T153" s="42">
        <f>V153*Y$16</f>
        <v>86.793006535185526</v>
      </c>
      <c r="U153" s="21">
        <f>MIN(O153,Y$17)</f>
        <v>0</v>
      </c>
      <c r="V153" s="21">
        <f t="shared" si="17"/>
        <v>125.87289157184593</v>
      </c>
      <c r="W153" s="22"/>
    </row>
    <row r="154" spans="1:23" x14ac:dyDescent="0.35">
      <c r="A154" s="2" t="s">
        <v>12</v>
      </c>
      <c r="B154" s="2">
        <v>147</v>
      </c>
      <c r="C154" s="2">
        <v>147</v>
      </c>
      <c r="D154" s="7">
        <v>25.4</v>
      </c>
      <c r="E154" s="42">
        <f t="shared" si="15"/>
        <v>0.68055555555555536</v>
      </c>
      <c r="F154" s="42">
        <f t="shared" si="16"/>
        <v>2.4499999999999993</v>
      </c>
      <c r="G154" s="42">
        <f>0.5*Y$11*Y$13*Y$10*(D154*(1000/3600))^2</f>
        <v>45.05559089222222</v>
      </c>
      <c r="H154" s="42">
        <f>IF(D154=0,0,Y$12*Y$9*9.81)</f>
        <v>374.44769999999994</v>
      </c>
      <c r="I154" s="42">
        <f t="shared" si="12"/>
        <v>419.50329089222214</v>
      </c>
      <c r="J154" s="42">
        <f>(Y$9*E154)+IF(E154&gt;0,H154+G154,0)</f>
        <v>1600.2671797811106</v>
      </c>
      <c r="K154" s="42">
        <f>MAX((Y$9*E154)+H154+G154,0)</f>
        <v>1600.2671797811106</v>
      </c>
      <c r="L154" s="42">
        <f t="shared" si="13"/>
        <v>0</v>
      </c>
      <c r="M154" s="42">
        <f>ABS(MIN((Y$9*E154)+H154+G154,0))</f>
        <v>0</v>
      </c>
      <c r="N154" s="42">
        <f>MAX(K154,0)*(D154*1000/3600)</f>
        <v>11290.773990677835</v>
      </c>
      <c r="O154" s="42">
        <f>ABS(M154*(D154*1000/3600))</f>
        <v>0</v>
      </c>
      <c r="P154" s="42">
        <f>P153+N154/1000</f>
        <v>464.33450453048175</v>
      </c>
      <c r="Q154" s="42">
        <f>Q153+O154/1000</f>
        <v>125.87289157184593</v>
      </c>
      <c r="R154" s="43">
        <v>150.10284767089809</v>
      </c>
      <c r="S154" s="43">
        <f t="shared" si="14"/>
        <v>0</v>
      </c>
      <c r="T154" s="42">
        <f>V154*Y$16</f>
        <v>86.793006535185526</v>
      </c>
      <c r="U154" s="21">
        <f>MIN(O154,Y$17)</f>
        <v>0</v>
      </c>
      <c r="V154" s="21">
        <f t="shared" si="17"/>
        <v>125.87289157184593</v>
      </c>
      <c r="W154" s="22"/>
    </row>
    <row r="155" spans="1:23" x14ac:dyDescent="0.35">
      <c r="A155" s="2" t="s">
        <v>12</v>
      </c>
      <c r="B155" s="2">
        <v>148</v>
      </c>
      <c r="C155" s="2">
        <v>148</v>
      </c>
      <c r="D155" s="7">
        <v>27.7</v>
      </c>
      <c r="E155" s="42">
        <f t="shared" si="15"/>
        <v>0.5277777777777779</v>
      </c>
      <c r="F155" s="42">
        <f t="shared" si="16"/>
        <v>1.9000000000000004</v>
      </c>
      <c r="G155" s="42">
        <f>0.5*Y$11*Y$13*Y$10*(D155*(1000/3600))^2</f>
        <v>53.584698889722226</v>
      </c>
      <c r="H155" s="42">
        <f>IF(D155=0,0,Y$12*Y$9*9.81)</f>
        <v>374.44769999999994</v>
      </c>
      <c r="I155" s="42">
        <f t="shared" si="12"/>
        <v>428.03239888972217</v>
      </c>
      <c r="J155" s="42">
        <f>(Y$9*E155)+IF(E155&gt;0,H155+G155,0)</f>
        <v>1343.7268433341669</v>
      </c>
      <c r="K155" s="42">
        <f>MAX((Y$9*E155)+H155+G155,0)</f>
        <v>1343.7268433341667</v>
      </c>
      <c r="L155" s="42">
        <f t="shared" si="13"/>
        <v>0</v>
      </c>
      <c r="M155" s="42">
        <f>ABS(MIN((Y$9*E155)+H155+G155,0))</f>
        <v>0</v>
      </c>
      <c r="N155" s="42">
        <f>MAX(K155,0)*(D155*1000/3600)</f>
        <v>10339.231544543449</v>
      </c>
      <c r="O155" s="42">
        <f>ABS(M155*(D155*1000/3600))</f>
        <v>0</v>
      </c>
      <c r="P155" s="42">
        <f>P154+N155/1000</f>
        <v>474.6737360750252</v>
      </c>
      <c r="Q155" s="42">
        <f>Q154+O155/1000</f>
        <v>125.87289157184593</v>
      </c>
      <c r="R155" s="43">
        <v>150.10284767089809</v>
      </c>
      <c r="S155" s="43">
        <f t="shared" si="14"/>
        <v>0</v>
      </c>
      <c r="T155" s="42">
        <f>V155*Y$16</f>
        <v>86.793006535185526</v>
      </c>
      <c r="U155" s="21">
        <f>MIN(O155,Y$17)</f>
        <v>0</v>
      </c>
      <c r="V155" s="21">
        <f t="shared" si="17"/>
        <v>125.87289157184593</v>
      </c>
      <c r="W155" s="22"/>
    </row>
    <row r="156" spans="1:23" x14ac:dyDescent="0.35">
      <c r="A156" s="2" t="s">
        <v>12</v>
      </c>
      <c r="B156" s="2">
        <v>149</v>
      </c>
      <c r="C156" s="2">
        <v>149</v>
      </c>
      <c r="D156" s="7">
        <v>29.2</v>
      </c>
      <c r="E156" s="42">
        <f t="shared" si="15"/>
        <v>0.29166666666666685</v>
      </c>
      <c r="F156" s="42">
        <f t="shared" si="16"/>
        <v>1.0500000000000007</v>
      </c>
      <c r="G156" s="42">
        <f>0.5*Y$11*Y$13*Y$10*(D156*(1000/3600))^2</f>
        <v>59.545227568888876</v>
      </c>
      <c r="H156" s="42">
        <f>IF(D156=0,0,Y$12*Y$9*9.81)</f>
        <v>374.44769999999994</v>
      </c>
      <c r="I156" s="42">
        <f t="shared" si="12"/>
        <v>433.99292756888883</v>
      </c>
      <c r="J156" s="42">
        <f>(Y$9*E156)+IF(E156&gt;0,H156+G156,0)</f>
        <v>940.0345942355558</v>
      </c>
      <c r="K156" s="42">
        <f>MAX((Y$9*E156)+H156+G156,0)</f>
        <v>940.0345942355558</v>
      </c>
      <c r="L156" s="42">
        <f t="shared" si="13"/>
        <v>0</v>
      </c>
      <c r="M156" s="42">
        <f>ABS(MIN((Y$9*E156)+H156+G156,0))</f>
        <v>0</v>
      </c>
      <c r="N156" s="42">
        <f>MAX(K156,0)*(D156*1000/3600)</f>
        <v>7624.7250421328408</v>
      </c>
      <c r="O156" s="42">
        <f>ABS(M156*(D156*1000/3600))</f>
        <v>0</v>
      </c>
      <c r="P156" s="42">
        <f>P155+N156/1000</f>
        <v>482.29846111715807</v>
      </c>
      <c r="Q156" s="42">
        <f>Q155+O156/1000</f>
        <v>125.87289157184593</v>
      </c>
      <c r="R156" s="43">
        <v>150.10284767089809</v>
      </c>
      <c r="S156" s="43">
        <f t="shared" si="14"/>
        <v>0</v>
      </c>
      <c r="T156" s="42">
        <f>V156*Y$16</f>
        <v>86.793006535185526</v>
      </c>
      <c r="U156" s="21">
        <f>MIN(O156,Y$17)</f>
        <v>0</v>
      </c>
      <c r="V156" s="21">
        <f t="shared" si="17"/>
        <v>125.87289157184593</v>
      </c>
      <c r="W156" s="22"/>
    </row>
    <row r="157" spans="1:23" x14ac:dyDescent="0.35">
      <c r="A157" s="2" t="s">
        <v>12</v>
      </c>
      <c r="B157" s="2">
        <v>150</v>
      </c>
      <c r="C157" s="2">
        <v>150</v>
      </c>
      <c r="D157" s="7">
        <v>29.8</v>
      </c>
      <c r="E157" s="42">
        <f t="shared" si="15"/>
        <v>2.7777777777777679E-2</v>
      </c>
      <c r="F157" s="42">
        <f t="shared" si="16"/>
        <v>9.9999999999999645E-2</v>
      </c>
      <c r="G157" s="42">
        <f>0.5*Y$11*Y$13*Y$10*(D157*(1000/3600))^2</f>
        <v>62.01743278555557</v>
      </c>
      <c r="H157" s="42">
        <f>IF(D157=0,0,Y$12*Y$9*9.81)</f>
        <v>374.44769999999994</v>
      </c>
      <c r="I157" s="42">
        <f t="shared" si="12"/>
        <v>436.46513278555551</v>
      </c>
      <c r="J157" s="42">
        <f>(Y$9*E157)+IF(E157&gt;0,H157+G157,0)</f>
        <v>484.6595772299998</v>
      </c>
      <c r="K157" s="42">
        <f>MAX((Y$9*E157)+H157+G157,0)</f>
        <v>484.6595772299998</v>
      </c>
      <c r="L157" s="42">
        <f t="shared" si="13"/>
        <v>0</v>
      </c>
      <c r="M157" s="42">
        <f>ABS(MIN((Y$9*E157)+H157+G157,0))</f>
        <v>0</v>
      </c>
      <c r="N157" s="42">
        <f>MAX(K157,0)*(D157*1000/3600)</f>
        <v>4011.9042781816652</v>
      </c>
      <c r="O157" s="42">
        <f>ABS(M157*(D157*1000/3600))</f>
        <v>0</v>
      </c>
      <c r="P157" s="42">
        <f>P156+N157/1000</f>
        <v>486.31036539533972</v>
      </c>
      <c r="Q157" s="42">
        <f>Q156+O157/1000</f>
        <v>125.87289157184593</v>
      </c>
      <c r="R157" s="43">
        <v>150.10284767089809</v>
      </c>
      <c r="S157" s="43">
        <f t="shared" si="14"/>
        <v>0</v>
      </c>
      <c r="T157" s="42">
        <f>V157*Y$16</f>
        <v>86.793006535185526</v>
      </c>
      <c r="U157" s="21">
        <f>MIN(O157,Y$17)</f>
        <v>0</v>
      </c>
      <c r="V157" s="21">
        <f t="shared" si="17"/>
        <v>125.87289157184593</v>
      </c>
      <c r="W157" s="22"/>
    </row>
    <row r="158" spans="1:23" x14ac:dyDescent="0.35">
      <c r="A158" s="2" t="s">
        <v>12</v>
      </c>
      <c r="B158" s="2">
        <v>151</v>
      </c>
      <c r="C158" s="2">
        <v>151</v>
      </c>
      <c r="D158" s="7">
        <v>29.4</v>
      </c>
      <c r="E158" s="42">
        <f t="shared" si="15"/>
        <v>-0.36111111111111133</v>
      </c>
      <c r="F158" s="42">
        <f t="shared" si="16"/>
        <v>-1.3000000000000007</v>
      </c>
      <c r="G158" s="42">
        <f>0.5*Y$11*Y$13*Y$10*(D158*(1000/3600))^2</f>
        <v>60.363709069999985</v>
      </c>
      <c r="H158" s="42">
        <f>IF(D158=0,0,Y$12*Y$9*9.81)</f>
        <v>374.44769999999994</v>
      </c>
      <c r="I158" s="42">
        <f t="shared" si="12"/>
        <v>434.81140906999991</v>
      </c>
      <c r="J158" s="42">
        <f>(Y$9*E158)+IF(E158&gt;0,H158+G158,0)</f>
        <v>-626.52777777777817</v>
      </c>
      <c r="K158" s="42">
        <f>MAX((Y$9*E158)+H158+G158,0)</f>
        <v>0</v>
      </c>
      <c r="L158" s="42">
        <f t="shared" si="13"/>
        <v>626.52777777777817</v>
      </c>
      <c r="M158" s="42">
        <f>ABS(MIN((Y$9*E158)+H158+G158,0))</f>
        <v>191.71636870777826</v>
      </c>
      <c r="N158" s="42">
        <f>MAX(K158,0)*(D158*1000/3600)</f>
        <v>0</v>
      </c>
      <c r="O158" s="42">
        <f>ABS(M158*(D158*1000/3600))</f>
        <v>1565.6836777801891</v>
      </c>
      <c r="P158" s="42">
        <f>P157+N158/1000</f>
        <v>486.31036539533972</v>
      </c>
      <c r="Q158" s="42">
        <f>Q157+O158/1000</f>
        <v>127.43857524962611</v>
      </c>
      <c r="R158" s="43">
        <v>150.10284767089809</v>
      </c>
      <c r="S158" s="43">
        <f t="shared" si="14"/>
        <v>0</v>
      </c>
      <c r="T158" s="42">
        <f>V158*Y$16</f>
        <v>87.872590804527945</v>
      </c>
      <c r="U158" s="21">
        <f>MIN(O158,Y$17)</f>
        <v>1565.6836777801891</v>
      </c>
      <c r="V158" s="21">
        <f t="shared" si="17"/>
        <v>127.43857524962611</v>
      </c>
      <c r="W158" s="22"/>
    </row>
    <row r="159" spans="1:23" x14ac:dyDescent="0.35">
      <c r="A159" s="2" t="s">
        <v>12</v>
      </c>
      <c r="B159" s="2">
        <v>152</v>
      </c>
      <c r="C159" s="2">
        <v>152</v>
      </c>
      <c r="D159" s="7">
        <v>27.2</v>
      </c>
      <c r="E159" s="42">
        <f t="shared" si="15"/>
        <v>-0.94444444444444398</v>
      </c>
      <c r="F159" s="42">
        <f t="shared" si="16"/>
        <v>-3.3999999999999986</v>
      </c>
      <c r="G159" s="42">
        <f>0.5*Y$11*Y$13*Y$10*(D159*(1000/3600))^2</f>
        <v>51.667692302222221</v>
      </c>
      <c r="H159" s="42">
        <f>IF(D159=0,0,Y$12*Y$9*9.81)</f>
        <v>374.44769999999994</v>
      </c>
      <c r="I159" s="42">
        <f t="shared" si="12"/>
        <v>426.11539230222218</v>
      </c>
      <c r="J159" s="42">
        <f>(Y$9*E159)+IF(E159&gt;0,H159+G159,0)</f>
        <v>-1638.6111111111104</v>
      </c>
      <c r="K159" s="42">
        <f>MAX((Y$9*E159)+H159+G159,0)</f>
        <v>0</v>
      </c>
      <c r="L159" s="42">
        <f t="shared" si="13"/>
        <v>1638.6111111111104</v>
      </c>
      <c r="M159" s="42">
        <f>ABS(MIN((Y$9*E159)+H159+G159,0))</f>
        <v>1212.4957188088883</v>
      </c>
      <c r="N159" s="42">
        <f>MAX(K159,0)*(D159*1000/3600)</f>
        <v>0</v>
      </c>
      <c r="O159" s="42">
        <f>ABS(M159*(D159*1000/3600))</f>
        <v>9161.0787643338226</v>
      </c>
      <c r="P159" s="42">
        <f>P158+N159/1000</f>
        <v>486.31036539533972</v>
      </c>
      <c r="Q159" s="42">
        <f>Q158+O159/1000</f>
        <v>136.59965401395993</v>
      </c>
      <c r="R159" s="43">
        <v>150.10284767089809</v>
      </c>
      <c r="S159" s="43">
        <f t="shared" si="14"/>
        <v>0</v>
      </c>
      <c r="T159" s="42">
        <f>V159*Y$16</f>
        <v>94.18942010059871</v>
      </c>
      <c r="U159" s="21">
        <f>MIN(O159,Y$17)</f>
        <v>9161.0787643338226</v>
      </c>
      <c r="V159" s="21">
        <f t="shared" si="17"/>
        <v>136.59965401395993</v>
      </c>
      <c r="W159" s="22"/>
    </row>
    <row r="160" spans="1:23" x14ac:dyDescent="0.35">
      <c r="A160" s="2" t="s">
        <v>12</v>
      </c>
      <c r="B160" s="2">
        <v>153</v>
      </c>
      <c r="C160" s="2">
        <v>153</v>
      </c>
      <c r="D160" s="7">
        <v>22.6</v>
      </c>
      <c r="E160" s="42">
        <f t="shared" si="15"/>
        <v>-1.3749999999999998</v>
      </c>
      <c r="F160" s="42">
        <f t="shared" si="16"/>
        <v>-4.9499999999999993</v>
      </c>
      <c r="G160" s="42">
        <f>0.5*Y$11*Y$13*Y$10*(D160*(1000/3600))^2</f>
        <v>35.669591425555559</v>
      </c>
      <c r="H160" s="42">
        <f>IF(D160=0,0,Y$12*Y$9*9.81)</f>
        <v>374.44769999999994</v>
      </c>
      <c r="I160" s="42">
        <f t="shared" si="12"/>
        <v>410.11729142555549</v>
      </c>
      <c r="J160" s="42">
        <f>(Y$9*E160)+IF(E160&gt;0,H160+G160,0)</f>
        <v>-2385.6249999999995</v>
      </c>
      <c r="K160" s="42">
        <f>MAX((Y$9*E160)+H160+G160,0)</f>
        <v>0</v>
      </c>
      <c r="L160" s="42">
        <f t="shared" si="13"/>
        <v>2385.6249999999995</v>
      </c>
      <c r="M160" s="42">
        <f>ABS(MIN((Y$9*E160)+H160+G160,0))</f>
        <v>1975.507708574444</v>
      </c>
      <c r="N160" s="42">
        <f>MAX(K160,0)*(D160*1000/3600)</f>
        <v>0</v>
      </c>
      <c r="O160" s="42">
        <f>ABS(M160*(D160*1000/3600))</f>
        <v>12401.798392717343</v>
      </c>
      <c r="P160" s="42">
        <f>P159+N160/1000</f>
        <v>486.31036539533972</v>
      </c>
      <c r="Q160" s="42">
        <f>Q159+O160/1000</f>
        <v>149.00145240667729</v>
      </c>
      <c r="R160" s="43">
        <v>150.10284767089809</v>
      </c>
      <c r="S160" s="43">
        <f t="shared" si="14"/>
        <v>0</v>
      </c>
      <c r="T160" s="42">
        <f>V160*Y$16</f>
        <v>102.74081949649475</v>
      </c>
      <c r="U160" s="21">
        <f>MIN(O160,Y$17)</f>
        <v>12401.798392717343</v>
      </c>
      <c r="V160" s="21">
        <f t="shared" si="17"/>
        <v>149.00145240667729</v>
      </c>
      <c r="W160" s="22"/>
    </row>
    <row r="161" spans="1:23" x14ac:dyDescent="0.35">
      <c r="A161" s="2" t="s">
        <v>12</v>
      </c>
      <c r="B161" s="2">
        <v>154</v>
      </c>
      <c r="C161" s="2">
        <v>154</v>
      </c>
      <c r="D161" s="7">
        <v>17.3</v>
      </c>
      <c r="E161" s="42">
        <f t="shared" si="15"/>
        <v>-1.2916666666666667</v>
      </c>
      <c r="F161" s="42">
        <f t="shared" si="16"/>
        <v>-4.6500000000000004</v>
      </c>
      <c r="G161" s="42">
        <f>0.5*Y$11*Y$13*Y$10*(D161*(1000/3600))^2</f>
        <v>20.901307889722229</v>
      </c>
      <c r="H161" s="42">
        <f>IF(D161=0,0,Y$12*Y$9*9.81)</f>
        <v>374.44769999999994</v>
      </c>
      <c r="I161" s="42">
        <f t="shared" si="12"/>
        <v>395.34900788972215</v>
      </c>
      <c r="J161" s="42">
        <f>(Y$9*E161)+IF(E161&gt;0,H161+G161,0)</f>
        <v>-2241.041666666667</v>
      </c>
      <c r="K161" s="42">
        <f>MAX((Y$9*E161)+H161+G161,0)</f>
        <v>0</v>
      </c>
      <c r="L161" s="42">
        <f t="shared" si="13"/>
        <v>2241.041666666667</v>
      </c>
      <c r="M161" s="42">
        <f>ABS(MIN((Y$9*E161)+H161+G161,0))</f>
        <v>1845.6926587769449</v>
      </c>
      <c r="N161" s="42">
        <f>MAX(K161,0)*(D161*1000/3600)</f>
        <v>0</v>
      </c>
      <c r="O161" s="42">
        <f>ABS(M161*(D161*1000/3600))</f>
        <v>8869.5786102336515</v>
      </c>
      <c r="P161" s="42">
        <f>P160+N161/1000</f>
        <v>486.31036539533972</v>
      </c>
      <c r="Q161" s="42">
        <f>Q160+O161/1000</f>
        <v>157.87103101691093</v>
      </c>
      <c r="R161" s="43">
        <v>150.10284767089809</v>
      </c>
      <c r="S161" s="43">
        <f t="shared" si="14"/>
        <v>0</v>
      </c>
      <c r="T161" s="42">
        <f>V161*Y$16</f>
        <v>108.85665098863898</v>
      </c>
      <c r="U161" s="21">
        <f>MIN(O161,Y$17)</f>
        <v>8869.5786102336515</v>
      </c>
      <c r="V161" s="21">
        <f t="shared" si="17"/>
        <v>157.87103101691093</v>
      </c>
      <c r="W161" s="22"/>
    </row>
    <row r="162" spans="1:23" x14ac:dyDescent="0.35">
      <c r="A162" s="2" t="s">
        <v>12</v>
      </c>
      <c r="B162" s="2">
        <v>155</v>
      </c>
      <c r="C162" s="2">
        <v>155</v>
      </c>
      <c r="D162" s="7">
        <v>13.3</v>
      </c>
      <c r="E162" s="42">
        <f t="shared" si="15"/>
        <v>-0.73611111111111116</v>
      </c>
      <c r="F162" s="42">
        <f t="shared" si="16"/>
        <v>-2.6500000000000004</v>
      </c>
      <c r="G162" s="42">
        <f>0.5*Y$11*Y$13*Y$10*(D162*(1000/3600))^2</f>
        <v>12.353344089722224</v>
      </c>
      <c r="H162" s="42">
        <f>IF(D162=0,0,Y$12*Y$9*9.81)</f>
        <v>374.44769999999994</v>
      </c>
      <c r="I162" s="42">
        <f t="shared" si="12"/>
        <v>386.80104408972215</v>
      </c>
      <c r="J162" s="42">
        <f>(Y$9*E162)+IF(E162&gt;0,H162+G162,0)</f>
        <v>-1277.1527777777778</v>
      </c>
      <c r="K162" s="42">
        <f>MAX((Y$9*E162)+H162+G162,0)</f>
        <v>0</v>
      </c>
      <c r="L162" s="42">
        <f t="shared" si="13"/>
        <v>1277.1527777777778</v>
      </c>
      <c r="M162" s="42">
        <f>ABS(MIN((Y$9*E162)+H162+G162,0))</f>
        <v>890.35173368805567</v>
      </c>
      <c r="N162" s="42">
        <f>MAX(K162,0)*(D162*1000/3600)</f>
        <v>0</v>
      </c>
      <c r="O162" s="42">
        <f>ABS(M162*(D162*1000/3600))</f>
        <v>3289.355016125317</v>
      </c>
      <c r="P162" s="42">
        <f>P161+N162/1000</f>
        <v>486.31036539533972</v>
      </c>
      <c r="Q162" s="42">
        <f>Q161+O162/1000</f>
        <v>161.16038603303625</v>
      </c>
      <c r="R162" s="43">
        <v>150.10284767089809</v>
      </c>
      <c r="S162" s="43">
        <f t="shared" si="14"/>
        <v>0</v>
      </c>
      <c r="T162" s="42">
        <f>V162*Y$16</f>
        <v>111.12475659776574</v>
      </c>
      <c r="U162" s="21">
        <f>MIN(O162,Y$17)</f>
        <v>3289.355016125317</v>
      </c>
      <c r="V162" s="21">
        <f t="shared" si="17"/>
        <v>161.16038603303625</v>
      </c>
      <c r="W162" s="22"/>
    </row>
    <row r="163" spans="1:23" x14ac:dyDescent="0.35">
      <c r="A163" s="2" t="s">
        <v>12</v>
      </c>
      <c r="B163" s="2">
        <v>156</v>
      </c>
      <c r="C163" s="2">
        <v>156</v>
      </c>
      <c r="D163" s="7">
        <v>12</v>
      </c>
      <c r="E163" s="42">
        <f t="shared" si="15"/>
        <v>-9.7222222222222363E-2</v>
      </c>
      <c r="F163" s="42">
        <f t="shared" si="16"/>
        <v>-0.35000000000000053</v>
      </c>
      <c r="G163" s="42">
        <f>0.5*Y$11*Y$13*Y$10*(D163*(1000/3600))^2</f>
        <v>10.056428</v>
      </c>
      <c r="H163" s="42">
        <f>IF(D163=0,0,Y$12*Y$9*9.81)</f>
        <v>374.44769999999994</v>
      </c>
      <c r="I163" s="42">
        <f t="shared" si="12"/>
        <v>384.50412799999992</v>
      </c>
      <c r="J163" s="42">
        <f>(Y$9*E163)+IF(E163&gt;0,H163+G163,0)</f>
        <v>-168.6805555555558</v>
      </c>
      <c r="K163" s="42">
        <f>MAX((Y$9*E163)+H163+G163,0)</f>
        <v>215.82357244444415</v>
      </c>
      <c r="L163" s="42">
        <f t="shared" si="13"/>
        <v>168.6805555555558</v>
      </c>
      <c r="M163" s="42">
        <f>ABS(MIN((Y$9*E163)+H163+G163,0))</f>
        <v>0</v>
      </c>
      <c r="N163" s="42">
        <f>MAX(K163,0)*(D163*1000/3600)</f>
        <v>719.41190814814718</v>
      </c>
      <c r="O163" s="42">
        <f>ABS(M163*(D163*1000/3600))</f>
        <v>0</v>
      </c>
      <c r="P163" s="42">
        <f>P162+N163/1000</f>
        <v>487.02977730348789</v>
      </c>
      <c r="Q163" s="42">
        <f>Q162+O163/1000</f>
        <v>161.16038603303625</v>
      </c>
      <c r="R163" s="43">
        <v>150.10284767089809</v>
      </c>
      <c r="S163" s="43">
        <f t="shared" si="14"/>
        <v>0</v>
      </c>
      <c r="T163" s="42">
        <f>V163*Y$16</f>
        <v>111.12475659776574</v>
      </c>
      <c r="U163" s="21">
        <f>MIN(O163,Y$17)</f>
        <v>0</v>
      </c>
      <c r="V163" s="21">
        <f t="shared" si="17"/>
        <v>161.16038603303625</v>
      </c>
      <c r="W163" s="22"/>
    </row>
    <row r="164" spans="1:23" x14ac:dyDescent="0.35">
      <c r="A164" s="2" t="s">
        <v>12</v>
      </c>
      <c r="B164" s="2">
        <v>157</v>
      </c>
      <c r="C164" s="2">
        <v>157</v>
      </c>
      <c r="D164" s="7">
        <v>12.6</v>
      </c>
      <c r="E164" s="42">
        <f t="shared" si="15"/>
        <v>0.29166666666666663</v>
      </c>
      <c r="F164" s="42">
        <f t="shared" si="16"/>
        <v>1.0499999999999998</v>
      </c>
      <c r="G164" s="42">
        <f>0.5*Y$11*Y$13*Y$10*(D164*(1000/3600))^2</f>
        <v>11.087211870000001</v>
      </c>
      <c r="H164" s="42">
        <f>IF(D164=0,0,Y$12*Y$9*9.81)</f>
        <v>374.44769999999994</v>
      </c>
      <c r="I164" s="42">
        <f t="shared" si="12"/>
        <v>385.53491186999992</v>
      </c>
      <c r="J164" s="42">
        <f>(Y$9*E164)+IF(E164&gt;0,H164+G164,0)</f>
        <v>891.5765785366666</v>
      </c>
      <c r="K164" s="42">
        <f>MAX((Y$9*E164)+H164+G164,0)</f>
        <v>891.5765785366666</v>
      </c>
      <c r="L164" s="42">
        <f t="shared" si="13"/>
        <v>0</v>
      </c>
      <c r="M164" s="42">
        <f>ABS(MIN((Y$9*E164)+H164+G164,0))</f>
        <v>0</v>
      </c>
      <c r="N164" s="42">
        <f>MAX(K164,0)*(D164*1000/3600)</f>
        <v>3120.5180248783331</v>
      </c>
      <c r="O164" s="42">
        <f>ABS(M164*(D164*1000/3600))</f>
        <v>0</v>
      </c>
      <c r="P164" s="42">
        <f>P163+N164/1000</f>
        <v>490.15029532836621</v>
      </c>
      <c r="Q164" s="42">
        <f>Q163+O164/1000</f>
        <v>161.16038603303625</v>
      </c>
      <c r="R164" s="43">
        <v>150.10284767089809</v>
      </c>
      <c r="S164" s="43">
        <f t="shared" si="14"/>
        <v>0</v>
      </c>
      <c r="T164" s="42">
        <f>V164*Y$16</f>
        <v>111.12475659776574</v>
      </c>
      <c r="U164" s="21">
        <f>MIN(O164,Y$17)</f>
        <v>0</v>
      </c>
      <c r="V164" s="21">
        <f t="shared" si="17"/>
        <v>161.16038603303625</v>
      </c>
      <c r="W164" s="22"/>
    </row>
    <row r="165" spans="1:23" x14ac:dyDescent="0.35">
      <c r="A165" s="2" t="s">
        <v>12</v>
      </c>
      <c r="B165" s="2">
        <v>158</v>
      </c>
      <c r="C165" s="2">
        <v>158</v>
      </c>
      <c r="D165" s="7">
        <v>14.1</v>
      </c>
      <c r="E165" s="42">
        <f t="shared" si="15"/>
        <v>0.63888888888888884</v>
      </c>
      <c r="F165" s="42">
        <f t="shared" si="16"/>
        <v>2.2999999999999998</v>
      </c>
      <c r="G165" s="42">
        <f>0.5*Y$11*Y$13*Y$10*(D165*(1000/3600))^2</f>
        <v>13.884155907500002</v>
      </c>
      <c r="H165" s="42">
        <f>IF(D165=0,0,Y$12*Y$9*9.81)</f>
        <v>374.44769999999994</v>
      </c>
      <c r="I165" s="42">
        <f t="shared" si="12"/>
        <v>388.33185590749997</v>
      </c>
      <c r="J165" s="42">
        <f>(Y$9*E165)+IF(E165&gt;0,H165+G165,0)</f>
        <v>1496.8040781297223</v>
      </c>
      <c r="K165" s="42">
        <f>MAX((Y$9*E165)+H165+G165,0)</f>
        <v>1496.804078129722</v>
      </c>
      <c r="L165" s="42">
        <f t="shared" si="13"/>
        <v>0</v>
      </c>
      <c r="M165" s="42">
        <f>ABS(MIN((Y$9*E165)+H165+G165,0))</f>
        <v>0</v>
      </c>
      <c r="N165" s="42">
        <f>MAX(K165,0)*(D165*1000/3600)</f>
        <v>5862.4826393414114</v>
      </c>
      <c r="O165" s="42">
        <f>ABS(M165*(D165*1000/3600))</f>
        <v>0</v>
      </c>
      <c r="P165" s="42">
        <f>P164+N165/1000</f>
        <v>496.01277796770762</v>
      </c>
      <c r="Q165" s="42">
        <f>Q164+O165/1000</f>
        <v>161.16038603303625</v>
      </c>
      <c r="R165" s="43">
        <v>150.10284767089809</v>
      </c>
      <c r="S165" s="43">
        <f t="shared" si="14"/>
        <v>0</v>
      </c>
      <c r="T165" s="42">
        <f>V165*Y$16</f>
        <v>111.12475659776574</v>
      </c>
      <c r="U165" s="21">
        <f>MIN(O165,Y$17)</f>
        <v>0</v>
      </c>
      <c r="V165" s="21">
        <f t="shared" si="17"/>
        <v>161.16038603303625</v>
      </c>
      <c r="W165" s="22"/>
    </row>
    <row r="166" spans="1:23" x14ac:dyDescent="0.35">
      <c r="A166" s="2" t="s">
        <v>12</v>
      </c>
      <c r="B166" s="2">
        <v>159</v>
      </c>
      <c r="C166" s="2">
        <v>159</v>
      </c>
      <c r="D166" s="7">
        <v>17.2</v>
      </c>
      <c r="E166" s="42">
        <f t="shared" si="15"/>
        <v>0.83333333333333359</v>
      </c>
      <c r="F166" s="42">
        <f t="shared" si="16"/>
        <v>3.0000000000000009</v>
      </c>
      <c r="G166" s="42">
        <f>0.5*Y$11*Y$13*Y$10*(D166*(1000/3600))^2</f>
        <v>20.660372635555554</v>
      </c>
      <c r="H166" s="42">
        <f>IF(D166=0,0,Y$12*Y$9*9.81)</f>
        <v>374.44769999999994</v>
      </c>
      <c r="I166" s="42">
        <f t="shared" si="12"/>
        <v>395.10807263555552</v>
      </c>
      <c r="J166" s="42">
        <f>(Y$9*E166)+IF(E166&gt;0,H166+G166,0)</f>
        <v>1840.9414059688893</v>
      </c>
      <c r="K166" s="42">
        <f>MAX((Y$9*E166)+H166+G166,0)</f>
        <v>1840.9414059688893</v>
      </c>
      <c r="L166" s="42">
        <f t="shared" si="13"/>
        <v>0</v>
      </c>
      <c r="M166" s="42">
        <f>ABS(MIN((Y$9*E166)+H166+G166,0))</f>
        <v>0</v>
      </c>
      <c r="N166" s="42">
        <f>MAX(K166,0)*(D166*1000/3600)</f>
        <v>8795.6089396291372</v>
      </c>
      <c r="O166" s="42">
        <f>ABS(M166*(D166*1000/3600))</f>
        <v>0</v>
      </c>
      <c r="P166" s="42">
        <f>P165+N166/1000</f>
        <v>504.80838690733674</v>
      </c>
      <c r="Q166" s="42">
        <f>Q165+O166/1000</f>
        <v>161.16038603303625</v>
      </c>
      <c r="R166" s="43">
        <v>150.10284767089809</v>
      </c>
      <c r="S166" s="43">
        <f t="shared" si="14"/>
        <v>0</v>
      </c>
      <c r="T166" s="42">
        <f>V166*Y$16</f>
        <v>111.12475659776574</v>
      </c>
      <c r="U166" s="21">
        <f>MIN(O166,Y$17)</f>
        <v>0</v>
      </c>
      <c r="V166" s="21">
        <f t="shared" si="17"/>
        <v>161.16038603303625</v>
      </c>
      <c r="W166" s="22"/>
    </row>
    <row r="167" spans="1:23" x14ac:dyDescent="0.35">
      <c r="A167" s="2" t="s">
        <v>12</v>
      </c>
      <c r="B167" s="2">
        <v>160</v>
      </c>
      <c r="C167" s="2">
        <v>160</v>
      </c>
      <c r="D167" s="7">
        <v>20.100000000000001</v>
      </c>
      <c r="E167" s="42">
        <f t="shared" si="15"/>
        <v>0.86111111111111094</v>
      </c>
      <c r="F167" s="42">
        <f t="shared" si="16"/>
        <v>3.0999999999999996</v>
      </c>
      <c r="G167" s="42">
        <f>0.5*Y$11*Y$13*Y$10*(D167*(1000/3600))^2</f>
        <v>28.214565807500005</v>
      </c>
      <c r="H167" s="42">
        <f>IF(D167=0,0,Y$12*Y$9*9.81)</f>
        <v>374.44769999999994</v>
      </c>
      <c r="I167" s="42">
        <f t="shared" si="12"/>
        <v>402.66226580749992</v>
      </c>
      <c r="J167" s="42">
        <f>(Y$9*E167)+IF(E167&gt;0,H167+G167,0)</f>
        <v>1896.6900435852772</v>
      </c>
      <c r="K167" s="42">
        <f>MAX((Y$9*E167)+H167+G167,0)</f>
        <v>1896.6900435852774</v>
      </c>
      <c r="L167" s="42">
        <f t="shared" si="13"/>
        <v>0</v>
      </c>
      <c r="M167" s="42">
        <f>ABS(MIN((Y$9*E167)+H167+G167,0))</f>
        <v>0</v>
      </c>
      <c r="N167" s="42">
        <f>MAX(K167,0)*(D167*1000/3600)</f>
        <v>10589.852743351132</v>
      </c>
      <c r="O167" s="42">
        <f>ABS(M167*(D167*1000/3600))</f>
        <v>0</v>
      </c>
      <c r="P167" s="42">
        <f>P166+N167/1000</f>
        <v>515.39823965068786</v>
      </c>
      <c r="Q167" s="42">
        <f>Q166+O167/1000</f>
        <v>161.16038603303625</v>
      </c>
      <c r="R167" s="43">
        <v>150.10284767089809</v>
      </c>
      <c r="S167" s="43">
        <f t="shared" si="14"/>
        <v>0</v>
      </c>
      <c r="T167" s="42">
        <f>V167*Y$16</f>
        <v>111.12475659776574</v>
      </c>
      <c r="U167" s="21">
        <f>MIN(O167,Y$17)</f>
        <v>0</v>
      </c>
      <c r="V167" s="21">
        <f t="shared" si="17"/>
        <v>161.16038603303625</v>
      </c>
      <c r="W167" s="22"/>
    </row>
    <row r="168" spans="1:23" x14ac:dyDescent="0.35">
      <c r="A168" s="2" t="s">
        <v>12</v>
      </c>
      <c r="B168" s="2">
        <v>161</v>
      </c>
      <c r="C168" s="2">
        <v>161</v>
      </c>
      <c r="D168" s="7">
        <v>23.4</v>
      </c>
      <c r="E168" s="42">
        <f t="shared" si="15"/>
        <v>0.74999999999999978</v>
      </c>
      <c r="F168" s="42">
        <f t="shared" si="16"/>
        <v>2.6999999999999993</v>
      </c>
      <c r="G168" s="42">
        <f>0.5*Y$11*Y$13*Y$10*(D168*(1000/3600))^2</f>
        <v>38.239567469999997</v>
      </c>
      <c r="H168" s="42">
        <f>IF(D168=0,0,Y$12*Y$9*9.81)</f>
        <v>374.44769999999994</v>
      </c>
      <c r="I168" s="42">
        <f t="shared" si="12"/>
        <v>412.68726746999994</v>
      </c>
      <c r="J168" s="42">
        <f>(Y$9*E168)+IF(E168&gt;0,H168+G168,0)</f>
        <v>1713.9372674699994</v>
      </c>
      <c r="K168" s="42">
        <f>MAX((Y$9*E168)+H168+G168,0)</f>
        <v>1713.9372674699994</v>
      </c>
      <c r="L168" s="42">
        <f t="shared" si="13"/>
        <v>0</v>
      </c>
      <c r="M168" s="42">
        <f>ABS(MIN((Y$9*E168)+H168+G168,0))</f>
        <v>0</v>
      </c>
      <c r="N168" s="42">
        <f>MAX(K168,0)*(D168*1000/3600)</f>
        <v>11140.592238554997</v>
      </c>
      <c r="O168" s="42">
        <f>ABS(M168*(D168*1000/3600))</f>
        <v>0</v>
      </c>
      <c r="P168" s="42">
        <f>P167+N168/1000</f>
        <v>526.53883188924283</v>
      </c>
      <c r="Q168" s="42">
        <f>Q167+O168/1000</f>
        <v>161.16038603303625</v>
      </c>
      <c r="R168" s="43">
        <v>150.10284767089809</v>
      </c>
      <c r="S168" s="43">
        <f t="shared" si="14"/>
        <v>0</v>
      </c>
      <c r="T168" s="42">
        <f>V168*Y$16</f>
        <v>111.12475659776574</v>
      </c>
      <c r="U168" s="21">
        <f>MIN(O168,Y$17)</f>
        <v>0</v>
      </c>
      <c r="V168" s="21">
        <f t="shared" si="17"/>
        <v>161.16038603303625</v>
      </c>
      <c r="W168" s="22"/>
    </row>
    <row r="169" spans="1:23" x14ac:dyDescent="0.35">
      <c r="A169" s="2" t="s">
        <v>12</v>
      </c>
      <c r="B169" s="2">
        <v>162</v>
      </c>
      <c r="C169" s="2">
        <v>162</v>
      </c>
      <c r="D169" s="7">
        <v>25.5</v>
      </c>
      <c r="E169" s="42">
        <f t="shared" si="15"/>
        <v>0.5833333333333337</v>
      </c>
      <c r="F169" s="42">
        <f t="shared" si="16"/>
        <v>2.1000000000000014</v>
      </c>
      <c r="G169" s="42">
        <f>0.5*Y$11*Y$13*Y$10*(D169*(1000/3600))^2</f>
        <v>45.411057687500012</v>
      </c>
      <c r="H169" s="42">
        <f>IF(D169=0,0,Y$12*Y$9*9.81)</f>
        <v>374.44769999999994</v>
      </c>
      <c r="I169" s="42">
        <f t="shared" si="12"/>
        <v>419.85875768749997</v>
      </c>
      <c r="J169" s="42">
        <f>(Y$9*E169)+IF(E169&gt;0,H169+G169,0)</f>
        <v>1431.9420910208339</v>
      </c>
      <c r="K169" s="42">
        <f>MAX((Y$9*E169)+H169+G169,0)</f>
        <v>1431.9420910208339</v>
      </c>
      <c r="L169" s="42">
        <f t="shared" si="13"/>
        <v>0</v>
      </c>
      <c r="M169" s="42">
        <f>ABS(MIN((Y$9*E169)+H169+G169,0))</f>
        <v>0</v>
      </c>
      <c r="N169" s="42">
        <f>MAX(K169,0)*(D169*1000/3600)</f>
        <v>10142.923144730907</v>
      </c>
      <c r="O169" s="42">
        <f>ABS(M169*(D169*1000/3600))</f>
        <v>0</v>
      </c>
      <c r="P169" s="42">
        <f>P168+N169/1000</f>
        <v>536.68175503397379</v>
      </c>
      <c r="Q169" s="42">
        <f>Q168+O169/1000</f>
        <v>161.16038603303625</v>
      </c>
      <c r="R169" s="43">
        <v>150.10284767089809</v>
      </c>
      <c r="S169" s="43">
        <f t="shared" si="14"/>
        <v>0</v>
      </c>
      <c r="T169" s="42">
        <f>V169*Y$16</f>
        <v>111.12475659776574</v>
      </c>
      <c r="U169" s="21">
        <f>MIN(O169,Y$17)</f>
        <v>0</v>
      </c>
      <c r="V169" s="21">
        <f t="shared" si="17"/>
        <v>161.16038603303625</v>
      </c>
      <c r="W169" s="22"/>
    </row>
    <row r="170" spans="1:23" x14ac:dyDescent="0.35">
      <c r="A170" s="2" t="s">
        <v>12</v>
      </c>
      <c r="B170" s="2">
        <v>163</v>
      </c>
      <c r="C170" s="2">
        <v>163</v>
      </c>
      <c r="D170" s="7">
        <v>27.6</v>
      </c>
      <c r="E170" s="42">
        <f t="shared" si="15"/>
        <v>0.55555555555555558</v>
      </c>
      <c r="F170" s="42">
        <f t="shared" si="16"/>
        <v>2</v>
      </c>
      <c r="G170" s="42">
        <f>0.5*Y$11*Y$13*Y$10*(D170*(1000/3600))^2</f>
        <v>53.19850412000001</v>
      </c>
      <c r="H170" s="42">
        <f>IF(D170=0,0,Y$12*Y$9*9.81)</f>
        <v>374.44769999999994</v>
      </c>
      <c r="I170" s="42">
        <f t="shared" si="12"/>
        <v>427.64620411999994</v>
      </c>
      <c r="J170" s="42">
        <f>(Y$9*E170)+IF(E170&gt;0,H170+G170,0)</f>
        <v>1391.5350930088889</v>
      </c>
      <c r="K170" s="42">
        <f>MAX((Y$9*E170)+H170+G170,0)</f>
        <v>1391.5350930088889</v>
      </c>
      <c r="L170" s="42">
        <f t="shared" si="13"/>
        <v>0</v>
      </c>
      <c r="M170" s="42">
        <f>ABS(MIN((Y$9*E170)+H170+G170,0))</f>
        <v>0</v>
      </c>
      <c r="N170" s="42">
        <f>MAX(K170,0)*(D170*1000/3600)</f>
        <v>10668.435713068149</v>
      </c>
      <c r="O170" s="42">
        <f>ABS(M170*(D170*1000/3600))</f>
        <v>0</v>
      </c>
      <c r="P170" s="42">
        <f>P169+N170/1000</f>
        <v>547.35019074704189</v>
      </c>
      <c r="Q170" s="42">
        <f>Q169+O170/1000</f>
        <v>161.16038603303625</v>
      </c>
      <c r="R170" s="43">
        <v>150.10284767089809</v>
      </c>
      <c r="S170" s="43">
        <f t="shared" si="14"/>
        <v>0</v>
      </c>
      <c r="T170" s="42">
        <f>V170*Y$16</f>
        <v>111.12475659776574</v>
      </c>
      <c r="U170" s="21">
        <f>MIN(O170,Y$17)</f>
        <v>0</v>
      </c>
      <c r="V170" s="21">
        <f t="shared" si="17"/>
        <v>161.16038603303625</v>
      </c>
      <c r="W170" s="22"/>
    </row>
    <row r="171" spans="1:23" x14ac:dyDescent="0.35">
      <c r="A171" s="2" t="s">
        <v>12</v>
      </c>
      <c r="B171" s="2">
        <v>164</v>
      </c>
      <c r="C171" s="2">
        <v>164</v>
      </c>
      <c r="D171" s="7">
        <v>29.5</v>
      </c>
      <c r="E171" s="42">
        <f t="shared" si="15"/>
        <v>0.4861111111111111</v>
      </c>
      <c r="F171" s="42">
        <f t="shared" si="16"/>
        <v>1.75</v>
      </c>
      <c r="G171" s="42">
        <f>0.5*Y$11*Y$13*Y$10*(D171*(1000/3600))^2</f>
        <v>60.775044909722219</v>
      </c>
      <c r="H171" s="42">
        <f>IF(D171=0,0,Y$12*Y$9*9.81)</f>
        <v>374.44769999999994</v>
      </c>
      <c r="I171" s="42">
        <f t="shared" si="12"/>
        <v>435.22274490972217</v>
      </c>
      <c r="J171" s="42">
        <f>(Y$9*E171)+IF(E171&gt;0,H171+G171,0)</f>
        <v>1278.6255226874998</v>
      </c>
      <c r="K171" s="42">
        <f>MAX((Y$9*E171)+H171+G171,0)</f>
        <v>1278.6255226874998</v>
      </c>
      <c r="L171" s="42">
        <f t="shared" si="13"/>
        <v>0</v>
      </c>
      <c r="M171" s="42">
        <f>ABS(MIN((Y$9*E171)+H171+G171,0))</f>
        <v>0</v>
      </c>
      <c r="N171" s="42">
        <f>MAX(K171,0)*(D171*1000/3600)</f>
        <v>10477.625810911457</v>
      </c>
      <c r="O171" s="42">
        <f>ABS(M171*(D171*1000/3600))</f>
        <v>0</v>
      </c>
      <c r="P171" s="42">
        <f>P170+N171/1000</f>
        <v>557.82781655795338</v>
      </c>
      <c r="Q171" s="42">
        <f>Q170+O171/1000</f>
        <v>161.16038603303625</v>
      </c>
      <c r="R171" s="43">
        <v>150.10284767089809</v>
      </c>
      <c r="S171" s="43">
        <f t="shared" si="14"/>
        <v>0</v>
      </c>
      <c r="T171" s="42">
        <f>V171*Y$16</f>
        <v>111.12475659776574</v>
      </c>
      <c r="U171" s="21">
        <f>MIN(O171,Y$17)</f>
        <v>0</v>
      </c>
      <c r="V171" s="21">
        <f t="shared" si="17"/>
        <v>161.16038603303625</v>
      </c>
      <c r="W171" s="22"/>
    </row>
    <row r="172" spans="1:23" x14ac:dyDescent="0.35">
      <c r="A172" s="2" t="s">
        <v>12</v>
      </c>
      <c r="B172" s="2">
        <v>165</v>
      </c>
      <c r="C172" s="2">
        <v>165</v>
      </c>
      <c r="D172" s="7">
        <v>31.1</v>
      </c>
      <c r="E172" s="42">
        <f t="shared" si="15"/>
        <v>0.36111111111111133</v>
      </c>
      <c r="F172" s="42">
        <f t="shared" si="16"/>
        <v>1.3000000000000007</v>
      </c>
      <c r="G172" s="42">
        <f>0.5*Y$11*Y$13*Y$10*(D172*(1000/3600))^2</f>
        <v>67.546373096388905</v>
      </c>
      <c r="H172" s="42">
        <f>IF(D172=0,0,Y$12*Y$9*9.81)</f>
        <v>374.44769999999994</v>
      </c>
      <c r="I172" s="42">
        <f t="shared" si="12"/>
        <v>441.99407309638883</v>
      </c>
      <c r="J172" s="42">
        <f>(Y$9*E172)+IF(E172&gt;0,H172+G172,0)</f>
        <v>1068.5218508741671</v>
      </c>
      <c r="K172" s="42">
        <f>MAX((Y$9*E172)+H172+G172,0)</f>
        <v>1068.5218508741671</v>
      </c>
      <c r="L172" s="42">
        <f t="shared" si="13"/>
        <v>0</v>
      </c>
      <c r="M172" s="42">
        <f>ABS(MIN((Y$9*E172)+H172+G172,0))</f>
        <v>0</v>
      </c>
      <c r="N172" s="42">
        <f>MAX(K172,0)*(D172*1000/3600)</f>
        <v>9230.8415450518332</v>
      </c>
      <c r="O172" s="42">
        <f>ABS(M172*(D172*1000/3600))</f>
        <v>0</v>
      </c>
      <c r="P172" s="42">
        <f>P171+N172/1000</f>
        <v>567.0586581030052</v>
      </c>
      <c r="Q172" s="42">
        <f>Q171+O172/1000</f>
        <v>161.16038603303625</v>
      </c>
      <c r="R172" s="43">
        <v>150.10284767089809</v>
      </c>
      <c r="S172" s="43">
        <f t="shared" si="14"/>
        <v>0</v>
      </c>
      <c r="T172" s="42">
        <f>V172*Y$16</f>
        <v>111.12475659776574</v>
      </c>
      <c r="U172" s="21">
        <f>MIN(O172,Y$17)</f>
        <v>0</v>
      </c>
      <c r="V172" s="21">
        <f t="shared" si="17"/>
        <v>161.16038603303625</v>
      </c>
      <c r="W172" s="22"/>
    </row>
    <row r="173" spans="1:23" x14ac:dyDescent="0.35">
      <c r="A173" s="2" t="s">
        <v>12</v>
      </c>
      <c r="B173" s="2">
        <v>166</v>
      </c>
      <c r="C173" s="2">
        <v>166</v>
      </c>
      <c r="D173" s="7">
        <v>32.1</v>
      </c>
      <c r="E173" s="42">
        <f t="shared" si="15"/>
        <v>0.29166666666666685</v>
      </c>
      <c r="F173" s="42">
        <f t="shared" si="16"/>
        <v>1.0500000000000007</v>
      </c>
      <c r="G173" s="42">
        <f>0.5*Y$11*Y$13*Y$10*(D173*(1000/3600))^2</f>
        <v>71.960027607500024</v>
      </c>
      <c r="H173" s="42">
        <f>IF(D173=0,0,Y$12*Y$9*9.81)</f>
        <v>374.44769999999994</v>
      </c>
      <c r="I173" s="42">
        <f t="shared" si="12"/>
        <v>446.40772760749996</v>
      </c>
      <c r="J173" s="42">
        <f>(Y$9*E173)+IF(E173&gt;0,H173+G173,0)</f>
        <v>952.44939427416693</v>
      </c>
      <c r="K173" s="42">
        <f>MAX((Y$9*E173)+H173+G173,0)</f>
        <v>952.44939427416693</v>
      </c>
      <c r="L173" s="42">
        <f t="shared" si="13"/>
        <v>0</v>
      </c>
      <c r="M173" s="42">
        <f>ABS(MIN((Y$9*E173)+H173+G173,0))</f>
        <v>0</v>
      </c>
      <c r="N173" s="42">
        <f>MAX(K173,0)*(D173*1000/3600)</f>
        <v>8492.6737656113219</v>
      </c>
      <c r="O173" s="42">
        <f>ABS(M173*(D173*1000/3600))</f>
        <v>0</v>
      </c>
      <c r="P173" s="42">
        <f>P172+N173/1000</f>
        <v>575.55133186861656</v>
      </c>
      <c r="Q173" s="42">
        <f>Q172+O173/1000</f>
        <v>161.16038603303625</v>
      </c>
      <c r="R173" s="43">
        <v>150.10284767089809</v>
      </c>
      <c r="S173" s="43">
        <f t="shared" si="14"/>
        <v>0</v>
      </c>
      <c r="T173" s="42">
        <f>V173*Y$16</f>
        <v>111.12475659776574</v>
      </c>
      <c r="U173" s="21">
        <f>MIN(O173,Y$17)</f>
        <v>0</v>
      </c>
      <c r="V173" s="21">
        <f t="shared" si="17"/>
        <v>161.16038603303625</v>
      </c>
      <c r="W173" s="22"/>
    </row>
    <row r="174" spans="1:23" x14ac:dyDescent="0.35">
      <c r="A174" s="2" t="s">
        <v>12</v>
      </c>
      <c r="B174" s="2">
        <v>167</v>
      </c>
      <c r="C174" s="2">
        <v>167</v>
      </c>
      <c r="D174" s="7">
        <v>33.200000000000003</v>
      </c>
      <c r="E174" s="42">
        <f t="shared" si="15"/>
        <v>0.43055555555555575</v>
      </c>
      <c r="F174" s="42">
        <f t="shared" si="16"/>
        <v>1.5500000000000007</v>
      </c>
      <c r="G174" s="42">
        <f>0.5*Y$11*Y$13*Y$10*(D174*(1000/3600))^2</f>
        <v>76.976369435555583</v>
      </c>
      <c r="H174" s="42">
        <f>IF(D174=0,0,Y$12*Y$9*9.81)</f>
        <v>374.44769999999994</v>
      </c>
      <c r="I174" s="42">
        <f t="shared" si="12"/>
        <v>451.42406943555551</v>
      </c>
      <c r="J174" s="42">
        <f>(Y$9*E174)+IF(E174&gt;0,H174+G174,0)</f>
        <v>1198.4379583244447</v>
      </c>
      <c r="K174" s="42">
        <f>MAX((Y$9*E174)+H174+G174,0)</f>
        <v>1198.4379583244449</v>
      </c>
      <c r="L174" s="42">
        <f t="shared" si="13"/>
        <v>0</v>
      </c>
      <c r="M174" s="42">
        <f>ABS(MIN((Y$9*E174)+H174+G174,0))</f>
        <v>0</v>
      </c>
      <c r="N174" s="42">
        <f>MAX(K174,0)*(D174*1000/3600)</f>
        <v>11052.261171214324</v>
      </c>
      <c r="O174" s="42">
        <f>ABS(M174*(D174*1000/3600))</f>
        <v>0</v>
      </c>
      <c r="P174" s="42">
        <f>P173+N174/1000</f>
        <v>586.60359303983091</v>
      </c>
      <c r="Q174" s="42">
        <f>Q173+O174/1000</f>
        <v>161.16038603303625</v>
      </c>
      <c r="R174" s="43">
        <v>150.10284767089809</v>
      </c>
      <c r="S174" s="43">
        <f t="shared" si="14"/>
        <v>0</v>
      </c>
      <c r="T174" s="42">
        <f>V174*Y$16</f>
        <v>111.12475659776574</v>
      </c>
      <c r="U174" s="21">
        <f>MIN(O174,Y$17)</f>
        <v>0</v>
      </c>
      <c r="V174" s="21">
        <f t="shared" si="17"/>
        <v>161.16038603303625</v>
      </c>
      <c r="W174" s="22"/>
    </row>
    <row r="175" spans="1:23" x14ac:dyDescent="0.35">
      <c r="A175" s="2" t="s">
        <v>12</v>
      </c>
      <c r="B175" s="2">
        <v>168</v>
      </c>
      <c r="C175" s="2">
        <v>168</v>
      </c>
      <c r="D175" s="7">
        <v>35.200000000000003</v>
      </c>
      <c r="E175" s="42">
        <f t="shared" si="15"/>
        <v>0.55555555555555558</v>
      </c>
      <c r="F175" s="42">
        <f t="shared" si="16"/>
        <v>2</v>
      </c>
      <c r="G175" s="42">
        <f>0.5*Y$11*Y$13*Y$10*(D175*(1000/3600))^2</f>
        <v>86.529976035555563</v>
      </c>
      <c r="H175" s="42">
        <f>IF(D175=0,0,Y$12*Y$9*9.81)</f>
        <v>374.44769999999994</v>
      </c>
      <c r="I175" s="42">
        <f t="shared" si="12"/>
        <v>460.97767603555553</v>
      </c>
      <c r="J175" s="42">
        <f>(Y$9*E175)+IF(E175&gt;0,H175+G175,0)</f>
        <v>1424.8665649244444</v>
      </c>
      <c r="K175" s="42">
        <f>MAX((Y$9*E175)+H175+G175,0)</f>
        <v>1424.8665649244444</v>
      </c>
      <c r="L175" s="42">
        <f t="shared" si="13"/>
        <v>0</v>
      </c>
      <c r="M175" s="42">
        <f>ABS(MIN((Y$9*E175)+H175+G175,0))</f>
        <v>0</v>
      </c>
      <c r="N175" s="42">
        <f>MAX(K175,0)*(D175*1000/3600)</f>
        <v>13932.028634816792</v>
      </c>
      <c r="O175" s="42">
        <f>ABS(M175*(D175*1000/3600))</f>
        <v>0</v>
      </c>
      <c r="P175" s="42">
        <f>P174+N175/1000</f>
        <v>600.5356216746477</v>
      </c>
      <c r="Q175" s="42">
        <f>Q174+O175/1000</f>
        <v>161.16038603303625</v>
      </c>
      <c r="R175" s="43">
        <v>150.10284767089809</v>
      </c>
      <c r="S175" s="43">
        <f t="shared" si="14"/>
        <v>0</v>
      </c>
      <c r="T175" s="42">
        <f>V175*Y$16</f>
        <v>111.12475659776574</v>
      </c>
      <c r="U175" s="21">
        <f>MIN(O175,Y$17)</f>
        <v>0</v>
      </c>
      <c r="V175" s="21">
        <f t="shared" si="17"/>
        <v>161.16038603303625</v>
      </c>
      <c r="W175" s="22"/>
    </row>
    <row r="176" spans="1:23" x14ac:dyDescent="0.35">
      <c r="A176" s="2" t="s">
        <v>12</v>
      </c>
      <c r="B176" s="2">
        <v>169</v>
      </c>
      <c r="C176" s="2">
        <v>169</v>
      </c>
      <c r="D176" s="7">
        <v>37.200000000000003</v>
      </c>
      <c r="E176" s="42">
        <f t="shared" si="15"/>
        <v>0.38888888888888851</v>
      </c>
      <c r="F176" s="42">
        <f t="shared" si="16"/>
        <v>1.3999999999999986</v>
      </c>
      <c r="G176" s="42">
        <f>0.5*Y$11*Y$13*Y$10*(D176*(1000/3600))^2</f>
        <v>96.64227308000001</v>
      </c>
      <c r="H176" s="42">
        <f>IF(D176=0,0,Y$12*Y$9*9.81)</f>
        <v>374.44769999999994</v>
      </c>
      <c r="I176" s="42">
        <f t="shared" si="12"/>
        <v>471.08997307999994</v>
      </c>
      <c r="J176" s="42">
        <f>(Y$9*E176)+IF(E176&gt;0,H176+G176,0)</f>
        <v>1145.8121953022214</v>
      </c>
      <c r="K176" s="42">
        <f>MAX((Y$9*E176)+H176+G176,0)</f>
        <v>1145.8121953022214</v>
      </c>
      <c r="L176" s="42">
        <f t="shared" si="13"/>
        <v>0</v>
      </c>
      <c r="M176" s="42">
        <f>ABS(MIN((Y$9*E176)+H176+G176,0))</f>
        <v>0</v>
      </c>
      <c r="N176" s="42">
        <f>MAX(K176,0)*(D176*1000/3600)</f>
        <v>11840.059351456288</v>
      </c>
      <c r="O176" s="42">
        <f>ABS(M176*(D176*1000/3600))</f>
        <v>0</v>
      </c>
      <c r="P176" s="42">
        <f>P175+N176/1000</f>
        <v>612.37568102610396</v>
      </c>
      <c r="Q176" s="42">
        <f>Q175+O176/1000</f>
        <v>161.16038603303625</v>
      </c>
      <c r="R176" s="43">
        <v>150.10284767089809</v>
      </c>
      <c r="S176" s="43">
        <f t="shared" si="14"/>
        <v>0</v>
      </c>
      <c r="T176" s="42">
        <f>V176*Y$16</f>
        <v>111.12475659776574</v>
      </c>
      <c r="U176" s="21">
        <f>MIN(O176,Y$17)</f>
        <v>0</v>
      </c>
      <c r="V176" s="21">
        <f t="shared" si="17"/>
        <v>161.16038603303625</v>
      </c>
      <c r="W176" s="22"/>
    </row>
    <row r="177" spans="1:23" x14ac:dyDescent="0.35">
      <c r="A177" s="2" t="s">
        <v>12</v>
      </c>
      <c r="B177" s="2">
        <v>170</v>
      </c>
      <c r="C177" s="2">
        <v>170</v>
      </c>
      <c r="D177" s="7">
        <v>38</v>
      </c>
      <c r="E177" s="42">
        <f t="shared" si="15"/>
        <v>2.7777777777777186E-2</v>
      </c>
      <c r="F177" s="42">
        <f t="shared" si="16"/>
        <v>9.9999999999997868E-2</v>
      </c>
      <c r="G177" s="42">
        <f>0.5*Y$11*Y$13*Y$10*(D177*(1000/3600))^2</f>
        <v>100.84362522222222</v>
      </c>
      <c r="H177" s="42">
        <f>IF(D177=0,0,Y$12*Y$9*9.81)</f>
        <v>374.44769999999994</v>
      </c>
      <c r="I177" s="42">
        <f t="shared" si="12"/>
        <v>475.29132522222216</v>
      </c>
      <c r="J177" s="42">
        <f>(Y$9*E177)+IF(E177&gt;0,H177+G177,0)</f>
        <v>523.48576966666553</v>
      </c>
      <c r="K177" s="42">
        <f>MAX((Y$9*E177)+H177+G177,0)</f>
        <v>523.48576966666565</v>
      </c>
      <c r="L177" s="42">
        <f t="shared" si="13"/>
        <v>0</v>
      </c>
      <c r="M177" s="42">
        <f>ABS(MIN((Y$9*E177)+H177+G177,0))</f>
        <v>0</v>
      </c>
      <c r="N177" s="42">
        <f>MAX(K177,0)*(D177*1000/3600)</f>
        <v>5525.683124259248</v>
      </c>
      <c r="O177" s="42">
        <f>ABS(M177*(D177*1000/3600))</f>
        <v>0</v>
      </c>
      <c r="P177" s="42">
        <f>P176+N177/1000</f>
        <v>617.90136415036318</v>
      </c>
      <c r="Q177" s="42">
        <f>Q176+O177/1000</f>
        <v>161.16038603303625</v>
      </c>
      <c r="R177" s="43">
        <v>150.10284767089809</v>
      </c>
      <c r="S177" s="43">
        <f t="shared" si="14"/>
        <v>0</v>
      </c>
      <c r="T177" s="42">
        <f>V177*Y$16</f>
        <v>111.12475659776574</v>
      </c>
      <c r="U177" s="21">
        <f>MIN(O177,Y$17)</f>
        <v>0</v>
      </c>
      <c r="V177" s="21">
        <f t="shared" si="17"/>
        <v>161.16038603303625</v>
      </c>
      <c r="W177" s="22"/>
    </row>
    <row r="178" spans="1:23" x14ac:dyDescent="0.35">
      <c r="A178" s="2" t="s">
        <v>12</v>
      </c>
      <c r="B178" s="2">
        <v>171</v>
      </c>
      <c r="C178" s="2">
        <v>171</v>
      </c>
      <c r="D178" s="7">
        <v>37.4</v>
      </c>
      <c r="E178" s="42">
        <f t="shared" si="15"/>
        <v>-0.40277777777777757</v>
      </c>
      <c r="F178" s="42">
        <f t="shared" si="16"/>
        <v>-1.4499999999999993</v>
      </c>
      <c r="G178" s="42">
        <f>0.5*Y$11*Y$13*Y$10*(D178*(1000/3600))^2</f>
        <v>97.684230758888901</v>
      </c>
      <c r="H178" s="42">
        <f>IF(D178=0,0,Y$12*Y$9*9.81)</f>
        <v>374.44769999999994</v>
      </c>
      <c r="I178" s="42">
        <f t="shared" si="12"/>
        <v>472.13193075888887</v>
      </c>
      <c r="J178" s="42">
        <f>(Y$9*E178)+IF(E178&gt;0,H178+G178,0)</f>
        <v>-698.81944444444412</v>
      </c>
      <c r="K178" s="42">
        <f>MAX((Y$9*E178)+H178+G178,0)</f>
        <v>0</v>
      </c>
      <c r="L178" s="42">
        <f t="shared" si="13"/>
        <v>698.81944444444412</v>
      </c>
      <c r="M178" s="42">
        <f>ABS(MIN((Y$9*E178)+H178+G178,0))</f>
        <v>226.68751368555527</v>
      </c>
      <c r="N178" s="42">
        <f>MAX(K178,0)*(D178*1000/3600)</f>
        <v>0</v>
      </c>
      <c r="O178" s="42">
        <f>ABS(M178*(D178*1000/3600))</f>
        <v>2355.0313921777133</v>
      </c>
      <c r="P178" s="42">
        <f>P177+N178/1000</f>
        <v>617.90136415036318</v>
      </c>
      <c r="Q178" s="42">
        <f>Q177+O178/1000</f>
        <v>163.51541742521397</v>
      </c>
      <c r="R178" s="43">
        <v>150.10284767089809</v>
      </c>
      <c r="S178" s="43">
        <f t="shared" si="14"/>
        <v>0</v>
      </c>
      <c r="T178" s="42">
        <f>V178*Y$16</f>
        <v>112.74861899148202</v>
      </c>
      <c r="U178" s="21">
        <f>MIN(O178,Y$17)</f>
        <v>2355.0313921777133</v>
      </c>
      <c r="V178" s="21">
        <f t="shared" si="17"/>
        <v>163.51541742521397</v>
      </c>
      <c r="W178" s="22"/>
    </row>
    <row r="179" spans="1:23" x14ac:dyDescent="0.35">
      <c r="A179" s="2" t="s">
        <v>12</v>
      </c>
      <c r="B179" s="2">
        <v>172</v>
      </c>
      <c r="C179" s="2">
        <v>172</v>
      </c>
      <c r="D179" s="7">
        <v>35.1</v>
      </c>
      <c r="E179" s="42">
        <f t="shared" si="15"/>
        <v>-0.88888888888888862</v>
      </c>
      <c r="F179" s="42">
        <f t="shared" si="16"/>
        <v>-3.1999999999999993</v>
      </c>
      <c r="G179" s="42">
        <f>0.5*Y$11*Y$13*Y$10*(D179*(1000/3600))^2</f>
        <v>86.039026807499994</v>
      </c>
      <c r="H179" s="42">
        <f>IF(D179=0,0,Y$12*Y$9*9.81)</f>
        <v>374.44769999999994</v>
      </c>
      <c r="I179" s="42">
        <f t="shared" si="12"/>
        <v>460.48672680749996</v>
      </c>
      <c r="J179" s="42">
        <f>(Y$9*E179)+IF(E179&gt;0,H179+G179,0)</f>
        <v>-1542.2222222222217</v>
      </c>
      <c r="K179" s="42">
        <f>MAX((Y$9*E179)+H179+G179,0)</f>
        <v>0</v>
      </c>
      <c r="L179" s="42">
        <f t="shared" si="13"/>
        <v>1542.2222222222217</v>
      </c>
      <c r="M179" s="42">
        <f>ABS(MIN((Y$9*E179)+H179+G179,0))</f>
        <v>1081.7354954147218</v>
      </c>
      <c r="N179" s="42">
        <f>MAX(K179,0)*(D179*1000/3600)</f>
        <v>0</v>
      </c>
      <c r="O179" s="42">
        <f>ABS(M179*(D179*1000/3600))</f>
        <v>10546.921080293538</v>
      </c>
      <c r="P179" s="42">
        <f>P178+N179/1000</f>
        <v>617.90136415036318</v>
      </c>
      <c r="Q179" s="42">
        <f>Q178+O179/1000</f>
        <v>174.06233850550751</v>
      </c>
      <c r="R179" s="43">
        <v>150.10284767089809</v>
      </c>
      <c r="S179" s="43">
        <f t="shared" si="14"/>
        <v>0</v>
      </c>
      <c r="T179" s="42">
        <f>V179*Y$16</f>
        <v>120.02102672611733</v>
      </c>
      <c r="U179" s="21">
        <f>MIN(O179,Y$17)</f>
        <v>10546.921080293538</v>
      </c>
      <c r="V179" s="21">
        <f t="shared" si="17"/>
        <v>174.06233850550751</v>
      </c>
      <c r="W179" s="22"/>
    </row>
    <row r="180" spans="1:23" x14ac:dyDescent="0.35">
      <c r="A180" s="2" t="s">
        <v>12</v>
      </c>
      <c r="B180" s="2">
        <v>173</v>
      </c>
      <c r="C180" s="2">
        <v>173</v>
      </c>
      <c r="D180" s="7">
        <v>31</v>
      </c>
      <c r="E180" s="42">
        <f t="shared" si="15"/>
        <v>-1.1111111111111112</v>
      </c>
      <c r="F180" s="42">
        <f t="shared" si="16"/>
        <v>-4</v>
      </c>
      <c r="G180" s="42">
        <f>0.5*Y$11*Y$13*Y$10*(D180*(1000/3600))^2</f>
        <v>67.112689638888881</v>
      </c>
      <c r="H180" s="42">
        <f>IF(D180=0,0,Y$12*Y$9*9.81)</f>
        <v>374.44769999999994</v>
      </c>
      <c r="I180" s="42">
        <f t="shared" si="12"/>
        <v>441.56038963888881</v>
      </c>
      <c r="J180" s="42">
        <f>(Y$9*E180)+IF(E180&gt;0,H180+G180,0)</f>
        <v>-1927.7777777777778</v>
      </c>
      <c r="K180" s="42">
        <f>MAX((Y$9*E180)+H180+G180,0)</f>
        <v>0</v>
      </c>
      <c r="L180" s="42">
        <f t="shared" si="13"/>
        <v>1927.7777777777778</v>
      </c>
      <c r="M180" s="42">
        <f>ABS(MIN((Y$9*E180)+H180+G180,0))</f>
        <v>1486.217388138889</v>
      </c>
      <c r="N180" s="42">
        <f>MAX(K180,0)*(D180*1000/3600)</f>
        <v>0</v>
      </c>
      <c r="O180" s="42">
        <f>ABS(M180*(D180*1000/3600))</f>
        <v>12797.98306452932</v>
      </c>
      <c r="P180" s="42">
        <f>P179+N180/1000</f>
        <v>617.90136415036318</v>
      </c>
      <c r="Q180" s="42">
        <f>Q179+O180/1000</f>
        <v>186.86032157003683</v>
      </c>
      <c r="R180" s="43">
        <v>150.10284767089809</v>
      </c>
      <c r="S180" s="43">
        <f t="shared" si="14"/>
        <v>0</v>
      </c>
      <c r="T180" s="42">
        <f>V180*Y$16</f>
        <v>128.84560693465951</v>
      </c>
      <c r="U180" s="21">
        <f>MIN(O180,Y$17)</f>
        <v>12797.98306452932</v>
      </c>
      <c r="V180" s="21">
        <f t="shared" si="17"/>
        <v>186.86032157003683</v>
      </c>
      <c r="W180" s="22"/>
    </row>
    <row r="181" spans="1:23" x14ac:dyDescent="0.35">
      <c r="A181" s="2" t="s">
        <v>12</v>
      </c>
      <c r="B181" s="2">
        <v>174</v>
      </c>
      <c r="C181" s="2">
        <v>174</v>
      </c>
      <c r="D181" s="7">
        <v>27.1</v>
      </c>
      <c r="E181" s="42">
        <f t="shared" si="15"/>
        <v>-0.79166666666666652</v>
      </c>
      <c r="F181" s="42">
        <f t="shared" si="16"/>
        <v>-2.8499999999999996</v>
      </c>
      <c r="G181" s="42">
        <f>0.5*Y$11*Y$13*Y$10*(D181*(1000/3600))^2</f>
        <v>51.288481163055565</v>
      </c>
      <c r="H181" s="42">
        <f>IF(D181=0,0,Y$12*Y$9*9.81)</f>
        <v>374.44769999999994</v>
      </c>
      <c r="I181" s="42">
        <f t="shared" si="12"/>
        <v>425.73618116305551</v>
      </c>
      <c r="J181" s="42">
        <f>(Y$9*E181)+IF(E181&gt;0,H181+G181,0)</f>
        <v>-1373.5416666666665</v>
      </c>
      <c r="K181" s="42">
        <f>MAX((Y$9*E181)+H181+G181,0)</f>
        <v>0</v>
      </c>
      <c r="L181" s="42">
        <f t="shared" si="13"/>
        <v>1373.5416666666665</v>
      </c>
      <c r="M181" s="42">
        <f>ABS(MIN((Y$9*E181)+H181+G181,0))</f>
        <v>947.80548550361095</v>
      </c>
      <c r="N181" s="42">
        <f>MAX(K181,0)*(D181*1000/3600)</f>
        <v>0</v>
      </c>
      <c r="O181" s="42">
        <f>ABS(M181*(D181*1000/3600))</f>
        <v>7134.8690714299601</v>
      </c>
      <c r="P181" s="42">
        <f>P180+N181/1000</f>
        <v>617.90136415036318</v>
      </c>
      <c r="Q181" s="42">
        <f>Q180+O181/1000</f>
        <v>193.99519064146679</v>
      </c>
      <c r="R181" s="43">
        <v>150.10284767089809</v>
      </c>
      <c r="S181" s="43">
        <f t="shared" si="14"/>
        <v>0</v>
      </c>
      <c r="T181" s="42">
        <f>V181*Y$16</f>
        <v>133.76530592791616</v>
      </c>
      <c r="U181" s="21">
        <f>MIN(O181,Y$17)</f>
        <v>7134.8690714299601</v>
      </c>
      <c r="V181" s="21">
        <f t="shared" si="17"/>
        <v>193.99519064146679</v>
      </c>
      <c r="W181" s="22"/>
    </row>
    <row r="182" spans="1:23" x14ac:dyDescent="0.35">
      <c r="A182" s="2" t="s">
        <v>12</v>
      </c>
      <c r="B182" s="2">
        <v>175</v>
      </c>
      <c r="C182" s="2">
        <v>175</v>
      </c>
      <c r="D182" s="7">
        <v>25.3</v>
      </c>
      <c r="E182" s="42">
        <f t="shared" si="15"/>
        <v>-0.27777777777777779</v>
      </c>
      <c r="F182" s="42">
        <f t="shared" si="16"/>
        <v>-1</v>
      </c>
      <c r="G182" s="42">
        <f>0.5*Y$11*Y$13*Y$10*(D182*(1000/3600))^2</f>
        <v>44.701520823055567</v>
      </c>
      <c r="H182" s="42">
        <f>IF(D182=0,0,Y$12*Y$9*9.81)</f>
        <v>374.44769999999994</v>
      </c>
      <c r="I182" s="42">
        <f t="shared" si="12"/>
        <v>419.14922082305549</v>
      </c>
      <c r="J182" s="42">
        <f>(Y$9*E182)+IF(E182&gt;0,H182+G182,0)</f>
        <v>-481.94444444444446</v>
      </c>
      <c r="K182" s="42">
        <f>MAX((Y$9*E182)+H182+G182,0)</f>
        <v>0</v>
      </c>
      <c r="L182" s="42">
        <f t="shared" si="13"/>
        <v>481.94444444444446</v>
      </c>
      <c r="M182" s="42">
        <f>ABS(MIN((Y$9*E182)+H182+G182,0))</f>
        <v>62.795223621388949</v>
      </c>
      <c r="N182" s="42">
        <f>MAX(K182,0)*(D182*1000/3600)</f>
        <v>0</v>
      </c>
      <c r="O182" s="42">
        <f>ABS(M182*(D182*1000/3600))</f>
        <v>441.31087711698342</v>
      </c>
      <c r="P182" s="42">
        <f>P181+N182/1000</f>
        <v>617.90136415036318</v>
      </c>
      <c r="Q182" s="42">
        <f>Q181+O182/1000</f>
        <v>194.43650151858378</v>
      </c>
      <c r="R182" s="43">
        <v>150.10284767089809</v>
      </c>
      <c r="S182" s="43">
        <f t="shared" si="14"/>
        <v>0</v>
      </c>
      <c r="T182" s="42">
        <f>V182*Y$16</f>
        <v>134.06960256687753</v>
      </c>
      <c r="U182" s="21">
        <f>MIN(O182,Y$17)</f>
        <v>441.31087711698342</v>
      </c>
      <c r="V182" s="21">
        <f t="shared" si="17"/>
        <v>194.43650151858378</v>
      </c>
      <c r="W182" s="22"/>
    </row>
    <row r="183" spans="1:23" x14ac:dyDescent="0.35">
      <c r="A183" s="2" t="s">
        <v>12</v>
      </c>
      <c r="B183" s="2">
        <v>176</v>
      </c>
      <c r="C183" s="2">
        <v>176</v>
      </c>
      <c r="D183" s="7">
        <v>25.1</v>
      </c>
      <c r="E183" s="42">
        <f t="shared" si="15"/>
        <v>8.3333333333333037E-2</v>
      </c>
      <c r="F183" s="42">
        <f t="shared" si="16"/>
        <v>0.29999999999999893</v>
      </c>
      <c r="G183" s="42">
        <f>0.5*Y$11*Y$13*Y$10*(D183*(1000/3600))^2</f>
        <v>43.997570863055564</v>
      </c>
      <c r="H183" s="42">
        <f>IF(D183=0,0,Y$12*Y$9*9.81)</f>
        <v>374.44769999999994</v>
      </c>
      <c r="I183" s="42">
        <f t="shared" si="12"/>
        <v>418.4452708630555</v>
      </c>
      <c r="J183" s="42">
        <f>(Y$9*E183)+IF(E183&gt;0,H183+G183,0)</f>
        <v>563.0286041963883</v>
      </c>
      <c r="K183" s="42">
        <f>MAX((Y$9*E183)+H183+G183,0)</f>
        <v>563.0286041963883</v>
      </c>
      <c r="L183" s="42">
        <f t="shared" si="13"/>
        <v>0</v>
      </c>
      <c r="M183" s="42">
        <f>ABS(MIN((Y$9*E183)+H183+G183,0))</f>
        <v>0</v>
      </c>
      <c r="N183" s="42">
        <f>MAX(K183,0)*(D183*1000/3600)</f>
        <v>3925.5605459248186</v>
      </c>
      <c r="O183" s="42">
        <f>ABS(M183*(D183*1000/3600))</f>
        <v>0</v>
      </c>
      <c r="P183" s="42">
        <f>P182+N183/1000</f>
        <v>621.82692469628796</v>
      </c>
      <c r="Q183" s="42">
        <f>Q182+O183/1000</f>
        <v>194.43650151858378</v>
      </c>
      <c r="R183" s="43">
        <v>150.10284767089809</v>
      </c>
      <c r="S183" s="43">
        <f t="shared" si="14"/>
        <v>0</v>
      </c>
      <c r="T183" s="42">
        <f>V183*Y$16</f>
        <v>134.06960256687753</v>
      </c>
      <c r="U183" s="21">
        <f>MIN(O183,Y$17)</f>
        <v>0</v>
      </c>
      <c r="V183" s="21">
        <f t="shared" si="17"/>
        <v>194.43650151858378</v>
      </c>
      <c r="W183" s="22"/>
    </row>
    <row r="184" spans="1:23" x14ac:dyDescent="0.35">
      <c r="A184" s="2" t="s">
        <v>12</v>
      </c>
      <c r="B184" s="2">
        <v>177</v>
      </c>
      <c r="C184" s="2">
        <v>177</v>
      </c>
      <c r="D184" s="7">
        <v>25.9</v>
      </c>
      <c r="E184" s="42">
        <f t="shared" si="15"/>
        <v>0.37499999999999989</v>
      </c>
      <c r="F184" s="42">
        <f t="shared" si="16"/>
        <v>1.3499999999999996</v>
      </c>
      <c r="G184" s="42">
        <f>0.5*Y$11*Y$13*Y$10*(D184*(1000/3600))^2</f>
        <v>46.846892129722221</v>
      </c>
      <c r="H184" s="42">
        <f>IF(D184=0,0,Y$12*Y$9*9.81)</f>
        <v>374.44769999999994</v>
      </c>
      <c r="I184" s="42">
        <f t="shared" si="12"/>
        <v>421.29459212972216</v>
      </c>
      <c r="J184" s="42">
        <f>(Y$9*E184)+IF(E184&gt;0,H184+G184,0)</f>
        <v>1071.9195921297219</v>
      </c>
      <c r="K184" s="42">
        <f>MAX((Y$9*E184)+H184+G184,0)</f>
        <v>1071.9195921297219</v>
      </c>
      <c r="L184" s="42">
        <f t="shared" si="13"/>
        <v>0</v>
      </c>
      <c r="M184" s="42">
        <f>ABS(MIN((Y$9*E184)+H184+G184,0))</f>
        <v>0</v>
      </c>
      <c r="N184" s="42">
        <f>MAX(K184,0)*(D184*1000/3600)</f>
        <v>7711.8659544888324</v>
      </c>
      <c r="O184" s="42">
        <f>ABS(M184*(D184*1000/3600))</f>
        <v>0</v>
      </c>
      <c r="P184" s="42">
        <f>P183+N184/1000</f>
        <v>629.53879065077683</v>
      </c>
      <c r="Q184" s="42">
        <f>Q183+O184/1000</f>
        <v>194.43650151858378</v>
      </c>
      <c r="R184" s="43">
        <v>150.10284767089809</v>
      </c>
      <c r="S184" s="43">
        <f t="shared" si="14"/>
        <v>0</v>
      </c>
      <c r="T184" s="42">
        <f>V184*Y$16</f>
        <v>134.06960256687753</v>
      </c>
      <c r="U184" s="21">
        <f>MIN(O184,Y$17)</f>
        <v>0</v>
      </c>
      <c r="V184" s="21">
        <f t="shared" si="17"/>
        <v>194.43650151858378</v>
      </c>
      <c r="W184" s="22"/>
    </row>
    <row r="185" spans="1:23" x14ac:dyDescent="0.35">
      <c r="A185" s="2" t="s">
        <v>12</v>
      </c>
      <c r="B185" s="2">
        <v>178</v>
      </c>
      <c r="C185" s="2">
        <v>178</v>
      </c>
      <c r="D185" s="7">
        <v>27.8</v>
      </c>
      <c r="E185" s="42">
        <f t="shared" si="15"/>
        <v>0.45833333333333343</v>
      </c>
      <c r="F185" s="42">
        <f t="shared" si="16"/>
        <v>1.6500000000000004</v>
      </c>
      <c r="G185" s="42">
        <f>0.5*Y$11*Y$13*Y$10*(D185*(1000/3600))^2</f>
        <v>53.972290385555553</v>
      </c>
      <c r="H185" s="42">
        <f>IF(D185=0,0,Y$12*Y$9*9.81)</f>
        <v>374.44769999999994</v>
      </c>
      <c r="I185" s="42">
        <f t="shared" si="12"/>
        <v>428.41999038555548</v>
      </c>
      <c r="J185" s="42">
        <f>(Y$9*E185)+IF(E185&gt;0,H185+G185,0)</f>
        <v>1223.6283237188891</v>
      </c>
      <c r="K185" s="42">
        <f>MAX((Y$9*E185)+H185+G185,0)</f>
        <v>1223.6283237188891</v>
      </c>
      <c r="L185" s="42">
        <f t="shared" si="13"/>
        <v>0</v>
      </c>
      <c r="M185" s="42">
        <f>ABS(MIN((Y$9*E185)+H185+G185,0))</f>
        <v>0</v>
      </c>
      <c r="N185" s="42">
        <f>MAX(K185,0)*(D185*1000/3600)</f>
        <v>9449.129833162533</v>
      </c>
      <c r="O185" s="42">
        <f>ABS(M185*(D185*1000/3600))</f>
        <v>0</v>
      </c>
      <c r="P185" s="42">
        <f>P184+N185/1000</f>
        <v>638.98792048393932</v>
      </c>
      <c r="Q185" s="42">
        <f>Q184+O185/1000</f>
        <v>194.43650151858378</v>
      </c>
      <c r="R185" s="43">
        <v>150.10284767089809</v>
      </c>
      <c r="S185" s="43">
        <f t="shared" si="14"/>
        <v>0</v>
      </c>
      <c r="T185" s="42">
        <f>V185*Y$16</f>
        <v>134.06960256687753</v>
      </c>
      <c r="U185" s="21">
        <f>MIN(O185,Y$17)</f>
        <v>0</v>
      </c>
      <c r="V185" s="21">
        <f t="shared" si="17"/>
        <v>194.43650151858378</v>
      </c>
      <c r="W185" s="22"/>
    </row>
    <row r="186" spans="1:23" x14ac:dyDescent="0.35">
      <c r="A186" s="2" t="s">
        <v>12</v>
      </c>
      <c r="B186" s="2">
        <v>179</v>
      </c>
      <c r="C186" s="2">
        <v>179</v>
      </c>
      <c r="D186" s="7">
        <v>29.2</v>
      </c>
      <c r="E186" s="42">
        <f t="shared" si="15"/>
        <v>0.25000000000000011</v>
      </c>
      <c r="F186" s="42">
        <f t="shared" si="16"/>
        <v>0.90000000000000036</v>
      </c>
      <c r="G186" s="42">
        <f>0.5*Y$11*Y$13*Y$10*(D186*(1000/3600))^2</f>
        <v>59.545227568888876</v>
      </c>
      <c r="H186" s="42">
        <f>IF(D186=0,0,Y$12*Y$9*9.81)</f>
        <v>374.44769999999994</v>
      </c>
      <c r="I186" s="42">
        <f t="shared" si="12"/>
        <v>433.99292756888883</v>
      </c>
      <c r="J186" s="42">
        <f>(Y$9*E186)+IF(E186&gt;0,H186+G186,0)</f>
        <v>867.74292756888894</v>
      </c>
      <c r="K186" s="42">
        <f>MAX((Y$9*E186)+H186+G186,0)</f>
        <v>867.74292756888906</v>
      </c>
      <c r="L186" s="42">
        <f t="shared" si="13"/>
        <v>0</v>
      </c>
      <c r="M186" s="42">
        <f>ABS(MIN((Y$9*E186)+H186+G186,0))</f>
        <v>0</v>
      </c>
      <c r="N186" s="42">
        <f>MAX(K186,0)*(D186*1000/3600)</f>
        <v>7038.3593013921</v>
      </c>
      <c r="O186" s="42">
        <f>ABS(M186*(D186*1000/3600))</f>
        <v>0</v>
      </c>
      <c r="P186" s="42">
        <f>P185+N186/1000</f>
        <v>646.02627978533144</v>
      </c>
      <c r="Q186" s="42">
        <f>Q185+O186/1000</f>
        <v>194.43650151858378</v>
      </c>
      <c r="R186" s="43">
        <v>150.10284767089809</v>
      </c>
      <c r="S186" s="43">
        <f t="shared" si="14"/>
        <v>0</v>
      </c>
      <c r="T186" s="42">
        <f>V186*Y$16</f>
        <v>134.06960256687753</v>
      </c>
      <c r="U186" s="21">
        <f>MIN(O186,Y$17)</f>
        <v>0</v>
      </c>
      <c r="V186" s="21">
        <f t="shared" si="17"/>
        <v>194.43650151858378</v>
      </c>
      <c r="W186" s="22"/>
    </row>
    <row r="187" spans="1:23" x14ac:dyDescent="0.35">
      <c r="A187" s="2" t="s">
        <v>12</v>
      </c>
      <c r="B187" s="2">
        <v>180</v>
      </c>
      <c r="C187" s="2">
        <v>180</v>
      </c>
      <c r="D187" s="7">
        <v>29.6</v>
      </c>
      <c r="E187" s="42">
        <f t="shared" si="15"/>
        <v>4.1666666666666761E-2</v>
      </c>
      <c r="F187" s="42">
        <f t="shared" si="16"/>
        <v>0.15000000000000036</v>
      </c>
      <c r="G187" s="42">
        <f>0.5*Y$11*Y$13*Y$10*(D187*(1000/3600))^2</f>
        <v>61.187777475555563</v>
      </c>
      <c r="H187" s="42">
        <f>IF(D187=0,0,Y$12*Y$9*9.81)</f>
        <v>374.44769999999994</v>
      </c>
      <c r="I187" s="42">
        <f t="shared" si="12"/>
        <v>435.63547747555549</v>
      </c>
      <c r="J187" s="42">
        <f>(Y$9*E187)+IF(E187&gt;0,H187+G187,0)</f>
        <v>507.92714414222235</v>
      </c>
      <c r="K187" s="42">
        <f>MAX((Y$9*E187)+H187+G187,0)</f>
        <v>507.92714414222235</v>
      </c>
      <c r="L187" s="42">
        <f t="shared" si="13"/>
        <v>0</v>
      </c>
      <c r="M187" s="42">
        <f>ABS(MIN((Y$9*E187)+H187+G187,0))</f>
        <v>0</v>
      </c>
      <c r="N187" s="42">
        <f>MAX(K187,0)*(D187*1000/3600)</f>
        <v>4176.2898518360498</v>
      </c>
      <c r="O187" s="42">
        <f>ABS(M187*(D187*1000/3600))</f>
        <v>0</v>
      </c>
      <c r="P187" s="42">
        <f>P186+N187/1000</f>
        <v>650.20256963716747</v>
      </c>
      <c r="Q187" s="42">
        <f>Q186+O187/1000</f>
        <v>194.43650151858378</v>
      </c>
      <c r="R187" s="43">
        <v>150.10284767089809</v>
      </c>
      <c r="S187" s="43">
        <f t="shared" si="14"/>
        <v>0</v>
      </c>
      <c r="T187" s="42">
        <f>V187*Y$16</f>
        <v>134.06960256687753</v>
      </c>
      <c r="U187" s="21">
        <f>MIN(O187,Y$17)</f>
        <v>0</v>
      </c>
      <c r="V187" s="21">
        <f t="shared" si="17"/>
        <v>194.43650151858378</v>
      </c>
      <c r="W187" s="22"/>
    </row>
    <row r="188" spans="1:23" x14ac:dyDescent="0.35">
      <c r="A188" s="2" t="s">
        <v>12</v>
      </c>
      <c r="B188" s="2">
        <v>181</v>
      </c>
      <c r="C188" s="2">
        <v>181</v>
      </c>
      <c r="D188" s="7">
        <v>29.5</v>
      </c>
      <c r="E188" s="42">
        <f t="shared" si="15"/>
        <v>-5.5555555555555851E-2</v>
      </c>
      <c r="F188" s="42">
        <f t="shared" si="16"/>
        <v>-0.20000000000000107</v>
      </c>
      <c r="G188" s="42">
        <f>0.5*Y$11*Y$13*Y$10*(D188*(1000/3600))^2</f>
        <v>60.775044909722219</v>
      </c>
      <c r="H188" s="42">
        <f>IF(D188=0,0,Y$12*Y$9*9.81)</f>
        <v>374.44769999999994</v>
      </c>
      <c r="I188" s="42">
        <f t="shared" si="12"/>
        <v>435.22274490972217</v>
      </c>
      <c r="J188" s="42">
        <f>(Y$9*E188)+IF(E188&gt;0,H188+G188,0)</f>
        <v>-96.388888888889397</v>
      </c>
      <c r="K188" s="42">
        <f>MAX((Y$9*E188)+H188+G188,0)</f>
        <v>338.8338560208328</v>
      </c>
      <c r="L188" s="42">
        <f t="shared" si="13"/>
        <v>96.388888888889397</v>
      </c>
      <c r="M188" s="42">
        <f>ABS(MIN((Y$9*E188)+H188+G188,0))</f>
        <v>0</v>
      </c>
      <c r="N188" s="42">
        <f>MAX(K188,0)*(D188*1000/3600)</f>
        <v>2776.555209059602</v>
      </c>
      <c r="O188" s="42">
        <f>ABS(M188*(D188*1000/3600))</f>
        <v>0</v>
      </c>
      <c r="P188" s="42">
        <f>P187+N188/1000</f>
        <v>652.97912484622702</v>
      </c>
      <c r="Q188" s="42">
        <f>Q187+O188/1000</f>
        <v>194.43650151858378</v>
      </c>
      <c r="R188" s="43">
        <v>150.10284767089809</v>
      </c>
      <c r="S188" s="43">
        <f t="shared" si="14"/>
        <v>0</v>
      </c>
      <c r="T188" s="42">
        <f>V188*Y$16</f>
        <v>134.06960256687753</v>
      </c>
      <c r="U188" s="21">
        <f>MIN(O188,Y$17)</f>
        <v>0</v>
      </c>
      <c r="V188" s="21">
        <f t="shared" si="17"/>
        <v>194.43650151858378</v>
      </c>
      <c r="W188" s="22"/>
    </row>
    <row r="189" spans="1:23" x14ac:dyDescent="0.35">
      <c r="A189" s="2" t="s">
        <v>12</v>
      </c>
      <c r="B189" s="2">
        <v>182</v>
      </c>
      <c r="C189" s="2">
        <v>182</v>
      </c>
      <c r="D189" s="7">
        <v>29.2</v>
      </c>
      <c r="E189" s="42">
        <f t="shared" si="15"/>
        <v>-0.16666666666666657</v>
      </c>
      <c r="F189" s="42">
        <f t="shared" si="16"/>
        <v>-0.59999999999999964</v>
      </c>
      <c r="G189" s="42">
        <f>0.5*Y$11*Y$13*Y$10*(D189*(1000/3600))^2</f>
        <v>59.545227568888876</v>
      </c>
      <c r="H189" s="42">
        <f>IF(D189=0,0,Y$12*Y$9*9.81)</f>
        <v>374.44769999999994</v>
      </c>
      <c r="I189" s="42">
        <f t="shared" si="12"/>
        <v>433.99292756888883</v>
      </c>
      <c r="J189" s="42">
        <f>(Y$9*E189)+IF(E189&gt;0,H189+G189,0)</f>
        <v>-289.16666666666652</v>
      </c>
      <c r="K189" s="42">
        <f>MAX((Y$9*E189)+H189+G189,0)</f>
        <v>144.82626090222232</v>
      </c>
      <c r="L189" s="42">
        <f t="shared" si="13"/>
        <v>289.16666666666652</v>
      </c>
      <c r="M189" s="42">
        <f>ABS(MIN((Y$9*E189)+H189+G189,0))</f>
        <v>0</v>
      </c>
      <c r="N189" s="42">
        <f>MAX(K189,0)*(D189*1000/3600)</f>
        <v>1174.7018939846921</v>
      </c>
      <c r="O189" s="42">
        <f>ABS(M189*(D189*1000/3600))</f>
        <v>0</v>
      </c>
      <c r="P189" s="42">
        <f>P188+N189/1000</f>
        <v>654.15382674021168</v>
      </c>
      <c r="Q189" s="42">
        <f>Q188+O189/1000</f>
        <v>194.43650151858378</v>
      </c>
      <c r="R189" s="43">
        <v>150.10284767089809</v>
      </c>
      <c r="S189" s="43">
        <f t="shared" si="14"/>
        <v>0</v>
      </c>
      <c r="T189" s="42">
        <f>V189*Y$16</f>
        <v>134.06960256687753</v>
      </c>
      <c r="U189" s="21">
        <f>MIN(O189,Y$17)</f>
        <v>0</v>
      </c>
      <c r="V189" s="21">
        <f t="shared" si="17"/>
        <v>194.43650151858378</v>
      </c>
      <c r="W189" s="22"/>
    </row>
    <row r="190" spans="1:23" x14ac:dyDescent="0.35">
      <c r="A190" s="2" t="s">
        <v>12</v>
      </c>
      <c r="B190" s="2">
        <v>183</v>
      </c>
      <c r="C190" s="2">
        <v>183</v>
      </c>
      <c r="D190" s="7">
        <v>28.3</v>
      </c>
      <c r="E190" s="42">
        <f t="shared" si="15"/>
        <v>-0.43055555555555525</v>
      </c>
      <c r="F190" s="42">
        <f t="shared" si="16"/>
        <v>-1.5499999999999989</v>
      </c>
      <c r="G190" s="42">
        <f>0.5*Y$11*Y$13*Y$10*(D190*(1000/3600))^2</f>
        <v>55.931198756388895</v>
      </c>
      <c r="H190" s="42">
        <f>IF(D190=0,0,Y$12*Y$9*9.81)</f>
        <v>374.44769999999994</v>
      </c>
      <c r="I190" s="42">
        <f t="shared" si="12"/>
        <v>430.37889875638882</v>
      </c>
      <c r="J190" s="42">
        <f>(Y$9*E190)+IF(E190&gt;0,H190+G190,0)</f>
        <v>-747.01388888888835</v>
      </c>
      <c r="K190" s="42">
        <f>MAX((Y$9*E190)+H190+G190,0)</f>
        <v>0</v>
      </c>
      <c r="L190" s="42">
        <f t="shared" si="13"/>
        <v>747.01388888888835</v>
      </c>
      <c r="M190" s="42">
        <f>ABS(MIN((Y$9*E190)+H190+G190,0))</f>
        <v>316.63499013249952</v>
      </c>
      <c r="N190" s="42">
        <f>MAX(K190,0)*(D190*1000/3600)</f>
        <v>0</v>
      </c>
      <c r="O190" s="42">
        <f>ABS(M190*(D190*1000/3600))</f>
        <v>2489.1028390971487</v>
      </c>
      <c r="P190" s="42">
        <f>P189+N190/1000</f>
        <v>654.15382674021168</v>
      </c>
      <c r="Q190" s="42">
        <f>Q189+O190/1000</f>
        <v>196.92560435768092</v>
      </c>
      <c r="R190" s="43">
        <v>150.10284767089809</v>
      </c>
      <c r="S190" s="43">
        <f t="shared" si="14"/>
        <v>0</v>
      </c>
      <c r="T190" s="42">
        <f>V190*Y$16</f>
        <v>135.7859111086353</v>
      </c>
      <c r="U190" s="21">
        <f>MIN(O190,Y$17)</f>
        <v>2489.1028390971487</v>
      </c>
      <c r="V190" s="21">
        <f t="shared" si="17"/>
        <v>196.92560435768092</v>
      </c>
      <c r="W190" s="22"/>
    </row>
    <row r="191" spans="1:23" x14ac:dyDescent="0.35">
      <c r="A191" s="2" t="s">
        <v>12</v>
      </c>
      <c r="B191" s="2">
        <v>184</v>
      </c>
      <c r="C191" s="2">
        <v>184</v>
      </c>
      <c r="D191" s="7">
        <v>26.1</v>
      </c>
      <c r="E191" s="42">
        <f t="shared" si="15"/>
        <v>-0.65277777777777768</v>
      </c>
      <c r="F191" s="42">
        <f t="shared" si="16"/>
        <v>-2.3499999999999996</v>
      </c>
      <c r="G191" s="42">
        <f>0.5*Y$11*Y$13*Y$10*(D191*(1000/3600))^2</f>
        <v>47.573189707500013</v>
      </c>
      <c r="H191" s="42">
        <f>IF(D191=0,0,Y$12*Y$9*9.81)</f>
        <v>374.44769999999994</v>
      </c>
      <c r="I191" s="42">
        <f t="shared" si="12"/>
        <v>422.02088970749998</v>
      </c>
      <c r="J191" s="42">
        <f>(Y$9*E191)+IF(E191&gt;0,H191+G191,0)</f>
        <v>-1132.5694444444443</v>
      </c>
      <c r="K191" s="42">
        <f>MAX((Y$9*E191)+H191+G191,0)</f>
        <v>0</v>
      </c>
      <c r="L191" s="42">
        <f t="shared" si="13"/>
        <v>1132.5694444444443</v>
      </c>
      <c r="M191" s="42">
        <f>ABS(MIN((Y$9*E191)+H191+G191,0))</f>
        <v>710.54855473694442</v>
      </c>
      <c r="N191" s="42">
        <f>MAX(K191,0)*(D191*1000/3600)</f>
        <v>0</v>
      </c>
      <c r="O191" s="42">
        <f>ABS(M191*(D191*1000/3600))</f>
        <v>5151.4770218428475</v>
      </c>
      <c r="P191" s="42">
        <f>P190+N191/1000</f>
        <v>654.15382674021168</v>
      </c>
      <c r="Q191" s="42">
        <f>Q190+O191/1000</f>
        <v>202.07708137952378</v>
      </c>
      <c r="R191" s="43">
        <v>150.10284767089809</v>
      </c>
      <c r="S191" s="43">
        <f t="shared" si="14"/>
        <v>0</v>
      </c>
      <c r="T191" s="42">
        <f>V191*Y$16</f>
        <v>139.33800380500003</v>
      </c>
      <c r="U191" s="21">
        <f>MIN(O191,Y$17)</f>
        <v>5151.4770218428475</v>
      </c>
      <c r="V191" s="21">
        <f t="shared" si="17"/>
        <v>202.07708137952378</v>
      </c>
      <c r="W191" s="22"/>
    </row>
    <row r="192" spans="1:23" x14ac:dyDescent="0.35">
      <c r="A192" s="2" t="s">
        <v>12</v>
      </c>
      <c r="B192" s="2">
        <v>185</v>
      </c>
      <c r="C192" s="2">
        <v>185</v>
      </c>
      <c r="D192" s="7">
        <v>23.6</v>
      </c>
      <c r="E192" s="42">
        <f t="shared" si="15"/>
        <v>-0.70833333333333348</v>
      </c>
      <c r="F192" s="42">
        <f t="shared" si="16"/>
        <v>-2.5500000000000007</v>
      </c>
      <c r="G192" s="42">
        <f>0.5*Y$11*Y$13*Y$10*(D192*(1000/3600))^2</f>
        <v>38.896028742222228</v>
      </c>
      <c r="H192" s="42">
        <f>IF(D192=0,0,Y$12*Y$9*9.81)</f>
        <v>374.44769999999994</v>
      </c>
      <c r="I192" s="42">
        <f t="shared" si="12"/>
        <v>413.3437287422222</v>
      </c>
      <c r="J192" s="42">
        <f>(Y$9*E192)+IF(E192&gt;0,H192+G192,0)</f>
        <v>-1228.9583333333335</v>
      </c>
      <c r="K192" s="42">
        <f>MAX((Y$9*E192)+H192+G192,0)</f>
        <v>0</v>
      </c>
      <c r="L192" s="42">
        <f t="shared" si="13"/>
        <v>1228.9583333333335</v>
      </c>
      <c r="M192" s="42">
        <f>ABS(MIN((Y$9*E192)+H192+G192,0))</f>
        <v>815.61460459111129</v>
      </c>
      <c r="N192" s="42">
        <f>MAX(K192,0)*(D192*1000/3600)</f>
        <v>0</v>
      </c>
      <c r="O192" s="42">
        <f>ABS(M192*(D192*1000/3600))</f>
        <v>5346.806852319507</v>
      </c>
      <c r="P192" s="42">
        <f>P191+N192/1000</f>
        <v>654.15382674021168</v>
      </c>
      <c r="Q192" s="42">
        <f>Q191+O192/1000</f>
        <v>207.42388823184328</v>
      </c>
      <c r="R192" s="43">
        <v>150.10284767089809</v>
      </c>
      <c r="S192" s="43">
        <f t="shared" si="14"/>
        <v>0</v>
      </c>
      <c r="T192" s="42">
        <f>V192*Y$16</f>
        <v>143.0247820801369</v>
      </c>
      <c r="U192" s="21">
        <f>MIN(O192,Y$17)</f>
        <v>5346.806852319507</v>
      </c>
      <c r="V192" s="21">
        <f t="shared" si="17"/>
        <v>207.42388823184328</v>
      </c>
      <c r="W192" s="22"/>
    </row>
    <row r="193" spans="1:23" x14ac:dyDescent="0.35">
      <c r="A193" s="2" t="s">
        <v>12</v>
      </c>
      <c r="B193" s="2">
        <v>186</v>
      </c>
      <c r="C193" s="2">
        <v>186</v>
      </c>
      <c r="D193" s="7">
        <v>21</v>
      </c>
      <c r="E193" s="42">
        <f t="shared" si="15"/>
        <v>-0.65277777777777812</v>
      </c>
      <c r="F193" s="42">
        <f t="shared" si="16"/>
        <v>-2.3500000000000014</v>
      </c>
      <c r="G193" s="42">
        <f>0.5*Y$11*Y$13*Y$10*(D193*(1000/3600))^2</f>
        <v>30.797810750000007</v>
      </c>
      <c r="H193" s="42">
        <f>IF(D193=0,0,Y$12*Y$9*9.81)</f>
        <v>374.44769999999994</v>
      </c>
      <c r="I193" s="42">
        <f t="shared" si="12"/>
        <v>405.24551074999994</v>
      </c>
      <c r="J193" s="42">
        <f>(Y$9*E193)+IF(E193&gt;0,H193+G193,0)</f>
        <v>-1132.569444444445</v>
      </c>
      <c r="K193" s="42">
        <f>MAX((Y$9*E193)+H193+G193,0)</f>
        <v>0</v>
      </c>
      <c r="L193" s="42">
        <f t="shared" si="13"/>
        <v>1132.569444444445</v>
      </c>
      <c r="M193" s="42">
        <f>ABS(MIN((Y$9*E193)+H193+G193,0))</f>
        <v>727.32393369444503</v>
      </c>
      <c r="N193" s="42">
        <f>MAX(K193,0)*(D193*1000/3600)</f>
        <v>0</v>
      </c>
      <c r="O193" s="42">
        <f>ABS(M193*(D193*1000/3600))</f>
        <v>4242.722946550929</v>
      </c>
      <c r="P193" s="42">
        <f>P192+N193/1000</f>
        <v>654.15382674021168</v>
      </c>
      <c r="Q193" s="42">
        <f>Q192+O193/1000</f>
        <v>211.66661117839422</v>
      </c>
      <c r="R193" s="43">
        <v>150.10284767089809</v>
      </c>
      <c r="S193" s="43">
        <f t="shared" si="14"/>
        <v>0</v>
      </c>
      <c r="T193" s="42">
        <f>V193*Y$16</f>
        <v>145.95026250589478</v>
      </c>
      <c r="U193" s="21">
        <f>MIN(O193,Y$17)</f>
        <v>4242.722946550929</v>
      </c>
      <c r="V193" s="21">
        <f t="shared" si="17"/>
        <v>211.66661117839422</v>
      </c>
      <c r="W193" s="22"/>
    </row>
    <row r="194" spans="1:23" x14ac:dyDescent="0.35">
      <c r="A194" s="2" t="s">
        <v>12</v>
      </c>
      <c r="B194" s="2">
        <v>187</v>
      </c>
      <c r="C194" s="2">
        <v>187</v>
      </c>
      <c r="D194" s="7">
        <v>18.899999999999999</v>
      </c>
      <c r="E194" s="42">
        <f t="shared" si="15"/>
        <v>-0.54166666666666641</v>
      </c>
      <c r="F194" s="42">
        <f t="shared" si="16"/>
        <v>-1.9499999999999993</v>
      </c>
      <c r="G194" s="42">
        <f>0.5*Y$11*Y$13*Y$10*(D194*(1000/3600))^2</f>
        <v>24.946226707499999</v>
      </c>
      <c r="H194" s="42">
        <f>IF(D194=0,0,Y$12*Y$9*9.81)</f>
        <v>374.44769999999994</v>
      </c>
      <c r="I194" s="42">
        <f t="shared" si="12"/>
        <v>399.39392670749993</v>
      </c>
      <c r="J194" s="42">
        <f>(Y$9*E194)+IF(E194&gt;0,H194+G194,0)</f>
        <v>-939.79166666666617</v>
      </c>
      <c r="K194" s="42">
        <f>MAX((Y$9*E194)+H194+G194,0)</f>
        <v>0</v>
      </c>
      <c r="L194" s="42">
        <f t="shared" si="13"/>
        <v>939.79166666666617</v>
      </c>
      <c r="M194" s="42">
        <f>ABS(MIN((Y$9*E194)+H194+G194,0))</f>
        <v>540.39773995916619</v>
      </c>
      <c r="N194" s="42">
        <f>MAX(K194,0)*(D194*1000/3600)</f>
        <v>0</v>
      </c>
      <c r="O194" s="42">
        <f>ABS(M194*(D194*1000/3600))</f>
        <v>2837.0881347856225</v>
      </c>
      <c r="P194" s="42">
        <f>P193+N194/1000</f>
        <v>654.15382674021168</v>
      </c>
      <c r="Q194" s="42">
        <f>Q193+O194/1000</f>
        <v>214.50369931317985</v>
      </c>
      <c r="R194" s="43">
        <v>150.10284767089809</v>
      </c>
      <c r="S194" s="43">
        <f t="shared" si="14"/>
        <v>0</v>
      </c>
      <c r="T194" s="42">
        <f>V194*Y$16</f>
        <v>147.90651699364361</v>
      </c>
      <c r="U194" s="21">
        <f>MIN(O194,Y$17)</f>
        <v>2837.0881347856225</v>
      </c>
      <c r="V194" s="21">
        <f t="shared" si="17"/>
        <v>214.50369931317985</v>
      </c>
      <c r="W194" s="22"/>
    </row>
    <row r="195" spans="1:23" x14ac:dyDescent="0.35">
      <c r="A195" s="2" t="s">
        <v>12</v>
      </c>
      <c r="B195" s="2">
        <v>188</v>
      </c>
      <c r="C195" s="2">
        <v>188</v>
      </c>
      <c r="D195" s="7">
        <v>17.100000000000001</v>
      </c>
      <c r="E195" s="42">
        <f t="shared" si="15"/>
        <v>-0.44444444444444431</v>
      </c>
      <c r="F195" s="42">
        <f t="shared" si="16"/>
        <v>-1.5999999999999996</v>
      </c>
      <c r="G195" s="42">
        <f>0.5*Y$11*Y$13*Y$10*(D195*(1000/3600))^2</f>
        <v>20.420834107500006</v>
      </c>
      <c r="H195" s="42">
        <f>IF(D195=0,0,Y$12*Y$9*9.81)</f>
        <v>374.44769999999994</v>
      </c>
      <c r="I195" s="42">
        <f t="shared" si="12"/>
        <v>394.86853410749995</v>
      </c>
      <c r="J195" s="42">
        <f>(Y$9*E195)+IF(E195&gt;0,H195+G195,0)</f>
        <v>-771.11111111111086</v>
      </c>
      <c r="K195" s="42">
        <f>MAX((Y$9*E195)+H195+G195,0)</f>
        <v>0</v>
      </c>
      <c r="L195" s="42">
        <f t="shared" si="13"/>
        <v>771.11111111111086</v>
      </c>
      <c r="M195" s="42">
        <f>ABS(MIN((Y$9*E195)+H195+G195,0))</f>
        <v>376.2425770036109</v>
      </c>
      <c r="N195" s="42">
        <f>MAX(K195,0)*(D195*1000/3600)</f>
        <v>0</v>
      </c>
      <c r="O195" s="42">
        <f>ABS(M195*(D195*1000/3600))</f>
        <v>1787.1522407671519</v>
      </c>
      <c r="P195" s="42">
        <f>P194+N195/1000</f>
        <v>654.15382674021168</v>
      </c>
      <c r="Q195" s="42">
        <f>Q194+O195/1000</f>
        <v>216.29085155394699</v>
      </c>
      <c r="R195" s="43">
        <v>150.10284767089809</v>
      </c>
      <c r="S195" s="43">
        <f t="shared" si="14"/>
        <v>7.8241314664635411</v>
      </c>
      <c r="T195" s="42">
        <f>V195*Y$16</f>
        <v>149.1388102553245</v>
      </c>
      <c r="U195" s="21">
        <f>MIN(O195,Y$17)</f>
        <v>1787.1522407671519</v>
      </c>
      <c r="V195" s="21">
        <f t="shared" si="17"/>
        <v>216.29085155394699</v>
      </c>
      <c r="W195" s="22"/>
    </row>
    <row r="196" spans="1:23" x14ac:dyDescent="0.35">
      <c r="A196" s="2" t="s">
        <v>12</v>
      </c>
      <c r="B196" s="2">
        <v>189</v>
      </c>
      <c r="C196" s="2">
        <v>189</v>
      </c>
      <c r="D196" s="7">
        <v>15.7</v>
      </c>
      <c r="E196" s="42">
        <f t="shared" si="15"/>
        <v>-0.36111111111111133</v>
      </c>
      <c r="F196" s="42">
        <f t="shared" si="16"/>
        <v>-1.3000000000000007</v>
      </c>
      <c r="G196" s="42">
        <f>0.5*Y$11*Y$13*Y$10*(D196*(1000/3600))^2</f>
        <v>17.213950956388885</v>
      </c>
      <c r="H196" s="42">
        <f>IF(D196=0,0,Y$12*Y$9*9.81)</f>
        <v>374.44769999999994</v>
      </c>
      <c r="I196" s="42">
        <f t="shared" si="12"/>
        <v>391.66165095638883</v>
      </c>
      <c r="J196" s="42">
        <f>(Y$9*E196)+IF(E196&gt;0,H196+G196,0)</f>
        <v>-626.52777777777817</v>
      </c>
      <c r="K196" s="42">
        <f>MAX((Y$9*E196)+H196+G196,0)</f>
        <v>0</v>
      </c>
      <c r="L196" s="42">
        <f t="shared" si="13"/>
        <v>626.52777777777817</v>
      </c>
      <c r="M196" s="42">
        <f>ABS(MIN((Y$9*E196)+H196+G196,0))</f>
        <v>234.86612682138934</v>
      </c>
      <c r="N196" s="42">
        <f>MAX(K196,0)*(D196*1000/3600)</f>
        <v>0</v>
      </c>
      <c r="O196" s="42">
        <f>ABS(M196*(D196*1000/3600))</f>
        <v>1024.2772753043923</v>
      </c>
      <c r="P196" s="42">
        <f>P195+N196/1000</f>
        <v>654.15382674021168</v>
      </c>
      <c r="Q196" s="42">
        <f>Q195+O196/1000</f>
        <v>217.31512882925139</v>
      </c>
      <c r="R196" s="43">
        <v>157.92697913736163</v>
      </c>
      <c r="S196" s="43">
        <f t="shared" si="14"/>
        <v>0</v>
      </c>
      <c r="T196" s="42">
        <f>V196*Y$16</f>
        <v>149.84507912020231</v>
      </c>
      <c r="U196" s="21">
        <f>MIN(O196,Y$17)</f>
        <v>1024.2772753043923</v>
      </c>
      <c r="V196" s="21">
        <f t="shared" si="17"/>
        <v>217.31512882925139</v>
      </c>
      <c r="W196" s="22"/>
    </row>
    <row r="197" spans="1:23" x14ac:dyDescent="0.35">
      <c r="A197" s="2" t="s">
        <v>12</v>
      </c>
      <c r="B197" s="2">
        <v>190</v>
      </c>
      <c r="C197" s="2">
        <v>190</v>
      </c>
      <c r="D197" s="7">
        <v>14.5</v>
      </c>
      <c r="E197" s="42">
        <f t="shared" si="15"/>
        <v>-0.27777777777777779</v>
      </c>
      <c r="F197" s="42">
        <f t="shared" si="16"/>
        <v>-1</v>
      </c>
      <c r="G197" s="42">
        <f>0.5*Y$11*Y$13*Y$10*(D197*(1000/3600))^2</f>
        <v>14.683083243055556</v>
      </c>
      <c r="H197" s="42">
        <f>IF(D197=0,0,Y$12*Y$9*9.81)</f>
        <v>374.44769999999994</v>
      </c>
      <c r="I197" s="42">
        <f t="shared" si="12"/>
        <v>389.13078324305548</v>
      </c>
      <c r="J197" s="42">
        <f>(Y$9*E197)+IF(E197&gt;0,H197+G197,0)</f>
        <v>-481.94444444444446</v>
      </c>
      <c r="K197" s="42">
        <f>MAX((Y$9*E197)+H197+G197,0)</f>
        <v>0</v>
      </c>
      <c r="L197" s="42">
        <f t="shared" si="13"/>
        <v>481.94444444444446</v>
      </c>
      <c r="M197" s="42">
        <f>ABS(MIN((Y$9*E197)+H197+G197,0))</f>
        <v>92.813661201388953</v>
      </c>
      <c r="N197" s="42">
        <f>MAX(K197,0)*(D197*1000/3600)</f>
        <v>0</v>
      </c>
      <c r="O197" s="42">
        <f>ABS(M197*(D197*1000/3600))</f>
        <v>373.83280206114995</v>
      </c>
      <c r="P197" s="42">
        <f>P196+N197/1000</f>
        <v>654.15382674021168</v>
      </c>
      <c r="Q197" s="42">
        <f>Q196+O197/1000</f>
        <v>217.68896163131254</v>
      </c>
      <c r="R197" s="43">
        <v>157.92697913736163</v>
      </c>
      <c r="S197" s="43">
        <f t="shared" si="14"/>
        <v>51.656202664943066</v>
      </c>
      <c r="T197" s="42">
        <f>V197*Y$16</f>
        <v>150.10284767089809</v>
      </c>
      <c r="U197" s="21">
        <f>MIN(O197,Y$17)</f>
        <v>373.83280206114995</v>
      </c>
      <c r="V197" s="21">
        <f t="shared" si="17"/>
        <v>217.68896163131254</v>
      </c>
      <c r="W197" s="22"/>
    </row>
    <row r="198" spans="1:23" x14ac:dyDescent="0.35">
      <c r="A198" s="2" t="s">
        <v>12</v>
      </c>
      <c r="B198" s="2">
        <v>191</v>
      </c>
      <c r="C198" s="2">
        <v>191</v>
      </c>
      <c r="D198" s="7">
        <v>13.7</v>
      </c>
      <c r="E198" s="42">
        <f t="shared" si="15"/>
        <v>-0.22222222222222215</v>
      </c>
      <c r="F198" s="42">
        <f t="shared" si="16"/>
        <v>-0.79999999999999982</v>
      </c>
      <c r="G198" s="42">
        <f>0.5*Y$11*Y$13*Y$10*(D198*(1000/3600))^2</f>
        <v>13.10757618972222</v>
      </c>
      <c r="H198" s="42">
        <f>IF(D198=0,0,Y$12*Y$9*9.81)</f>
        <v>374.44769999999994</v>
      </c>
      <c r="I198" s="42">
        <f t="shared" si="12"/>
        <v>387.55527618972218</v>
      </c>
      <c r="J198" s="42">
        <f>(Y$9*E198)+IF(E198&gt;0,H198+G198,0)</f>
        <v>-385.55555555555543</v>
      </c>
      <c r="K198" s="42">
        <f>MAX((Y$9*E198)+H198+G198,0)</f>
        <v>1.9997206341667315</v>
      </c>
      <c r="L198" s="42">
        <f t="shared" si="13"/>
        <v>385.55555555555543</v>
      </c>
      <c r="M198" s="42">
        <f>ABS(MIN((Y$9*E198)+H198+G198,0))</f>
        <v>0</v>
      </c>
      <c r="N198" s="42">
        <f>MAX(K198,0)*(D198*1000/3600)</f>
        <v>7.6100479689122835</v>
      </c>
      <c r="O198" s="42">
        <f>ABS(M198*(D198*1000/3600))</f>
        <v>0</v>
      </c>
      <c r="P198" s="42">
        <f>P197+N198/1000</f>
        <v>654.16143678818059</v>
      </c>
      <c r="Q198" s="42">
        <f>Q197+O198/1000</f>
        <v>217.68896163131254</v>
      </c>
      <c r="R198" s="43">
        <v>209.58318180230469</v>
      </c>
      <c r="S198" s="43">
        <f t="shared" si="14"/>
        <v>0.34305731715002707</v>
      </c>
      <c r="T198" s="42">
        <f>V198*Y$16</f>
        <v>150.10284767089809</v>
      </c>
      <c r="U198" s="21">
        <f>MIN(O198,Y$17)</f>
        <v>0</v>
      </c>
      <c r="V198" s="21">
        <f t="shared" si="17"/>
        <v>217.68896163131254</v>
      </c>
      <c r="W198" s="22"/>
    </row>
    <row r="199" spans="1:23" x14ac:dyDescent="0.35">
      <c r="A199" s="2" t="s">
        <v>12</v>
      </c>
      <c r="B199" s="2">
        <v>192</v>
      </c>
      <c r="C199" s="2">
        <v>192</v>
      </c>
      <c r="D199" s="7">
        <v>12.9</v>
      </c>
      <c r="E199" s="42">
        <f t="shared" si="15"/>
        <v>-0.16666666666666657</v>
      </c>
      <c r="F199" s="42">
        <f t="shared" si="16"/>
        <v>-0.59999999999999964</v>
      </c>
      <c r="G199" s="42">
        <f>0.5*Y$11*Y$13*Y$10*(D199*(1000/3600))^2</f>
        <v>11.6214596075</v>
      </c>
      <c r="H199" s="42">
        <f>IF(D199=0,0,Y$12*Y$9*9.81)</f>
        <v>374.44769999999994</v>
      </c>
      <c r="I199" s="42">
        <f t="shared" si="12"/>
        <v>386.06915960749996</v>
      </c>
      <c r="J199" s="42">
        <f>(Y$9*E199)+IF(E199&gt;0,H199+G199,0)</f>
        <v>-289.16666666666652</v>
      </c>
      <c r="K199" s="42">
        <f>MAX((Y$9*E199)+H199+G199,0)</f>
        <v>96.902492940833426</v>
      </c>
      <c r="L199" s="42">
        <f t="shared" si="13"/>
        <v>289.16666666666652</v>
      </c>
      <c r="M199" s="42">
        <f>ABS(MIN((Y$9*E199)+H199+G199,0))</f>
        <v>0</v>
      </c>
      <c r="N199" s="42">
        <f>MAX(K199,0)*(D199*1000/3600)</f>
        <v>347.23393303798645</v>
      </c>
      <c r="O199" s="42">
        <f>ABS(M199*(D199*1000/3600))</f>
        <v>0</v>
      </c>
      <c r="P199" s="42">
        <f>P198+N199/1000</f>
        <v>654.50867072121855</v>
      </c>
      <c r="Q199" s="42">
        <f>Q198+O199/1000</f>
        <v>217.68896163131254</v>
      </c>
      <c r="R199" s="43">
        <v>209.92623911945472</v>
      </c>
      <c r="S199" s="43">
        <f t="shared" si="14"/>
        <v>0</v>
      </c>
      <c r="T199" s="42">
        <f>V199*Y$16</f>
        <v>150.10284767089809</v>
      </c>
      <c r="U199" s="21">
        <f>MIN(O199,Y$17)</f>
        <v>0</v>
      </c>
      <c r="V199" s="21">
        <f t="shared" si="17"/>
        <v>217.68896163131254</v>
      </c>
      <c r="W199" s="22"/>
    </row>
    <row r="200" spans="1:23" x14ac:dyDescent="0.35">
      <c r="A200" s="2" t="s">
        <v>12</v>
      </c>
      <c r="B200" s="2">
        <v>193</v>
      </c>
      <c r="C200" s="2">
        <v>193</v>
      </c>
      <c r="D200" s="7">
        <v>12.5</v>
      </c>
      <c r="E200" s="42">
        <f t="shared" si="15"/>
        <v>-9.7222222222222363E-2</v>
      </c>
      <c r="F200" s="42">
        <f t="shared" si="16"/>
        <v>-0.35000000000000053</v>
      </c>
      <c r="G200" s="42">
        <f>0.5*Y$11*Y$13*Y$10*(D200*(1000/3600))^2</f>
        <v>10.911922743055555</v>
      </c>
      <c r="H200" s="42">
        <f>IF(D200=0,0,Y$12*Y$9*9.81)</f>
        <v>374.44769999999994</v>
      </c>
      <c r="I200" s="42">
        <f t="shared" ref="I200:I263" si="18">G200+H200</f>
        <v>385.35962274305552</v>
      </c>
      <c r="J200" s="42">
        <f>(Y$9*E200)+IF(E200&gt;0,H200+G200,0)</f>
        <v>-168.6805555555558</v>
      </c>
      <c r="K200" s="42">
        <f>MAX((Y$9*E200)+H200+G200,0)</f>
        <v>216.6790671874997</v>
      </c>
      <c r="L200" s="42">
        <f t="shared" ref="L200:L263" si="19">ABS(MIN(J200,0))</f>
        <v>168.6805555555558</v>
      </c>
      <c r="M200" s="42">
        <f>ABS(MIN((Y$9*E200)+H200+G200,0))</f>
        <v>0</v>
      </c>
      <c r="N200" s="42">
        <f>MAX(K200,0)*(D200*1000/3600)</f>
        <v>752.35787217881841</v>
      </c>
      <c r="O200" s="42">
        <f>ABS(M200*(D200*1000/3600))</f>
        <v>0</v>
      </c>
      <c r="P200" s="42">
        <f>P199+N200/1000</f>
        <v>655.26102859339733</v>
      </c>
      <c r="Q200" s="42">
        <f>Q199+O200/1000</f>
        <v>217.68896163131254</v>
      </c>
      <c r="R200" s="43">
        <v>209.92623911945472</v>
      </c>
      <c r="S200" s="43">
        <f t="shared" ref="S200:S263" si="20">R201-R200</f>
        <v>1.2917584280969265</v>
      </c>
      <c r="T200" s="42">
        <f>V200*Y$16</f>
        <v>150.10284767089809</v>
      </c>
      <c r="U200" s="21">
        <f>MIN(O200,Y$17)</f>
        <v>0</v>
      </c>
      <c r="V200" s="21">
        <f t="shared" si="17"/>
        <v>217.68896163131254</v>
      </c>
      <c r="W200" s="22"/>
    </row>
    <row r="201" spans="1:23" x14ac:dyDescent="0.35">
      <c r="A201" s="2" t="s">
        <v>12</v>
      </c>
      <c r="B201" s="2">
        <v>194</v>
      </c>
      <c r="C201" s="2">
        <v>194</v>
      </c>
      <c r="D201" s="7">
        <v>12.2</v>
      </c>
      <c r="E201" s="42">
        <f t="shared" ref="E201:E264" si="21">($D202-$D200)/2/3.6</f>
        <v>-6.9444444444444448E-2</v>
      </c>
      <c r="F201" s="42">
        <f t="shared" ref="F201:F264" si="22">($D202-$D200)/2</f>
        <v>-0.25</v>
      </c>
      <c r="G201" s="42">
        <f>0.5*Y$11*Y$13*Y$10*(D201*(1000/3600))^2</f>
        <v>10.394435718888889</v>
      </c>
      <c r="H201" s="42">
        <f>IF(D201=0,0,Y$12*Y$9*9.81)</f>
        <v>374.44769999999994</v>
      </c>
      <c r="I201" s="42">
        <f t="shared" si="18"/>
        <v>384.84213571888881</v>
      </c>
      <c r="J201" s="42">
        <f>(Y$9*E201)+IF(E201&gt;0,H201+G201,0)</f>
        <v>-120.48611111111111</v>
      </c>
      <c r="K201" s="42">
        <f>MAX((Y$9*E201)+H201+G201,0)</f>
        <v>264.35602460777773</v>
      </c>
      <c r="L201" s="42">
        <f t="shared" si="19"/>
        <v>120.48611111111111</v>
      </c>
      <c r="M201" s="42">
        <f>ABS(MIN((Y$9*E201)+H201+G201,0))</f>
        <v>0</v>
      </c>
      <c r="N201" s="42">
        <f>MAX(K201,0)*(D201*1000/3600)</f>
        <v>895.87319450413565</v>
      </c>
      <c r="O201" s="42">
        <f>ABS(M201*(D201*1000/3600))</f>
        <v>0</v>
      </c>
      <c r="P201" s="42">
        <f>P200+N201/1000</f>
        <v>656.15690178790146</v>
      </c>
      <c r="Q201" s="42">
        <f>Q200+O201/1000</f>
        <v>217.68896163131254</v>
      </c>
      <c r="R201" s="43">
        <v>211.21799754755165</v>
      </c>
      <c r="S201" s="43">
        <f t="shared" si="20"/>
        <v>0</v>
      </c>
      <c r="T201" s="42">
        <f>V201*Y$16</f>
        <v>150.10284767089809</v>
      </c>
      <c r="U201" s="21">
        <f>MIN(O201,Y$17)</f>
        <v>0</v>
      </c>
      <c r="V201" s="21">
        <f t="shared" ref="V201:V264" si="23">V200+U201/1000</f>
        <v>217.68896163131254</v>
      </c>
      <c r="W201" s="22"/>
    </row>
    <row r="202" spans="1:23" x14ac:dyDescent="0.35">
      <c r="A202" s="2" t="s">
        <v>12</v>
      </c>
      <c r="B202" s="2">
        <v>195</v>
      </c>
      <c r="C202" s="2">
        <v>195</v>
      </c>
      <c r="D202" s="7">
        <v>12</v>
      </c>
      <c r="E202" s="42">
        <f t="shared" si="21"/>
        <v>-2.7777777777777679E-2</v>
      </c>
      <c r="F202" s="42">
        <f t="shared" si="22"/>
        <v>-9.9999999999999645E-2</v>
      </c>
      <c r="G202" s="42">
        <f>0.5*Y$11*Y$13*Y$10*(D202*(1000/3600))^2</f>
        <v>10.056428</v>
      </c>
      <c r="H202" s="42">
        <f>IF(D202=0,0,Y$12*Y$9*9.81)</f>
        <v>374.44769999999994</v>
      </c>
      <c r="I202" s="42">
        <f t="shared" si="18"/>
        <v>384.50412799999992</v>
      </c>
      <c r="J202" s="42">
        <f>(Y$9*E202)+IF(E202&gt;0,H202+G202,0)</f>
        <v>-48.194444444444272</v>
      </c>
      <c r="K202" s="42">
        <f>MAX((Y$9*E202)+H202+G202,0)</f>
        <v>336.30968355555564</v>
      </c>
      <c r="L202" s="42">
        <f t="shared" si="19"/>
        <v>48.194444444444272</v>
      </c>
      <c r="M202" s="42">
        <f>ABS(MIN((Y$9*E202)+H202+G202,0))</f>
        <v>0</v>
      </c>
      <c r="N202" s="42">
        <f>MAX(K202,0)*(D202*1000/3600)</f>
        <v>1121.0322785185188</v>
      </c>
      <c r="O202" s="42">
        <f>ABS(M202*(D202*1000/3600))</f>
        <v>0</v>
      </c>
      <c r="P202" s="42">
        <f>P201+N202/1000</f>
        <v>657.27793406642002</v>
      </c>
      <c r="Q202" s="42">
        <f>Q201+O202/1000</f>
        <v>217.68896163131254</v>
      </c>
      <c r="R202" s="43">
        <v>211.21799754755165</v>
      </c>
      <c r="S202" s="43">
        <f t="shared" si="20"/>
        <v>0</v>
      </c>
      <c r="T202" s="42">
        <f>V202*Y$16</f>
        <v>150.10284767089809</v>
      </c>
      <c r="U202" s="21">
        <f>MIN(O202,Y$17)</f>
        <v>0</v>
      </c>
      <c r="V202" s="21">
        <f t="shared" si="23"/>
        <v>217.68896163131254</v>
      </c>
      <c r="W202" s="22"/>
    </row>
    <row r="203" spans="1:23" x14ac:dyDescent="0.35">
      <c r="A203" s="2" t="s">
        <v>12</v>
      </c>
      <c r="B203" s="2">
        <v>196</v>
      </c>
      <c r="C203" s="2">
        <v>196</v>
      </c>
      <c r="D203" s="7">
        <v>12</v>
      </c>
      <c r="E203" s="42">
        <f t="shared" si="21"/>
        <v>0</v>
      </c>
      <c r="F203" s="42">
        <f t="shared" si="22"/>
        <v>0</v>
      </c>
      <c r="G203" s="42">
        <f>0.5*Y$11*Y$13*Y$10*(D203*(1000/3600))^2</f>
        <v>10.056428</v>
      </c>
      <c r="H203" s="42">
        <f>IF(D203=0,0,Y$12*Y$9*9.81)</f>
        <v>374.44769999999994</v>
      </c>
      <c r="I203" s="42">
        <f t="shared" si="18"/>
        <v>384.50412799999992</v>
      </c>
      <c r="J203" s="42">
        <f>(Y$9*E203)+IF(E203&gt;0,H203+G203,0)</f>
        <v>0</v>
      </c>
      <c r="K203" s="42">
        <f>MAX((Y$9*E203)+H203+G203,0)</f>
        <v>384.50412799999992</v>
      </c>
      <c r="L203" s="42">
        <f t="shared" si="19"/>
        <v>0</v>
      </c>
      <c r="M203" s="42">
        <f>ABS(MIN((Y$9*E203)+H203+G203,0))</f>
        <v>0</v>
      </c>
      <c r="N203" s="42">
        <f>MAX(K203,0)*(D203*1000/3600)</f>
        <v>1281.6804266666666</v>
      </c>
      <c r="O203" s="42">
        <f>ABS(M203*(D203*1000/3600))</f>
        <v>0</v>
      </c>
      <c r="P203" s="42">
        <f>P202+N203/1000</f>
        <v>658.55961449308666</v>
      </c>
      <c r="Q203" s="42">
        <f>Q202+O203/1000</f>
        <v>217.68896163131254</v>
      </c>
      <c r="R203" s="43">
        <v>211.21799754755165</v>
      </c>
      <c r="S203" s="43">
        <f t="shared" si="20"/>
        <v>0</v>
      </c>
      <c r="T203" s="42">
        <f>V203*Y$16</f>
        <v>150.10284767089809</v>
      </c>
      <c r="U203" s="21">
        <f>MIN(O203,Y$17)</f>
        <v>0</v>
      </c>
      <c r="V203" s="21">
        <f t="shared" si="23"/>
        <v>217.68896163131254</v>
      </c>
      <c r="W203" s="22"/>
    </row>
    <row r="204" spans="1:23" x14ac:dyDescent="0.35">
      <c r="A204" s="2" t="s">
        <v>12</v>
      </c>
      <c r="B204" s="2">
        <v>197</v>
      </c>
      <c r="C204" s="2">
        <v>197</v>
      </c>
      <c r="D204" s="7">
        <v>12</v>
      </c>
      <c r="E204" s="42">
        <f t="shared" si="21"/>
        <v>0</v>
      </c>
      <c r="F204" s="42">
        <f t="shared" si="22"/>
        <v>0</v>
      </c>
      <c r="G204" s="42">
        <f>0.5*Y$11*Y$13*Y$10*(D204*(1000/3600))^2</f>
        <v>10.056428</v>
      </c>
      <c r="H204" s="42">
        <f>IF(D204=0,0,Y$12*Y$9*9.81)</f>
        <v>374.44769999999994</v>
      </c>
      <c r="I204" s="42">
        <f t="shared" si="18"/>
        <v>384.50412799999992</v>
      </c>
      <c r="J204" s="42">
        <f>(Y$9*E204)+IF(E204&gt;0,H204+G204,0)</f>
        <v>0</v>
      </c>
      <c r="K204" s="42">
        <f>MAX((Y$9*E204)+H204+G204,0)</f>
        <v>384.50412799999992</v>
      </c>
      <c r="L204" s="42">
        <f t="shared" si="19"/>
        <v>0</v>
      </c>
      <c r="M204" s="42">
        <f>ABS(MIN((Y$9*E204)+H204+G204,0))</f>
        <v>0</v>
      </c>
      <c r="N204" s="42">
        <f>MAX(K204,0)*(D204*1000/3600)</f>
        <v>1281.6804266666666</v>
      </c>
      <c r="O204" s="42">
        <f>ABS(M204*(D204*1000/3600))</f>
        <v>0</v>
      </c>
      <c r="P204" s="42">
        <f>P203+N204/1000</f>
        <v>659.8412949197533</v>
      </c>
      <c r="Q204" s="42">
        <f>Q203+O204/1000</f>
        <v>217.68896163131254</v>
      </c>
      <c r="R204" s="43">
        <v>211.21799754755165</v>
      </c>
      <c r="S204" s="43">
        <f t="shared" si="20"/>
        <v>0</v>
      </c>
      <c r="T204" s="42">
        <f>V204*Y$16</f>
        <v>150.10284767089809</v>
      </c>
      <c r="U204" s="21">
        <f>MIN(O204,Y$17)</f>
        <v>0</v>
      </c>
      <c r="V204" s="21">
        <f t="shared" si="23"/>
        <v>217.68896163131254</v>
      </c>
      <c r="W204" s="22"/>
    </row>
    <row r="205" spans="1:23" x14ac:dyDescent="0.35">
      <c r="A205" s="2" t="s">
        <v>12</v>
      </c>
      <c r="B205" s="2">
        <v>198</v>
      </c>
      <c r="C205" s="2">
        <v>198</v>
      </c>
      <c r="D205" s="7">
        <v>12</v>
      </c>
      <c r="E205" s="42">
        <f t="shared" si="21"/>
        <v>6.9444444444444448E-2</v>
      </c>
      <c r="F205" s="42">
        <f t="shared" si="22"/>
        <v>0.25</v>
      </c>
      <c r="G205" s="42">
        <f>0.5*Y$11*Y$13*Y$10*(D205*(1000/3600))^2</f>
        <v>10.056428</v>
      </c>
      <c r="H205" s="42">
        <f>IF(D205=0,0,Y$12*Y$9*9.81)</f>
        <v>374.44769999999994</v>
      </c>
      <c r="I205" s="42">
        <f t="shared" si="18"/>
        <v>384.50412799999992</v>
      </c>
      <c r="J205" s="42">
        <f>(Y$9*E205)+IF(E205&gt;0,H205+G205,0)</f>
        <v>504.99023911111101</v>
      </c>
      <c r="K205" s="42">
        <f>MAX((Y$9*E205)+H205+G205,0)</f>
        <v>504.99023911111101</v>
      </c>
      <c r="L205" s="42">
        <f t="shared" si="19"/>
        <v>0</v>
      </c>
      <c r="M205" s="42">
        <f>ABS(MIN((Y$9*E205)+H205+G205,0))</f>
        <v>0</v>
      </c>
      <c r="N205" s="42">
        <f>MAX(K205,0)*(D205*1000/3600)</f>
        <v>1683.3007970370368</v>
      </c>
      <c r="O205" s="42">
        <f>ABS(M205*(D205*1000/3600))</f>
        <v>0</v>
      </c>
      <c r="P205" s="42">
        <f>P204+N205/1000</f>
        <v>661.52459571679037</v>
      </c>
      <c r="Q205" s="42">
        <f>Q204+O205/1000</f>
        <v>217.68896163131254</v>
      </c>
      <c r="R205" s="43">
        <v>211.21799754755165</v>
      </c>
      <c r="S205" s="43">
        <f t="shared" si="20"/>
        <v>0</v>
      </c>
      <c r="T205" s="42">
        <f>V205*Y$16</f>
        <v>150.10284767089809</v>
      </c>
      <c r="U205" s="21">
        <f>MIN(O205,Y$17)</f>
        <v>0</v>
      </c>
      <c r="V205" s="21">
        <f t="shared" si="23"/>
        <v>217.68896163131254</v>
      </c>
      <c r="W205" s="22"/>
    </row>
    <row r="206" spans="1:23" x14ac:dyDescent="0.35">
      <c r="A206" s="2" t="s">
        <v>12</v>
      </c>
      <c r="B206" s="2">
        <v>199</v>
      </c>
      <c r="C206" s="2">
        <v>199</v>
      </c>
      <c r="D206" s="7">
        <v>12.5</v>
      </c>
      <c r="E206" s="42">
        <f t="shared" si="21"/>
        <v>0.1388888888888889</v>
      </c>
      <c r="F206" s="42">
        <f t="shared" si="22"/>
        <v>0.5</v>
      </c>
      <c r="G206" s="42">
        <f>0.5*Y$11*Y$13*Y$10*(D206*(1000/3600))^2</f>
        <v>10.911922743055555</v>
      </c>
      <c r="H206" s="42">
        <f>IF(D206=0,0,Y$12*Y$9*9.81)</f>
        <v>374.44769999999994</v>
      </c>
      <c r="I206" s="42">
        <f t="shared" si="18"/>
        <v>385.35962274305552</v>
      </c>
      <c r="J206" s="42">
        <f>(Y$9*E206)+IF(E206&gt;0,H206+G206,0)</f>
        <v>626.3318449652777</v>
      </c>
      <c r="K206" s="42">
        <f>MAX((Y$9*E206)+H206+G206,0)</f>
        <v>626.3318449652777</v>
      </c>
      <c r="L206" s="42">
        <f t="shared" si="19"/>
        <v>0</v>
      </c>
      <c r="M206" s="42">
        <f>ABS(MIN((Y$9*E206)+H206+G206,0))</f>
        <v>0</v>
      </c>
      <c r="N206" s="42">
        <f>MAX(K206,0)*(D206*1000/3600)</f>
        <v>2174.7633505738809</v>
      </c>
      <c r="O206" s="42">
        <f>ABS(M206*(D206*1000/3600))</f>
        <v>0</v>
      </c>
      <c r="P206" s="42">
        <f>P205+N206/1000</f>
        <v>663.6993590673643</v>
      </c>
      <c r="Q206" s="42">
        <f>Q205+O206/1000</f>
        <v>217.68896163131254</v>
      </c>
      <c r="R206" s="43">
        <v>211.21799754755165</v>
      </c>
      <c r="S206" s="43">
        <f t="shared" si="20"/>
        <v>0</v>
      </c>
      <c r="T206" s="42">
        <f>V206*Y$16</f>
        <v>150.10284767089809</v>
      </c>
      <c r="U206" s="21">
        <f>MIN(O206,Y$17)</f>
        <v>0</v>
      </c>
      <c r="V206" s="21">
        <f t="shared" si="23"/>
        <v>217.68896163131254</v>
      </c>
      <c r="W206" s="22"/>
    </row>
    <row r="207" spans="1:23" x14ac:dyDescent="0.35">
      <c r="A207" s="2" t="s">
        <v>12</v>
      </c>
      <c r="B207" s="2">
        <v>200</v>
      </c>
      <c r="C207" s="2">
        <v>200</v>
      </c>
      <c r="D207" s="7">
        <v>13</v>
      </c>
      <c r="E207" s="42">
        <f t="shared" si="21"/>
        <v>0.20833333333333331</v>
      </c>
      <c r="F207" s="42">
        <f t="shared" si="22"/>
        <v>0.75</v>
      </c>
      <c r="G207" s="42">
        <f>0.5*Y$11*Y$13*Y$10*(D207*(1000/3600))^2</f>
        <v>11.80233563888889</v>
      </c>
      <c r="H207" s="42">
        <f>IF(D207=0,0,Y$12*Y$9*9.81)</f>
        <v>374.44769999999994</v>
      </c>
      <c r="I207" s="42">
        <f t="shared" si="18"/>
        <v>386.25003563888885</v>
      </c>
      <c r="J207" s="42">
        <f>(Y$9*E207)+IF(E207&gt;0,H207+G207,0)</f>
        <v>747.70836897222216</v>
      </c>
      <c r="K207" s="42">
        <f>MAX((Y$9*E207)+H207+G207,0)</f>
        <v>747.70836897222205</v>
      </c>
      <c r="L207" s="42">
        <f t="shared" si="19"/>
        <v>0</v>
      </c>
      <c r="M207" s="42">
        <f>ABS(MIN((Y$9*E207)+H207+G207,0))</f>
        <v>0</v>
      </c>
      <c r="N207" s="42">
        <f>MAX(K207,0)*(D207*1000/3600)</f>
        <v>2700.0579990663573</v>
      </c>
      <c r="O207" s="42">
        <f>ABS(M207*(D207*1000/3600))</f>
        <v>0</v>
      </c>
      <c r="P207" s="42">
        <f>P206+N207/1000</f>
        <v>666.3994170664306</v>
      </c>
      <c r="Q207" s="42">
        <f>Q206+O207/1000</f>
        <v>217.68896163131254</v>
      </c>
      <c r="R207" s="43">
        <v>211.21799754755165</v>
      </c>
      <c r="S207" s="43">
        <f t="shared" si="20"/>
        <v>0</v>
      </c>
      <c r="T207" s="42">
        <f>V207*Y$16</f>
        <v>150.10284767089809</v>
      </c>
      <c r="U207" s="21">
        <f>MIN(O207,Y$17)</f>
        <v>0</v>
      </c>
      <c r="V207" s="21">
        <f t="shared" si="23"/>
        <v>217.68896163131254</v>
      </c>
      <c r="W207" s="22"/>
    </row>
    <row r="208" spans="1:23" x14ac:dyDescent="0.35">
      <c r="A208" s="2" t="s">
        <v>12</v>
      </c>
      <c r="B208" s="2">
        <v>201</v>
      </c>
      <c r="C208" s="2">
        <v>201</v>
      </c>
      <c r="D208" s="7">
        <v>14</v>
      </c>
      <c r="E208" s="42">
        <f t="shared" si="21"/>
        <v>0.27777777777777779</v>
      </c>
      <c r="F208" s="42">
        <f t="shared" si="22"/>
        <v>1</v>
      </c>
      <c r="G208" s="42">
        <f>0.5*Y$11*Y$13*Y$10*(D208*(1000/3600))^2</f>
        <v>13.687915888888892</v>
      </c>
      <c r="H208" s="42">
        <f>IF(D208=0,0,Y$12*Y$9*9.81)</f>
        <v>374.44769999999994</v>
      </c>
      <c r="I208" s="42">
        <f t="shared" si="18"/>
        <v>388.13561588888882</v>
      </c>
      <c r="J208" s="42">
        <f>(Y$9*E208)+IF(E208&gt;0,H208+G208,0)</f>
        <v>870.08006033333322</v>
      </c>
      <c r="K208" s="42">
        <f>MAX((Y$9*E208)+H208+G208,0)</f>
        <v>870.08006033333334</v>
      </c>
      <c r="L208" s="42">
        <f t="shared" si="19"/>
        <v>0</v>
      </c>
      <c r="M208" s="42">
        <f>ABS(MIN((Y$9*E208)+H208+G208,0))</f>
        <v>0</v>
      </c>
      <c r="N208" s="42">
        <f>MAX(K208,0)*(D208*1000/3600)</f>
        <v>3383.6446790740742</v>
      </c>
      <c r="O208" s="42">
        <f>ABS(M208*(D208*1000/3600))</f>
        <v>0</v>
      </c>
      <c r="P208" s="42">
        <f>P207+N208/1000</f>
        <v>669.78306174550471</v>
      </c>
      <c r="Q208" s="42">
        <f>Q207+O208/1000</f>
        <v>217.68896163131254</v>
      </c>
      <c r="R208" s="43">
        <v>211.21799754755165</v>
      </c>
      <c r="S208" s="43">
        <f t="shared" si="20"/>
        <v>0</v>
      </c>
      <c r="T208" s="42">
        <f>V208*Y$16</f>
        <v>150.10284767089809</v>
      </c>
      <c r="U208" s="21">
        <f>MIN(O208,Y$17)</f>
        <v>0</v>
      </c>
      <c r="V208" s="21">
        <f t="shared" si="23"/>
        <v>217.68896163131254</v>
      </c>
      <c r="W208" s="22"/>
    </row>
    <row r="209" spans="1:23" x14ac:dyDescent="0.35">
      <c r="A209" s="2" t="s">
        <v>12</v>
      </c>
      <c r="B209" s="2">
        <v>202</v>
      </c>
      <c r="C209" s="2">
        <v>202</v>
      </c>
      <c r="D209" s="7">
        <v>15</v>
      </c>
      <c r="E209" s="42">
        <f t="shared" si="21"/>
        <v>0.34722222222222221</v>
      </c>
      <c r="F209" s="42">
        <f t="shared" si="22"/>
        <v>1.25</v>
      </c>
      <c r="G209" s="42">
        <f>0.5*Y$11*Y$13*Y$10*(D209*(1000/3600))^2</f>
        <v>15.713168750000003</v>
      </c>
      <c r="H209" s="42">
        <f>IF(D209=0,0,Y$12*Y$9*9.81)</f>
        <v>374.44769999999994</v>
      </c>
      <c r="I209" s="42">
        <f t="shared" si="18"/>
        <v>390.16086874999996</v>
      </c>
      <c r="J209" s="42">
        <f>(Y$9*E209)+IF(E209&gt;0,H209+G209,0)</f>
        <v>992.59142430555551</v>
      </c>
      <c r="K209" s="42">
        <f>MAX((Y$9*E209)+H209+G209,0)</f>
        <v>992.59142430555551</v>
      </c>
      <c r="L209" s="42">
        <f t="shared" si="19"/>
        <v>0</v>
      </c>
      <c r="M209" s="42">
        <f>ABS(MIN((Y$9*E209)+H209+G209,0))</f>
        <v>0</v>
      </c>
      <c r="N209" s="42">
        <f>MAX(K209,0)*(D209*1000/3600)</f>
        <v>4135.7976012731478</v>
      </c>
      <c r="O209" s="42">
        <f>ABS(M209*(D209*1000/3600))</f>
        <v>0</v>
      </c>
      <c r="P209" s="42">
        <f>P208+N209/1000</f>
        <v>673.91885934677782</v>
      </c>
      <c r="Q209" s="42">
        <f>Q208+O209/1000</f>
        <v>217.68896163131254</v>
      </c>
      <c r="R209" s="43">
        <v>211.21799754755165</v>
      </c>
      <c r="S209" s="43">
        <f t="shared" si="20"/>
        <v>0</v>
      </c>
      <c r="T209" s="42">
        <f>V209*Y$16</f>
        <v>150.10284767089809</v>
      </c>
      <c r="U209" s="21">
        <f>MIN(O209,Y$17)</f>
        <v>0</v>
      </c>
      <c r="V209" s="21">
        <f t="shared" si="23"/>
        <v>217.68896163131254</v>
      </c>
      <c r="W209" s="22"/>
    </row>
    <row r="210" spans="1:23" x14ac:dyDescent="0.35">
      <c r="A210" s="2" t="s">
        <v>12</v>
      </c>
      <c r="B210" s="2">
        <v>203</v>
      </c>
      <c r="C210" s="2">
        <v>203</v>
      </c>
      <c r="D210" s="7">
        <v>16.5</v>
      </c>
      <c r="E210" s="42">
        <f t="shared" si="21"/>
        <v>0.55555555555555558</v>
      </c>
      <c r="F210" s="42">
        <f t="shared" si="22"/>
        <v>2</v>
      </c>
      <c r="G210" s="42">
        <f>0.5*Y$11*Y$13*Y$10*(D210*(1000/3600))^2</f>
        <v>19.012934187500004</v>
      </c>
      <c r="H210" s="42">
        <f>IF(D210=0,0,Y$12*Y$9*9.81)</f>
        <v>374.44769999999994</v>
      </c>
      <c r="I210" s="42">
        <f t="shared" si="18"/>
        <v>393.46063418749992</v>
      </c>
      <c r="J210" s="42">
        <f>(Y$9*E210)+IF(E210&gt;0,H210+G210,0)</f>
        <v>1357.3495230763888</v>
      </c>
      <c r="K210" s="42">
        <f>MAX((Y$9*E210)+H210+G210,0)</f>
        <v>1357.3495230763888</v>
      </c>
      <c r="L210" s="42">
        <f t="shared" si="19"/>
        <v>0</v>
      </c>
      <c r="M210" s="42">
        <f>ABS(MIN((Y$9*E210)+H210+G210,0))</f>
        <v>0</v>
      </c>
      <c r="N210" s="42">
        <f>MAX(K210,0)*(D210*1000/3600)</f>
        <v>6221.1853141001147</v>
      </c>
      <c r="O210" s="42">
        <f>ABS(M210*(D210*1000/3600))</f>
        <v>0</v>
      </c>
      <c r="P210" s="42">
        <f>P209+N210/1000</f>
        <v>680.14004466087795</v>
      </c>
      <c r="Q210" s="42">
        <f>Q209+O210/1000</f>
        <v>217.68896163131254</v>
      </c>
      <c r="R210" s="43">
        <v>211.21799754755165</v>
      </c>
      <c r="S210" s="43">
        <f t="shared" si="20"/>
        <v>0</v>
      </c>
      <c r="T210" s="42">
        <f>V210*Y$16</f>
        <v>150.10284767089809</v>
      </c>
      <c r="U210" s="21">
        <f>MIN(O210,Y$17)</f>
        <v>0</v>
      </c>
      <c r="V210" s="21">
        <f t="shared" si="23"/>
        <v>217.68896163131254</v>
      </c>
      <c r="W210" s="22"/>
    </row>
    <row r="211" spans="1:23" x14ac:dyDescent="0.35">
      <c r="A211" s="2" t="s">
        <v>12</v>
      </c>
      <c r="B211" s="2">
        <v>204</v>
      </c>
      <c r="C211" s="2">
        <v>204</v>
      </c>
      <c r="D211" s="7">
        <v>19</v>
      </c>
      <c r="E211" s="42">
        <f t="shared" si="21"/>
        <v>0.65277777777777768</v>
      </c>
      <c r="F211" s="42">
        <f t="shared" si="22"/>
        <v>2.3499999999999996</v>
      </c>
      <c r="G211" s="42">
        <f>0.5*Y$11*Y$13*Y$10*(D211*(1000/3600))^2</f>
        <v>25.210906305555554</v>
      </c>
      <c r="H211" s="42">
        <f>IF(D211=0,0,Y$12*Y$9*9.81)</f>
        <v>374.44769999999994</v>
      </c>
      <c r="I211" s="42">
        <f t="shared" si="18"/>
        <v>399.65860630555551</v>
      </c>
      <c r="J211" s="42">
        <f>(Y$9*E211)+IF(E211&gt;0,H211+G211,0)</f>
        <v>1532.22805075</v>
      </c>
      <c r="K211" s="42">
        <f>MAX((Y$9*E211)+H211+G211,0)</f>
        <v>1532.2280507499997</v>
      </c>
      <c r="L211" s="42">
        <f t="shared" si="19"/>
        <v>0</v>
      </c>
      <c r="M211" s="42">
        <f>ABS(MIN((Y$9*E211)+H211+G211,0))</f>
        <v>0</v>
      </c>
      <c r="N211" s="42">
        <f>MAX(K211,0)*(D211*1000/3600)</f>
        <v>8086.7591567361096</v>
      </c>
      <c r="O211" s="42">
        <f>ABS(M211*(D211*1000/3600))</f>
        <v>0</v>
      </c>
      <c r="P211" s="42">
        <f>P210+N211/1000</f>
        <v>688.22680381761404</v>
      </c>
      <c r="Q211" s="42">
        <f>Q210+O211/1000</f>
        <v>217.68896163131254</v>
      </c>
      <c r="R211" s="43">
        <v>211.21799754755165</v>
      </c>
      <c r="S211" s="43">
        <f t="shared" si="20"/>
        <v>0</v>
      </c>
      <c r="T211" s="42">
        <f>V211*Y$16</f>
        <v>150.10284767089809</v>
      </c>
      <c r="U211" s="21">
        <f>MIN(O211,Y$17)</f>
        <v>0</v>
      </c>
      <c r="V211" s="21">
        <f t="shared" si="23"/>
        <v>217.68896163131254</v>
      </c>
      <c r="W211" s="22"/>
    </row>
    <row r="212" spans="1:23" x14ac:dyDescent="0.35">
      <c r="A212" s="2" t="s">
        <v>12</v>
      </c>
      <c r="B212" s="2">
        <v>205</v>
      </c>
      <c r="C212" s="2">
        <v>205</v>
      </c>
      <c r="D212" s="7">
        <v>21.2</v>
      </c>
      <c r="E212" s="42">
        <f t="shared" si="21"/>
        <v>0.66666666666666674</v>
      </c>
      <c r="F212" s="42">
        <f t="shared" si="22"/>
        <v>2.4000000000000004</v>
      </c>
      <c r="G212" s="42">
        <f>0.5*Y$11*Y$13*Y$10*(D212*(1000/3600))^2</f>
        <v>31.387229168888897</v>
      </c>
      <c r="H212" s="42">
        <f>IF(D212=0,0,Y$12*Y$9*9.81)</f>
        <v>374.44769999999994</v>
      </c>
      <c r="I212" s="42">
        <f t="shared" si="18"/>
        <v>405.83492916888883</v>
      </c>
      <c r="J212" s="42">
        <f>(Y$9*E212)+IF(E212&gt;0,H212+G212,0)</f>
        <v>1562.5015958355557</v>
      </c>
      <c r="K212" s="42">
        <f>MAX((Y$9*E212)+H212+G212,0)</f>
        <v>1562.5015958355557</v>
      </c>
      <c r="L212" s="42">
        <f t="shared" si="19"/>
        <v>0</v>
      </c>
      <c r="M212" s="42">
        <f>ABS(MIN((Y$9*E212)+H212+G212,0))</f>
        <v>0</v>
      </c>
      <c r="N212" s="42">
        <f>MAX(K212,0)*(D212*1000/3600)</f>
        <v>9201.3982865871621</v>
      </c>
      <c r="O212" s="42">
        <f>ABS(M212*(D212*1000/3600))</f>
        <v>0</v>
      </c>
      <c r="P212" s="42">
        <f>P211+N212/1000</f>
        <v>697.4282021042012</v>
      </c>
      <c r="Q212" s="42">
        <f>Q211+O212/1000</f>
        <v>217.68896163131254</v>
      </c>
      <c r="R212" s="43">
        <v>211.21799754755165</v>
      </c>
      <c r="S212" s="43">
        <f t="shared" si="20"/>
        <v>0</v>
      </c>
      <c r="T212" s="42">
        <f>V212*Y$16</f>
        <v>150.10284767089809</v>
      </c>
      <c r="U212" s="21">
        <f>MIN(O212,Y$17)</f>
        <v>0</v>
      </c>
      <c r="V212" s="21">
        <f t="shared" si="23"/>
        <v>217.68896163131254</v>
      </c>
      <c r="W212" s="22"/>
    </row>
    <row r="213" spans="1:23" x14ac:dyDescent="0.35">
      <c r="A213" s="2" t="s">
        <v>12</v>
      </c>
      <c r="B213" s="2">
        <v>206</v>
      </c>
      <c r="C213" s="2">
        <v>206</v>
      </c>
      <c r="D213" s="7">
        <v>23.8</v>
      </c>
      <c r="E213" s="42">
        <f t="shared" si="21"/>
        <v>0.79166666666666652</v>
      </c>
      <c r="F213" s="42">
        <f t="shared" si="22"/>
        <v>2.8499999999999996</v>
      </c>
      <c r="G213" s="42">
        <f>0.5*Y$11*Y$13*Y$10*(D213*(1000/3600))^2</f>
        <v>39.558076918888894</v>
      </c>
      <c r="H213" s="42">
        <f>IF(D213=0,0,Y$12*Y$9*9.81)</f>
        <v>374.44769999999994</v>
      </c>
      <c r="I213" s="42">
        <f t="shared" si="18"/>
        <v>414.00577691888884</v>
      </c>
      <c r="J213" s="42">
        <f>(Y$9*E213)+IF(E213&gt;0,H213+G213,0)</f>
        <v>1787.5474435855554</v>
      </c>
      <c r="K213" s="42">
        <f>MAX((Y$9*E213)+H213+G213,0)</f>
        <v>1787.5474435855554</v>
      </c>
      <c r="L213" s="42">
        <f t="shared" si="19"/>
        <v>0</v>
      </c>
      <c r="M213" s="42">
        <f>ABS(MIN((Y$9*E213)+H213+G213,0))</f>
        <v>0</v>
      </c>
      <c r="N213" s="42">
        <f>MAX(K213,0)*(D213*1000/3600)</f>
        <v>11817.674765926726</v>
      </c>
      <c r="O213" s="42">
        <f>ABS(M213*(D213*1000/3600))</f>
        <v>0</v>
      </c>
      <c r="P213" s="42">
        <f>P212+N213/1000</f>
        <v>709.24587687012797</v>
      </c>
      <c r="Q213" s="42">
        <f>Q212+O213/1000</f>
        <v>217.68896163131254</v>
      </c>
      <c r="R213" s="43">
        <v>211.21799754755165</v>
      </c>
      <c r="S213" s="43">
        <f t="shared" si="20"/>
        <v>0</v>
      </c>
      <c r="T213" s="42">
        <f>V213*Y$16</f>
        <v>150.10284767089809</v>
      </c>
      <c r="U213" s="21">
        <f>MIN(O213,Y$17)</f>
        <v>0</v>
      </c>
      <c r="V213" s="21">
        <f t="shared" si="23"/>
        <v>217.68896163131254</v>
      </c>
      <c r="W213" s="22"/>
    </row>
    <row r="214" spans="1:23" x14ac:dyDescent="0.35">
      <c r="A214" s="2" t="s">
        <v>12</v>
      </c>
      <c r="B214" s="2">
        <v>207</v>
      </c>
      <c r="C214" s="2">
        <v>207</v>
      </c>
      <c r="D214" s="7">
        <v>26.9</v>
      </c>
      <c r="E214" s="42">
        <f t="shared" si="21"/>
        <v>0.80555555555555558</v>
      </c>
      <c r="F214" s="42">
        <f t="shared" si="22"/>
        <v>2.9000000000000004</v>
      </c>
      <c r="G214" s="42">
        <f>0.5*Y$11*Y$13*Y$10*(D214*(1000/3600))^2</f>
        <v>50.534249063055562</v>
      </c>
      <c r="H214" s="42">
        <f>IF(D214=0,0,Y$12*Y$9*9.81)</f>
        <v>374.44769999999994</v>
      </c>
      <c r="I214" s="42">
        <f t="shared" si="18"/>
        <v>424.98194906305548</v>
      </c>
      <c r="J214" s="42">
        <f>(Y$9*E214)+IF(E214&gt;0,H214+G214,0)</f>
        <v>1822.6208379519444</v>
      </c>
      <c r="K214" s="42">
        <f>MAX((Y$9*E214)+H214+G214,0)</f>
        <v>1822.6208379519444</v>
      </c>
      <c r="L214" s="42">
        <f t="shared" si="19"/>
        <v>0</v>
      </c>
      <c r="M214" s="42">
        <f>ABS(MIN((Y$9*E214)+H214+G214,0))</f>
        <v>0</v>
      </c>
      <c r="N214" s="42">
        <f>MAX(K214,0)*(D214*1000/3600)</f>
        <v>13619.027928029807</v>
      </c>
      <c r="O214" s="42">
        <f>ABS(M214*(D214*1000/3600))</f>
        <v>0</v>
      </c>
      <c r="P214" s="42">
        <f>P213+N214/1000</f>
        <v>722.8649047981578</v>
      </c>
      <c r="Q214" s="42">
        <f>Q213+O214/1000</f>
        <v>217.68896163131254</v>
      </c>
      <c r="R214" s="43">
        <v>211.21799754755165</v>
      </c>
      <c r="S214" s="43">
        <f t="shared" si="20"/>
        <v>0</v>
      </c>
      <c r="T214" s="42">
        <f>V214*Y$16</f>
        <v>150.10284767089809</v>
      </c>
      <c r="U214" s="21">
        <f>MIN(O214,Y$17)</f>
        <v>0</v>
      </c>
      <c r="V214" s="21">
        <f t="shared" si="23"/>
        <v>217.68896163131254</v>
      </c>
      <c r="W214" s="22"/>
    </row>
    <row r="215" spans="1:23" x14ac:dyDescent="0.35">
      <c r="A215" s="2" t="s">
        <v>12</v>
      </c>
      <c r="B215" s="2">
        <v>208</v>
      </c>
      <c r="C215" s="2">
        <v>208</v>
      </c>
      <c r="D215" s="7">
        <v>29.6</v>
      </c>
      <c r="E215" s="42">
        <f t="shared" si="21"/>
        <v>0.70833333333333348</v>
      </c>
      <c r="F215" s="42">
        <f t="shared" si="22"/>
        <v>2.5500000000000007</v>
      </c>
      <c r="G215" s="42">
        <f>0.5*Y$11*Y$13*Y$10*(D215*(1000/3600))^2</f>
        <v>61.187777475555563</v>
      </c>
      <c r="H215" s="42">
        <f>IF(D215=0,0,Y$12*Y$9*9.81)</f>
        <v>374.44769999999994</v>
      </c>
      <c r="I215" s="42">
        <f t="shared" si="18"/>
        <v>435.63547747555549</v>
      </c>
      <c r="J215" s="42">
        <f>(Y$9*E215)+IF(E215&gt;0,H215+G215,0)</f>
        <v>1664.593810808889</v>
      </c>
      <c r="K215" s="42">
        <f>MAX((Y$9*E215)+H215+G215,0)</f>
        <v>1664.593810808889</v>
      </c>
      <c r="L215" s="42">
        <f t="shared" si="19"/>
        <v>0</v>
      </c>
      <c r="M215" s="42">
        <f>ABS(MIN((Y$9*E215)+H215+G215,0))</f>
        <v>0</v>
      </c>
      <c r="N215" s="42">
        <f>MAX(K215,0)*(D215*1000/3600)</f>
        <v>13686.660222206419</v>
      </c>
      <c r="O215" s="42">
        <f>ABS(M215*(D215*1000/3600))</f>
        <v>0</v>
      </c>
      <c r="P215" s="42">
        <f>P214+N215/1000</f>
        <v>736.55156502036425</v>
      </c>
      <c r="Q215" s="42">
        <f>Q214+O215/1000</f>
        <v>217.68896163131254</v>
      </c>
      <c r="R215" s="43">
        <v>211.21799754755165</v>
      </c>
      <c r="S215" s="43">
        <f t="shared" si="20"/>
        <v>0</v>
      </c>
      <c r="T215" s="42">
        <f>V215*Y$16</f>
        <v>150.10284767089809</v>
      </c>
      <c r="U215" s="21">
        <f>MIN(O215,Y$17)</f>
        <v>0</v>
      </c>
      <c r="V215" s="21">
        <f t="shared" si="23"/>
        <v>217.68896163131254</v>
      </c>
      <c r="W215" s="22"/>
    </row>
    <row r="216" spans="1:23" x14ac:dyDescent="0.35">
      <c r="A216" s="2" t="s">
        <v>12</v>
      </c>
      <c r="B216" s="2">
        <v>209</v>
      </c>
      <c r="C216" s="2">
        <v>209</v>
      </c>
      <c r="D216" s="7">
        <v>32</v>
      </c>
      <c r="E216" s="42">
        <f t="shared" si="21"/>
        <v>0.7777777777777779</v>
      </c>
      <c r="F216" s="42">
        <f t="shared" si="22"/>
        <v>2.8000000000000007</v>
      </c>
      <c r="G216" s="42">
        <f>0.5*Y$11*Y$13*Y$10*(D216*(1000/3600))^2</f>
        <v>71.512376888888895</v>
      </c>
      <c r="H216" s="42">
        <f>IF(D216=0,0,Y$12*Y$9*9.81)</f>
        <v>374.44769999999994</v>
      </c>
      <c r="I216" s="42">
        <f t="shared" si="18"/>
        <v>445.96007688888881</v>
      </c>
      <c r="J216" s="42">
        <f>(Y$9*E216)+IF(E216&gt;0,H216+G216,0)</f>
        <v>1795.4045213333334</v>
      </c>
      <c r="K216" s="42">
        <f>MAX((Y$9*E216)+H216+G216,0)</f>
        <v>1795.4045213333334</v>
      </c>
      <c r="L216" s="42">
        <f t="shared" si="19"/>
        <v>0</v>
      </c>
      <c r="M216" s="42">
        <f>ABS(MIN((Y$9*E216)+H216+G216,0))</f>
        <v>0</v>
      </c>
      <c r="N216" s="42">
        <f>MAX(K216,0)*(D216*1000/3600)</f>
        <v>15959.151300740741</v>
      </c>
      <c r="O216" s="42">
        <f>ABS(M216*(D216*1000/3600))</f>
        <v>0</v>
      </c>
      <c r="P216" s="42">
        <f>P215+N216/1000</f>
        <v>752.51071632110495</v>
      </c>
      <c r="Q216" s="42">
        <f>Q215+O216/1000</f>
        <v>217.68896163131254</v>
      </c>
      <c r="R216" s="43">
        <v>211.21799754755165</v>
      </c>
      <c r="S216" s="43">
        <f t="shared" si="20"/>
        <v>0</v>
      </c>
      <c r="T216" s="42">
        <f>V216*Y$16</f>
        <v>150.10284767089809</v>
      </c>
      <c r="U216" s="21">
        <f>MIN(O216,Y$17)</f>
        <v>0</v>
      </c>
      <c r="V216" s="21">
        <f t="shared" si="23"/>
        <v>217.68896163131254</v>
      </c>
      <c r="W216" s="22"/>
    </row>
    <row r="217" spans="1:23" x14ac:dyDescent="0.35">
      <c r="A217" s="2" t="s">
        <v>12</v>
      </c>
      <c r="B217" s="2">
        <v>210</v>
      </c>
      <c r="C217" s="2">
        <v>210</v>
      </c>
      <c r="D217" s="7">
        <v>35.200000000000003</v>
      </c>
      <c r="E217" s="42">
        <f t="shared" si="21"/>
        <v>0.76388888888888884</v>
      </c>
      <c r="F217" s="42">
        <f t="shared" si="22"/>
        <v>2.75</v>
      </c>
      <c r="G217" s="42">
        <f>0.5*Y$11*Y$13*Y$10*(D217*(1000/3600))^2</f>
        <v>86.529976035555563</v>
      </c>
      <c r="H217" s="42">
        <f>IF(D217=0,0,Y$12*Y$9*9.81)</f>
        <v>374.44769999999994</v>
      </c>
      <c r="I217" s="42">
        <f t="shared" si="18"/>
        <v>460.97767603555553</v>
      </c>
      <c r="J217" s="42">
        <f>(Y$9*E217)+IF(E217&gt;0,H217+G217,0)</f>
        <v>1786.3248982577777</v>
      </c>
      <c r="K217" s="42">
        <f>MAX((Y$9*E217)+H217+G217,0)</f>
        <v>1786.3248982577777</v>
      </c>
      <c r="L217" s="42">
        <f t="shared" si="19"/>
        <v>0</v>
      </c>
      <c r="M217" s="42">
        <f>ABS(MIN((Y$9*E217)+H217+G217,0))</f>
        <v>0</v>
      </c>
      <c r="N217" s="42">
        <f>MAX(K217,0)*(D217*1000/3600)</f>
        <v>17466.287894076049</v>
      </c>
      <c r="O217" s="42">
        <f>ABS(M217*(D217*1000/3600))</f>
        <v>0</v>
      </c>
      <c r="P217" s="42">
        <f>P216+N217/1000</f>
        <v>769.97700421518095</v>
      </c>
      <c r="Q217" s="42">
        <f>Q216+O217/1000</f>
        <v>217.68896163131254</v>
      </c>
      <c r="R217" s="43">
        <v>211.21799754755165</v>
      </c>
      <c r="S217" s="43">
        <f t="shared" si="20"/>
        <v>50.533232084871145</v>
      </c>
      <c r="T217" s="42">
        <f>V217*Y$16</f>
        <v>150.10284767089809</v>
      </c>
      <c r="U217" s="21">
        <f>MIN(O217,Y$17)</f>
        <v>0</v>
      </c>
      <c r="V217" s="21">
        <f t="shared" si="23"/>
        <v>217.68896163131254</v>
      </c>
      <c r="W217" s="22"/>
    </row>
    <row r="218" spans="1:23" x14ac:dyDescent="0.35">
      <c r="A218" s="2" t="s">
        <v>12</v>
      </c>
      <c r="B218" s="2">
        <v>211</v>
      </c>
      <c r="C218" s="2">
        <v>211</v>
      </c>
      <c r="D218" s="7">
        <v>37.5</v>
      </c>
      <c r="E218" s="42">
        <f t="shared" si="21"/>
        <v>0.55555555555555558</v>
      </c>
      <c r="F218" s="42">
        <f t="shared" si="22"/>
        <v>2</v>
      </c>
      <c r="G218" s="42">
        <f>0.5*Y$11*Y$13*Y$10*(D218*(1000/3600))^2</f>
        <v>98.207304687500027</v>
      </c>
      <c r="H218" s="42">
        <f>IF(D218=0,0,Y$12*Y$9*9.81)</f>
        <v>374.44769999999994</v>
      </c>
      <c r="I218" s="42">
        <f t="shared" si="18"/>
        <v>472.65500468749997</v>
      </c>
      <c r="J218" s="42">
        <f>(Y$9*E218)+IF(E218&gt;0,H218+G218,0)</f>
        <v>1436.5438935763889</v>
      </c>
      <c r="K218" s="42">
        <f>MAX((Y$9*E218)+H218+G218,0)</f>
        <v>1436.5438935763889</v>
      </c>
      <c r="L218" s="42">
        <f t="shared" si="19"/>
        <v>0</v>
      </c>
      <c r="M218" s="42">
        <f>ABS(MIN((Y$9*E218)+H218+G218,0))</f>
        <v>0</v>
      </c>
      <c r="N218" s="42">
        <f>MAX(K218,0)*(D218*1000/3600)</f>
        <v>14963.998891420717</v>
      </c>
      <c r="O218" s="42">
        <f>ABS(M218*(D218*1000/3600))</f>
        <v>0</v>
      </c>
      <c r="P218" s="42">
        <f>P217+N218/1000</f>
        <v>784.94100310660167</v>
      </c>
      <c r="Q218" s="42">
        <f>Q217+O218/1000</f>
        <v>217.68896163131254</v>
      </c>
      <c r="R218" s="43">
        <v>261.75122963242279</v>
      </c>
      <c r="S218" s="43">
        <f t="shared" si="20"/>
        <v>0</v>
      </c>
      <c r="T218" s="42">
        <f>V218*Y$16</f>
        <v>150.10284767089809</v>
      </c>
      <c r="U218" s="21">
        <f>MIN(O218,Y$17)</f>
        <v>0</v>
      </c>
      <c r="V218" s="21">
        <f t="shared" si="23"/>
        <v>217.68896163131254</v>
      </c>
      <c r="W218" s="22"/>
    </row>
    <row r="219" spans="1:23" x14ac:dyDescent="0.35">
      <c r="A219" s="2" t="s">
        <v>12</v>
      </c>
      <c r="B219" s="2">
        <v>212</v>
      </c>
      <c r="C219" s="2">
        <v>212</v>
      </c>
      <c r="D219" s="7">
        <v>39.200000000000003</v>
      </c>
      <c r="E219" s="42">
        <f t="shared" si="21"/>
        <v>0.41666666666666663</v>
      </c>
      <c r="F219" s="42">
        <f t="shared" si="22"/>
        <v>1.5</v>
      </c>
      <c r="G219" s="42">
        <f>0.5*Y$11*Y$13*Y$10*(D219*(1000/3600))^2</f>
        <v>107.31326056888889</v>
      </c>
      <c r="H219" s="42">
        <f>IF(D219=0,0,Y$12*Y$9*9.81)</f>
        <v>374.44769999999994</v>
      </c>
      <c r="I219" s="42">
        <f t="shared" si="18"/>
        <v>481.76096056888883</v>
      </c>
      <c r="J219" s="42">
        <f>(Y$9*E219)+IF(E219&gt;0,H219+G219,0)</f>
        <v>1204.6776272355555</v>
      </c>
      <c r="K219" s="42">
        <f>MAX((Y$9*E219)+H219+G219,0)</f>
        <v>1204.6776272355555</v>
      </c>
      <c r="L219" s="42">
        <f t="shared" si="19"/>
        <v>0</v>
      </c>
      <c r="M219" s="42">
        <f>ABS(MIN((Y$9*E219)+H219+G219,0))</f>
        <v>0</v>
      </c>
      <c r="N219" s="42">
        <f>MAX(K219,0)*(D219*1000/3600)</f>
        <v>13117.600829898272</v>
      </c>
      <c r="O219" s="42">
        <f>ABS(M219*(D219*1000/3600))</f>
        <v>0</v>
      </c>
      <c r="P219" s="42">
        <f>P218+N219/1000</f>
        <v>798.05860393649994</v>
      </c>
      <c r="Q219" s="42">
        <f>Q218+O219/1000</f>
        <v>217.68896163131254</v>
      </c>
      <c r="R219" s="43">
        <v>261.75122963242279</v>
      </c>
      <c r="S219" s="43">
        <f t="shared" si="20"/>
        <v>0</v>
      </c>
      <c r="T219" s="42">
        <f>V219*Y$16</f>
        <v>150.10284767089809</v>
      </c>
      <c r="U219" s="21">
        <f>MIN(O219,Y$17)</f>
        <v>0</v>
      </c>
      <c r="V219" s="21">
        <f t="shared" si="23"/>
        <v>217.68896163131254</v>
      </c>
      <c r="W219" s="22"/>
    </row>
    <row r="220" spans="1:23" x14ac:dyDescent="0.35">
      <c r="A220" s="2" t="s">
        <v>12</v>
      </c>
      <c r="B220" s="2">
        <v>213</v>
      </c>
      <c r="C220" s="2">
        <v>213</v>
      </c>
      <c r="D220" s="7">
        <v>40.5</v>
      </c>
      <c r="E220" s="42">
        <f t="shared" si="21"/>
        <v>0.33333333333333315</v>
      </c>
      <c r="F220" s="42">
        <f t="shared" si="22"/>
        <v>1.1999999999999993</v>
      </c>
      <c r="G220" s="42">
        <f>0.5*Y$11*Y$13*Y$10*(D220*(1000/3600))^2</f>
        <v>114.5490001875</v>
      </c>
      <c r="H220" s="42">
        <f>IF(D220=0,0,Y$12*Y$9*9.81)</f>
        <v>374.44769999999994</v>
      </c>
      <c r="I220" s="42">
        <f t="shared" si="18"/>
        <v>488.99670018749993</v>
      </c>
      <c r="J220" s="42">
        <f>(Y$9*E220)+IF(E220&gt;0,H220+G220,0)</f>
        <v>1067.330033520833</v>
      </c>
      <c r="K220" s="42">
        <f>MAX((Y$9*E220)+H220+G220,0)</f>
        <v>1067.330033520833</v>
      </c>
      <c r="L220" s="42">
        <f t="shared" si="19"/>
        <v>0</v>
      </c>
      <c r="M220" s="42">
        <f>ABS(MIN((Y$9*E220)+H220+G220,0))</f>
        <v>0</v>
      </c>
      <c r="N220" s="42">
        <f>MAX(K220,0)*(D220*1000/3600)</f>
        <v>12007.462877109372</v>
      </c>
      <c r="O220" s="42">
        <f>ABS(M220*(D220*1000/3600))</f>
        <v>0</v>
      </c>
      <c r="P220" s="42">
        <f>P219+N220/1000</f>
        <v>810.06606681360927</v>
      </c>
      <c r="Q220" s="42">
        <f>Q219+O220/1000</f>
        <v>217.68896163131254</v>
      </c>
      <c r="R220" s="43">
        <v>261.75122963242279</v>
      </c>
      <c r="S220" s="43">
        <f t="shared" si="20"/>
        <v>0</v>
      </c>
      <c r="T220" s="42">
        <f>V220*Y$16</f>
        <v>150.10284767089809</v>
      </c>
      <c r="U220" s="21">
        <f>MIN(O220,Y$17)</f>
        <v>0</v>
      </c>
      <c r="V220" s="21">
        <f t="shared" si="23"/>
        <v>217.68896163131254</v>
      </c>
      <c r="W220" s="22"/>
    </row>
    <row r="221" spans="1:23" x14ac:dyDescent="0.35">
      <c r="A221" s="2" t="s">
        <v>12</v>
      </c>
      <c r="B221" s="2">
        <v>214</v>
      </c>
      <c r="C221" s="2">
        <v>214</v>
      </c>
      <c r="D221" s="7">
        <v>41.6</v>
      </c>
      <c r="E221" s="42">
        <f t="shared" si="21"/>
        <v>0.36111111111111133</v>
      </c>
      <c r="F221" s="42">
        <f t="shared" si="22"/>
        <v>1.3000000000000007</v>
      </c>
      <c r="G221" s="42">
        <f>0.5*Y$11*Y$13*Y$10*(D221*(1000/3600))^2</f>
        <v>120.85591694222225</v>
      </c>
      <c r="H221" s="42">
        <f>IF(D221=0,0,Y$12*Y$9*9.81)</f>
        <v>374.44769999999994</v>
      </c>
      <c r="I221" s="42">
        <f t="shared" si="18"/>
        <v>495.30361694222222</v>
      </c>
      <c r="J221" s="42">
        <f>(Y$9*E221)+IF(E221&gt;0,H221+G221,0)</f>
        <v>1121.8313947200004</v>
      </c>
      <c r="K221" s="42">
        <f>MAX((Y$9*E221)+H221+G221,0)</f>
        <v>1121.8313947200004</v>
      </c>
      <c r="L221" s="42">
        <f t="shared" si="19"/>
        <v>0</v>
      </c>
      <c r="M221" s="42">
        <f>ABS(MIN((Y$9*E221)+H221+G221,0))</f>
        <v>0</v>
      </c>
      <c r="N221" s="42">
        <f>MAX(K221,0)*(D221*1000/3600)</f>
        <v>12963.385005653337</v>
      </c>
      <c r="O221" s="42">
        <f>ABS(M221*(D221*1000/3600))</f>
        <v>0</v>
      </c>
      <c r="P221" s="42">
        <f>P220+N221/1000</f>
        <v>823.02945181926259</v>
      </c>
      <c r="Q221" s="42">
        <f>Q220+O221/1000</f>
        <v>217.68896163131254</v>
      </c>
      <c r="R221" s="43">
        <v>261.75122963242279</v>
      </c>
      <c r="S221" s="43">
        <f t="shared" si="20"/>
        <v>0</v>
      </c>
      <c r="T221" s="42">
        <f>V221*Y$16</f>
        <v>150.10284767089809</v>
      </c>
      <c r="U221" s="21">
        <f>MIN(O221,Y$17)</f>
        <v>0</v>
      </c>
      <c r="V221" s="21">
        <f t="shared" si="23"/>
        <v>217.68896163131254</v>
      </c>
      <c r="W221" s="22"/>
    </row>
    <row r="222" spans="1:23" x14ac:dyDescent="0.35">
      <c r="A222" s="2" t="s">
        <v>12</v>
      </c>
      <c r="B222" s="2">
        <v>215</v>
      </c>
      <c r="C222" s="2">
        <v>215</v>
      </c>
      <c r="D222" s="7">
        <v>43.1</v>
      </c>
      <c r="E222" s="42">
        <f t="shared" si="21"/>
        <v>0.47222222222222199</v>
      </c>
      <c r="F222" s="42">
        <f t="shared" si="22"/>
        <v>1.6999999999999993</v>
      </c>
      <c r="G222" s="42">
        <f>0.5*Y$11*Y$13*Y$10*(D222*(1000/3600))^2</f>
        <v>129.72861956305556</v>
      </c>
      <c r="H222" s="42">
        <f>IF(D222=0,0,Y$12*Y$9*9.81)</f>
        <v>374.44769999999994</v>
      </c>
      <c r="I222" s="42">
        <f t="shared" si="18"/>
        <v>504.17631956305547</v>
      </c>
      <c r="J222" s="42">
        <f>(Y$9*E222)+IF(E222&gt;0,H222+G222,0)</f>
        <v>1323.4818751186108</v>
      </c>
      <c r="K222" s="42">
        <f>MAX((Y$9*E222)+H222+G222,0)</f>
        <v>1323.4818751186108</v>
      </c>
      <c r="L222" s="42">
        <f t="shared" si="19"/>
        <v>0</v>
      </c>
      <c r="M222" s="42">
        <f>ABS(MIN((Y$9*E222)+H222+G222,0))</f>
        <v>0</v>
      </c>
      <c r="N222" s="42">
        <f>MAX(K222,0)*(D222*1000/3600)</f>
        <v>15845.019116003366</v>
      </c>
      <c r="O222" s="42">
        <f>ABS(M222*(D222*1000/3600))</f>
        <v>0</v>
      </c>
      <c r="P222" s="42">
        <f>P221+N222/1000</f>
        <v>838.874470935266</v>
      </c>
      <c r="Q222" s="42">
        <f>Q221+O222/1000</f>
        <v>217.68896163131254</v>
      </c>
      <c r="R222" s="43">
        <v>261.75122963242279</v>
      </c>
      <c r="S222" s="43">
        <f t="shared" si="20"/>
        <v>0</v>
      </c>
      <c r="T222" s="42">
        <f>V222*Y$16</f>
        <v>150.10284767089809</v>
      </c>
      <c r="U222" s="21">
        <f>MIN(O222,Y$17)</f>
        <v>0</v>
      </c>
      <c r="V222" s="21">
        <f t="shared" si="23"/>
        <v>217.68896163131254</v>
      </c>
      <c r="W222" s="22"/>
    </row>
    <row r="223" spans="1:23" x14ac:dyDescent="0.35">
      <c r="A223" s="2" t="s">
        <v>12</v>
      </c>
      <c r="B223" s="2">
        <v>216</v>
      </c>
      <c r="C223" s="2">
        <v>216</v>
      </c>
      <c r="D223" s="7">
        <v>45</v>
      </c>
      <c r="E223" s="42">
        <f t="shared" si="21"/>
        <v>0.55555555555555558</v>
      </c>
      <c r="F223" s="42">
        <f t="shared" si="22"/>
        <v>2</v>
      </c>
      <c r="G223" s="42">
        <f>0.5*Y$11*Y$13*Y$10*(D223*(1000/3600))^2</f>
        <v>141.41851875</v>
      </c>
      <c r="H223" s="42">
        <f>IF(D223=0,0,Y$12*Y$9*9.81)</f>
        <v>374.44769999999994</v>
      </c>
      <c r="I223" s="42">
        <f t="shared" si="18"/>
        <v>515.86621874999992</v>
      </c>
      <c r="J223" s="42">
        <f>(Y$9*E223)+IF(E223&gt;0,H223+G223,0)</f>
        <v>1479.7551076388888</v>
      </c>
      <c r="K223" s="42">
        <f>MAX((Y$9*E223)+H223+G223,0)</f>
        <v>1479.7551076388888</v>
      </c>
      <c r="L223" s="42">
        <f t="shared" si="19"/>
        <v>0</v>
      </c>
      <c r="M223" s="42">
        <f>ABS(MIN((Y$9*E223)+H223+G223,0))</f>
        <v>0</v>
      </c>
      <c r="N223" s="42">
        <f>MAX(K223,0)*(D223*1000/3600)</f>
        <v>18496.938845486111</v>
      </c>
      <c r="O223" s="42">
        <f>ABS(M223*(D223*1000/3600))</f>
        <v>0</v>
      </c>
      <c r="P223" s="42">
        <f>P222+N223/1000</f>
        <v>857.37140978075206</v>
      </c>
      <c r="Q223" s="42">
        <f>Q222+O223/1000</f>
        <v>217.68896163131254</v>
      </c>
      <c r="R223" s="43">
        <v>261.75122963242279</v>
      </c>
      <c r="S223" s="43">
        <f t="shared" si="20"/>
        <v>0</v>
      </c>
      <c r="T223" s="42">
        <f>V223*Y$16</f>
        <v>150.10284767089809</v>
      </c>
      <c r="U223" s="21">
        <f>MIN(O223,Y$17)</f>
        <v>0</v>
      </c>
      <c r="V223" s="21">
        <f t="shared" si="23"/>
        <v>217.68896163131254</v>
      </c>
      <c r="W223" s="22"/>
    </row>
    <row r="224" spans="1:23" x14ac:dyDescent="0.35">
      <c r="A224" s="2" t="s">
        <v>12</v>
      </c>
      <c r="B224" s="2">
        <v>217</v>
      </c>
      <c r="C224" s="2">
        <v>217</v>
      </c>
      <c r="D224" s="7">
        <v>47.1</v>
      </c>
      <c r="E224" s="42">
        <f t="shared" si="21"/>
        <v>0.55555555555555558</v>
      </c>
      <c r="F224" s="42">
        <f t="shared" si="22"/>
        <v>2</v>
      </c>
      <c r="G224" s="42">
        <f>0.5*Y$11*Y$13*Y$10*(D224*(1000/3600))^2</f>
        <v>154.92555860749999</v>
      </c>
      <c r="H224" s="42">
        <f>IF(D224=0,0,Y$12*Y$9*9.81)</f>
        <v>374.44769999999994</v>
      </c>
      <c r="I224" s="42">
        <f t="shared" si="18"/>
        <v>529.37325860749991</v>
      </c>
      <c r="J224" s="42">
        <f>(Y$9*E224)+IF(E224&gt;0,H224+G224,0)</f>
        <v>1493.2621474963889</v>
      </c>
      <c r="K224" s="42">
        <f>MAX((Y$9*E224)+H224+G224,0)</f>
        <v>1493.2621474963889</v>
      </c>
      <c r="L224" s="42">
        <f t="shared" si="19"/>
        <v>0</v>
      </c>
      <c r="M224" s="42">
        <f>ABS(MIN((Y$9*E224)+H224+G224,0))</f>
        <v>0</v>
      </c>
      <c r="N224" s="42">
        <f>MAX(K224,0)*(D224*1000/3600)</f>
        <v>19536.846429744422</v>
      </c>
      <c r="O224" s="42">
        <f>ABS(M224*(D224*1000/3600))</f>
        <v>0</v>
      </c>
      <c r="P224" s="42">
        <f>P223+N224/1000</f>
        <v>876.90825621049646</v>
      </c>
      <c r="Q224" s="42">
        <f>Q223+O224/1000</f>
        <v>217.68896163131254</v>
      </c>
      <c r="R224" s="43">
        <v>261.75122963242279</v>
      </c>
      <c r="S224" s="43">
        <f t="shared" si="20"/>
        <v>0</v>
      </c>
      <c r="T224" s="42">
        <f>V224*Y$16</f>
        <v>150.10284767089809</v>
      </c>
      <c r="U224" s="21">
        <f>MIN(O224,Y$17)</f>
        <v>0</v>
      </c>
      <c r="V224" s="21">
        <f t="shared" si="23"/>
        <v>217.68896163131254</v>
      </c>
      <c r="W224" s="22"/>
    </row>
    <row r="225" spans="1:23" x14ac:dyDescent="0.35">
      <c r="A225" s="2" t="s">
        <v>12</v>
      </c>
      <c r="B225" s="2">
        <v>218</v>
      </c>
      <c r="C225" s="2">
        <v>218</v>
      </c>
      <c r="D225" s="7">
        <v>49</v>
      </c>
      <c r="E225" s="42">
        <f t="shared" si="21"/>
        <v>0.4861111111111111</v>
      </c>
      <c r="F225" s="42">
        <f t="shared" si="22"/>
        <v>1.75</v>
      </c>
      <c r="G225" s="42">
        <f>0.5*Y$11*Y$13*Y$10*(D225*(1000/3600))^2</f>
        <v>167.67696963888892</v>
      </c>
      <c r="H225" s="42">
        <f>IF(D225=0,0,Y$12*Y$9*9.81)</f>
        <v>374.44769999999994</v>
      </c>
      <c r="I225" s="42">
        <f t="shared" si="18"/>
        <v>542.12466963888892</v>
      </c>
      <c r="J225" s="42">
        <f>(Y$9*E225)+IF(E225&gt;0,H225+G225,0)</f>
        <v>1385.5274474166667</v>
      </c>
      <c r="K225" s="42">
        <f>MAX((Y$9*E225)+H225+G225,0)</f>
        <v>1385.5274474166665</v>
      </c>
      <c r="L225" s="42">
        <f t="shared" si="19"/>
        <v>0</v>
      </c>
      <c r="M225" s="42">
        <f>ABS(MIN((Y$9*E225)+H225+G225,0))</f>
        <v>0</v>
      </c>
      <c r="N225" s="42">
        <f>MAX(K225,0)*(D225*1000/3600)</f>
        <v>18858.568034282405</v>
      </c>
      <c r="O225" s="42">
        <f>ABS(M225*(D225*1000/3600))</f>
        <v>0</v>
      </c>
      <c r="P225" s="42">
        <f>P224+N225/1000</f>
        <v>895.76682424477883</v>
      </c>
      <c r="Q225" s="42">
        <f>Q224+O225/1000</f>
        <v>217.68896163131254</v>
      </c>
      <c r="R225" s="43">
        <v>261.75122963242279</v>
      </c>
      <c r="S225" s="43">
        <f t="shared" si="20"/>
        <v>0</v>
      </c>
      <c r="T225" s="42">
        <f>V225*Y$16</f>
        <v>150.10284767089809</v>
      </c>
      <c r="U225" s="21">
        <f>MIN(O225,Y$17)</f>
        <v>0</v>
      </c>
      <c r="V225" s="21">
        <f t="shared" si="23"/>
        <v>217.68896163131254</v>
      </c>
      <c r="W225" s="22"/>
    </row>
    <row r="226" spans="1:23" x14ac:dyDescent="0.35">
      <c r="A226" s="2" t="s">
        <v>12</v>
      </c>
      <c r="B226" s="2">
        <v>219</v>
      </c>
      <c r="C226" s="2">
        <v>219</v>
      </c>
      <c r="D226" s="7">
        <v>50.6</v>
      </c>
      <c r="E226" s="42">
        <f t="shared" si="21"/>
        <v>0.38888888888888851</v>
      </c>
      <c r="F226" s="42">
        <f t="shared" si="22"/>
        <v>1.3999999999999986</v>
      </c>
      <c r="G226" s="42">
        <f>0.5*Y$11*Y$13*Y$10*(D226*(1000/3600))^2</f>
        <v>178.80608329222227</v>
      </c>
      <c r="H226" s="42">
        <f>IF(D226=0,0,Y$12*Y$9*9.81)</f>
        <v>374.44769999999994</v>
      </c>
      <c r="I226" s="42">
        <f t="shared" si="18"/>
        <v>553.25378329222224</v>
      </c>
      <c r="J226" s="42">
        <f>(Y$9*E226)+IF(E226&gt;0,H226+G226,0)</f>
        <v>1227.9760055144438</v>
      </c>
      <c r="K226" s="42">
        <f>MAX((Y$9*E226)+H226+G226,0)</f>
        <v>1227.9760055144436</v>
      </c>
      <c r="L226" s="42">
        <f t="shared" si="19"/>
        <v>0</v>
      </c>
      <c r="M226" s="42">
        <f>ABS(MIN((Y$9*E226)+H226+G226,0))</f>
        <v>0</v>
      </c>
      <c r="N226" s="42">
        <f>MAX(K226,0)*(D226*1000/3600)</f>
        <v>17259.884966397458</v>
      </c>
      <c r="O226" s="42">
        <f>ABS(M226*(D226*1000/3600))</f>
        <v>0</v>
      </c>
      <c r="P226" s="42">
        <f>P225+N226/1000</f>
        <v>913.02670921117624</v>
      </c>
      <c r="Q226" s="42">
        <f>Q225+O226/1000</f>
        <v>217.68896163131254</v>
      </c>
      <c r="R226" s="43">
        <v>261.75122963242279</v>
      </c>
      <c r="S226" s="43">
        <f t="shared" si="20"/>
        <v>0</v>
      </c>
      <c r="T226" s="42">
        <f>V226*Y$16</f>
        <v>150.10284767089809</v>
      </c>
      <c r="U226" s="21">
        <f>MIN(O226,Y$17)</f>
        <v>0</v>
      </c>
      <c r="V226" s="21">
        <f t="shared" si="23"/>
        <v>217.68896163131254</v>
      </c>
      <c r="W226" s="22"/>
    </row>
    <row r="227" spans="1:23" x14ac:dyDescent="0.35">
      <c r="A227" s="2" t="s">
        <v>12</v>
      </c>
      <c r="B227" s="2">
        <v>220</v>
      </c>
      <c r="C227" s="2">
        <v>220</v>
      </c>
      <c r="D227" s="7">
        <v>51.8</v>
      </c>
      <c r="E227" s="42">
        <f t="shared" si="21"/>
        <v>0.29166666666666685</v>
      </c>
      <c r="F227" s="42">
        <f t="shared" si="22"/>
        <v>1.0500000000000007</v>
      </c>
      <c r="G227" s="42">
        <f>0.5*Y$11*Y$13*Y$10*(D227*(1000/3600))^2</f>
        <v>187.38756851888888</v>
      </c>
      <c r="H227" s="42">
        <f>IF(D227=0,0,Y$12*Y$9*9.81)</f>
        <v>374.44769999999994</v>
      </c>
      <c r="I227" s="42">
        <f t="shared" si="18"/>
        <v>561.83526851888882</v>
      </c>
      <c r="J227" s="42">
        <f>(Y$9*E227)+IF(E227&gt;0,H227+G227,0)</f>
        <v>1067.8769351855558</v>
      </c>
      <c r="K227" s="42">
        <f>MAX((Y$9*E227)+H227+G227,0)</f>
        <v>1067.8769351855558</v>
      </c>
      <c r="L227" s="42">
        <f t="shared" si="19"/>
        <v>0</v>
      </c>
      <c r="M227" s="42">
        <f>ABS(MIN((Y$9*E227)+H227+G227,0))</f>
        <v>0</v>
      </c>
      <c r="N227" s="42">
        <f>MAX(K227,0)*(D227*1000/3600)</f>
        <v>15365.562567392164</v>
      </c>
      <c r="O227" s="42">
        <f>ABS(M227*(D227*1000/3600))</f>
        <v>0</v>
      </c>
      <c r="P227" s="42">
        <f>P226+N227/1000</f>
        <v>928.39227177856844</v>
      </c>
      <c r="Q227" s="42">
        <f>Q226+O227/1000</f>
        <v>217.68896163131254</v>
      </c>
      <c r="R227" s="43">
        <v>261.75122963242279</v>
      </c>
      <c r="S227" s="43">
        <f t="shared" si="20"/>
        <v>0</v>
      </c>
      <c r="T227" s="42">
        <f>V227*Y$16</f>
        <v>150.10284767089809</v>
      </c>
      <c r="U227" s="21">
        <f>MIN(O227,Y$17)</f>
        <v>0</v>
      </c>
      <c r="V227" s="21">
        <f t="shared" si="23"/>
        <v>217.68896163131254</v>
      </c>
      <c r="W227" s="22"/>
    </row>
    <row r="228" spans="1:23" x14ac:dyDescent="0.35">
      <c r="A228" s="2" t="s">
        <v>12</v>
      </c>
      <c r="B228" s="2">
        <v>221</v>
      </c>
      <c r="C228" s="2">
        <v>221</v>
      </c>
      <c r="D228" s="7">
        <v>52.7</v>
      </c>
      <c r="E228" s="42">
        <f t="shared" si="21"/>
        <v>0.18055555555555614</v>
      </c>
      <c r="F228" s="42">
        <f t="shared" si="22"/>
        <v>0.65000000000000213</v>
      </c>
      <c r="G228" s="42">
        <f>0.5*Y$11*Y$13*Y$10*(D228*(1000/3600))^2</f>
        <v>193.95567305638895</v>
      </c>
      <c r="H228" s="42">
        <f>IF(D228=0,0,Y$12*Y$9*9.81)</f>
        <v>374.44769999999994</v>
      </c>
      <c r="I228" s="42">
        <f t="shared" si="18"/>
        <v>568.40337305638889</v>
      </c>
      <c r="J228" s="42">
        <f>(Y$9*E228)+IF(E228&gt;0,H228+G228,0)</f>
        <v>881.66726194527882</v>
      </c>
      <c r="K228" s="42">
        <f>MAX((Y$9*E228)+H228+G228,0)</f>
        <v>881.66726194527871</v>
      </c>
      <c r="L228" s="42">
        <f t="shared" si="19"/>
        <v>0</v>
      </c>
      <c r="M228" s="42">
        <f>ABS(MIN((Y$9*E228)+H228+G228,0))</f>
        <v>0</v>
      </c>
      <c r="N228" s="42">
        <f>MAX(K228,0)*(D228*1000/3600)</f>
        <v>12906.62908458783</v>
      </c>
      <c r="O228" s="42">
        <f>ABS(M228*(D228*1000/3600))</f>
        <v>0</v>
      </c>
      <c r="P228" s="42">
        <f>P227+N228/1000</f>
        <v>941.29890086315629</v>
      </c>
      <c r="Q228" s="42">
        <f>Q227+O228/1000</f>
        <v>217.68896163131254</v>
      </c>
      <c r="R228" s="43">
        <v>261.75122963242279</v>
      </c>
      <c r="S228" s="43">
        <f t="shared" si="20"/>
        <v>0</v>
      </c>
      <c r="T228" s="42">
        <f>V228*Y$16</f>
        <v>150.10284767089809</v>
      </c>
      <c r="U228" s="21">
        <f>MIN(O228,Y$17)</f>
        <v>0</v>
      </c>
      <c r="V228" s="21">
        <f t="shared" si="23"/>
        <v>217.68896163131254</v>
      </c>
      <c r="W228" s="22"/>
    </row>
    <row r="229" spans="1:23" x14ac:dyDescent="0.35">
      <c r="A229" s="2" t="s">
        <v>12</v>
      </c>
      <c r="B229" s="2">
        <v>222</v>
      </c>
      <c r="C229" s="2">
        <v>222</v>
      </c>
      <c r="D229" s="7">
        <v>53.1</v>
      </c>
      <c r="E229" s="42">
        <f t="shared" si="21"/>
        <v>0.11111111111111072</v>
      </c>
      <c r="F229" s="42">
        <f t="shared" si="22"/>
        <v>0.39999999999999858</v>
      </c>
      <c r="G229" s="42">
        <f>0.5*Y$11*Y$13*Y$10*(D229*(1000/3600))^2</f>
        <v>196.91114550750004</v>
      </c>
      <c r="H229" s="42">
        <f>IF(D229=0,0,Y$12*Y$9*9.81)</f>
        <v>374.44769999999994</v>
      </c>
      <c r="I229" s="42">
        <f t="shared" si="18"/>
        <v>571.35884550749995</v>
      </c>
      <c r="J229" s="42">
        <f>(Y$9*E229)+IF(E229&gt;0,H229+G229,0)</f>
        <v>764.13662328527698</v>
      </c>
      <c r="K229" s="42">
        <f>MAX((Y$9*E229)+H229+G229,0)</f>
        <v>764.1366232852771</v>
      </c>
      <c r="L229" s="42">
        <f t="shared" si="19"/>
        <v>0</v>
      </c>
      <c r="M229" s="42">
        <f>ABS(MIN((Y$9*E229)+H229+G229,0))</f>
        <v>0</v>
      </c>
      <c r="N229" s="42">
        <f>MAX(K229,0)*(D229*1000/3600)</f>
        <v>11271.015193457837</v>
      </c>
      <c r="O229" s="42">
        <f>ABS(M229*(D229*1000/3600))</f>
        <v>0</v>
      </c>
      <c r="P229" s="42">
        <f>P228+N229/1000</f>
        <v>952.56991605661415</v>
      </c>
      <c r="Q229" s="42">
        <f>Q228+O229/1000</f>
        <v>217.68896163131254</v>
      </c>
      <c r="R229" s="43">
        <v>261.75122963242279</v>
      </c>
      <c r="S229" s="43">
        <f t="shared" si="20"/>
        <v>0</v>
      </c>
      <c r="T229" s="42">
        <f>V229*Y$16</f>
        <v>150.10284767089809</v>
      </c>
      <c r="U229" s="21">
        <f>MIN(O229,Y$17)</f>
        <v>0</v>
      </c>
      <c r="V229" s="21">
        <f t="shared" si="23"/>
        <v>217.68896163131254</v>
      </c>
      <c r="W229" s="22"/>
    </row>
    <row r="230" spans="1:23" x14ac:dyDescent="0.35">
      <c r="A230" s="2" t="s">
        <v>12</v>
      </c>
      <c r="B230" s="2">
        <v>223</v>
      </c>
      <c r="C230" s="2">
        <v>223</v>
      </c>
      <c r="D230" s="7">
        <v>53.5</v>
      </c>
      <c r="E230" s="42">
        <f t="shared" si="21"/>
        <v>9.7222222222221627E-2</v>
      </c>
      <c r="F230" s="42">
        <f t="shared" si="22"/>
        <v>0.34999999999999787</v>
      </c>
      <c r="G230" s="42">
        <f>0.5*Y$11*Y$13*Y$10*(D230*(1000/3600))^2</f>
        <v>199.88896557638893</v>
      </c>
      <c r="H230" s="42">
        <f>IF(D230=0,0,Y$12*Y$9*9.81)</f>
        <v>374.44769999999994</v>
      </c>
      <c r="I230" s="42">
        <f t="shared" si="18"/>
        <v>574.3366655763889</v>
      </c>
      <c r="J230" s="42">
        <f>(Y$9*E230)+IF(E230&gt;0,H230+G230,0)</f>
        <v>743.01722113194342</v>
      </c>
      <c r="K230" s="42">
        <f>MAX((Y$9*E230)+H230+G230,0)</f>
        <v>743.01722113194342</v>
      </c>
      <c r="L230" s="42">
        <f t="shared" si="19"/>
        <v>0</v>
      </c>
      <c r="M230" s="42">
        <f>ABS(MIN((Y$9*E230)+H230+G230,0))</f>
        <v>0</v>
      </c>
      <c r="N230" s="42">
        <f>MAX(K230,0)*(D230*1000/3600)</f>
        <v>11042.061480710825</v>
      </c>
      <c r="O230" s="42">
        <f>ABS(M230*(D230*1000/3600))</f>
        <v>0</v>
      </c>
      <c r="P230" s="42">
        <f>P229+N230/1000</f>
        <v>963.61197753732495</v>
      </c>
      <c r="Q230" s="42">
        <f>Q229+O230/1000</f>
        <v>217.68896163131254</v>
      </c>
      <c r="R230" s="43">
        <v>261.75122963242279</v>
      </c>
      <c r="S230" s="43">
        <f t="shared" si="20"/>
        <v>0</v>
      </c>
      <c r="T230" s="42">
        <f>V230*Y$16</f>
        <v>150.10284767089809</v>
      </c>
      <c r="U230" s="21">
        <f>MIN(O230,Y$17)</f>
        <v>0</v>
      </c>
      <c r="V230" s="21">
        <f t="shared" si="23"/>
        <v>217.68896163131254</v>
      </c>
      <c r="W230" s="22"/>
    </row>
    <row r="231" spans="1:23" x14ac:dyDescent="0.35">
      <c r="A231" s="2" t="s">
        <v>12</v>
      </c>
      <c r="B231" s="2">
        <v>224</v>
      </c>
      <c r="C231" s="2">
        <v>224</v>
      </c>
      <c r="D231" s="7">
        <v>53.8</v>
      </c>
      <c r="E231" s="42">
        <f t="shared" si="21"/>
        <v>9.7222222222222612E-2</v>
      </c>
      <c r="F231" s="42">
        <f t="shared" si="22"/>
        <v>0.35000000000000142</v>
      </c>
      <c r="G231" s="42">
        <f>0.5*Y$11*Y$13*Y$10*(D231*(1000/3600))^2</f>
        <v>202.13699625222225</v>
      </c>
      <c r="H231" s="42">
        <f>IF(D231=0,0,Y$12*Y$9*9.81)</f>
        <v>374.44769999999994</v>
      </c>
      <c r="I231" s="42">
        <f t="shared" si="18"/>
        <v>576.58469625222222</v>
      </c>
      <c r="J231" s="42">
        <f>(Y$9*E231)+IF(E231&gt;0,H231+G231,0)</f>
        <v>745.26525180777844</v>
      </c>
      <c r="K231" s="42">
        <f>MAX((Y$9*E231)+H231+G231,0)</f>
        <v>745.26525180777844</v>
      </c>
      <c r="L231" s="42">
        <f t="shared" si="19"/>
        <v>0</v>
      </c>
      <c r="M231" s="42">
        <f>ABS(MIN((Y$9*E231)+H231+G231,0))</f>
        <v>0</v>
      </c>
      <c r="N231" s="42">
        <f>MAX(K231,0)*(D231*1000/3600)</f>
        <v>11137.575152016245</v>
      </c>
      <c r="O231" s="42">
        <f>ABS(M231*(D231*1000/3600))</f>
        <v>0</v>
      </c>
      <c r="P231" s="42">
        <f>P230+N231/1000</f>
        <v>974.74955268934116</v>
      </c>
      <c r="Q231" s="42">
        <f>Q230+O231/1000</f>
        <v>217.68896163131254</v>
      </c>
      <c r="R231" s="43">
        <v>261.75122963242279</v>
      </c>
      <c r="S231" s="43">
        <f t="shared" si="20"/>
        <v>0</v>
      </c>
      <c r="T231" s="42">
        <f>V231*Y$16</f>
        <v>150.10284767089809</v>
      </c>
      <c r="U231" s="21">
        <f>MIN(O231,Y$17)</f>
        <v>0</v>
      </c>
      <c r="V231" s="21">
        <f t="shared" si="23"/>
        <v>217.68896163131254</v>
      </c>
      <c r="W231" s="22"/>
    </row>
    <row r="232" spans="1:23" x14ac:dyDescent="0.35">
      <c r="A232" s="2" t="s">
        <v>12</v>
      </c>
      <c r="B232" s="2">
        <v>225</v>
      </c>
      <c r="C232" s="2">
        <v>225</v>
      </c>
      <c r="D232" s="7">
        <v>54.2</v>
      </c>
      <c r="E232" s="42">
        <f t="shared" si="21"/>
        <v>0.1388888888888889</v>
      </c>
      <c r="F232" s="42">
        <f t="shared" si="22"/>
        <v>0.5</v>
      </c>
      <c r="G232" s="42">
        <f>0.5*Y$11*Y$13*Y$10*(D232*(1000/3600))^2</f>
        <v>205.15392465222226</v>
      </c>
      <c r="H232" s="42">
        <f>IF(D232=0,0,Y$12*Y$9*9.81)</f>
        <v>374.44769999999994</v>
      </c>
      <c r="I232" s="42">
        <f t="shared" si="18"/>
        <v>579.6016246522222</v>
      </c>
      <c r="J232" s="42">
        <f>(Y$9*E232)+IF(E232&gt;0,H232+G232,0)</f>
        <v>820.57384687444437</v>
      </c>
      <c r="K232" s="42">
        <f>MAX((Y$9*E232)+H232+G232,0)</f>
        <v>820.57384687444437</v>
      </c>
      <c r="L232" s="42">
        <f t="shared" si="19"/>
        <v>0</v>
      </c>
      <c r="M232" s="42">
        <f>ABS(MIN((Y$9*E232)+H232+G232,0))</f>
        <v>0</v>
      </c>
      <c r="N232" s="42">
        <f>MAX(K232,0)*(D232*1000/3600)</f>
        <v>12354.195139054134</v>
      </c>
      <c r="O232" s="42">
        <f>ABS(M232*(D232*1000/3600))</f>
        <v>0</v>
      </c>
      <c r="P232" s="42">
        <f>P231+N232/1000</f>
        <v>987.10374782839529</v>
      </c>
      <c r="Q232" s="42">
        <f>Q231+O232/1000</f>
        <v>217.68896163131254</v>
      </c>
      <c r="R232" s="43">
        <v>261.75122963242279</v>
      </c>
      <c r="S232" s="43">
        <f t="shared" si="20"/>
        <v>0</v>
      </c>
      <c r="T232" s="42">
        <f>V232*Y$16</f>
        <v>150.10284767089809</v>
      </c>
      <c r="U232" s="21">
        <f>MIN(O232,Y$17)</f>
        <v>0</v>
      </c>
      <c r="V232" s="21">
        <f t="shared" si="23"/>
        <v>217.68896163131254</v>
      </c>
      <c r="W232" s="22"/>
    </row>
    <row r="233" spans="1:23" x14ac:dyDescent="0.35">
      <c r="A233" s="2" t="s">
        <v>12</v>
      </c>
      <c r="B233" s="2">
        <v>226</v>
      </c>
      <c r="C233" s="2">
        <v>226</v>
      </c>
      <c r="D233" s="7">
        <v>54.8</v>
      </c>
      <c r="E233" s="42">
        <f t="shared" si="21"/>
        <v>0.15277777777777699</v>
      </c>
      <c r="F233" s="42">
        <f t="shared" si="22"/>
        <v>0.54999999999999716</v>
      </c>
      <c r="G233" s="42">
        <f>0.5*Y$11*Y$13*Y$10*(D233*(1000/3600))^2</f>
        <v>209.72121903555552</v>
      </c>
      <c r="H233" s="42">
        <f>IF(D233=0,0,Y$12*Y$9*9.81)</f>
        <v>374.44769999999994</v>
      </c>
      <c r="I233" s="42">
        <f t="shared" si="18"/>
        <v>584.16891903555552</v>
      </c>
      <c r="J233" s="42">
        <f>(Y$9*E233)+IF(E233&gt;0,H233+G233,0)</f>
        <v>849.23836347999861</v>
      </c>
      <c r="K233" s="42">
        <f>MAX((Y$9*E233)+H233+G233,0)</f>
        <v>849.2383634799985</v>
      </c>
      <c r="L233" s="42">
        <f t="shared" si="19"/>
        <v>0</v>
      </c>
      <c r="M233" s="42">
        <f>ABS(MIN((Y$9*E233)+H233+G233,0))</f>
        <v>0</v>
      </c>
      <c r="N233" s="42">
        <f>MAX(K233,0)*(D233*1000/3600)</f>
        <v>12927.295088528865</v>
      </c>
      <c r="O233" s="42">
        <f>ABS(M233*(D233*1000/3600))</f>
        <v>0</v>
      </c>
      <c r="P233" s="42">
        <f>P232+N233/1000</f>
        <v>1000.0310429169242</v>
      </c>
      <c r="Q233" s="42">
        <f>Q232+O233/1000</f>
        <v>217.68896163131254</v>
      </c>
      <c r="R233" s="43">
        <v>261.75122963242279</v>
      </c>
      <c r="S233" s="43">
        <f t="shared" si="20"/>
        <v>0</v>
      </c>
      <c r="T233" s="42">
        <f>V233*Y$16</f>
        <v>150.10284767089809</v>
      </c>
      <c r="U233" s="21">
        <f>MIN(O233,Y$17)</f>
        <v>0</v>
      </c>
      <c r="V233" s="21">
        <f t="shared" si="23"/>
        <v>217.68896163131254</v>
      </c>
      <c r="W233" s="22"/>
    </row>
    <row r="234" spans="1:23" x14ac:dyDescent="0.35">
      <c r="A234" s="2" t="s">
        <v>12</v>
      </c>
      <c r="B234" s="2">
        <v>227</v>
      </c>
      <c r="C234" s="2">
        <v>227</v>
      </c>
      <c r="D234" s="7">
        <v>55.3</v>
      </c>
      <c r="E234" s="42">
        <f t="shared" si="21"/>
        <v>0.1388888888888889</v>
      </c>
      <c r="F234" s="42">
        <f t="shared" si="22"/>
        <v>0.5</v>
      </c>
      <c r="G234" s="42">
        <f>0.5*Y$11*Y$13*Y$10*(D234*(1000/3600))^2</f>
        <v>213.56570765638887</v>
      </c>
      <c r="H234" s="42">
        <f>IF(D234=0,0,Y$12*Y$9*9.81)</f>
        <v>374.44769999999994</v>
      </c>
      <c r="I234" s="42">
        <f t="shared" si="18"/>
        <v>588.01340765638884</v>
      </c>
      <c r="J234" s="42">
        <f>(Y$9*E234)+IF(E234&gt;0,H234+G234,0)</f>
        <v>828.98562987861101</v>
      </c>
      <c r="K234" s="42">
        <f>MAX((Y$9*E234)+H234+G234,0)</f>
        <v>828.98562987861101</v>
      </c>
      <c r="L234" s="42">
        <f t="shared" si="19"/>
        <v>0</v>
      </c>
      <c r="M234" s="42">
        <f>ABS(MIN((Y$9*E234)+H234+G234,0))</f>
        <v>0</v>
      </c>
      <c r="N234" s="42">
        <f>MAX(K234,0)*(D234*1000/3600)</f>
        <v>12734.140370079775</v>
      </c>
      <c r="O234" s="42">
        <f>ABS(M234*(D234*1000/3600))</f>
        <v>0</v>
      </c>
      <c r="P234" s="42">
        <f>P233+N234/1000</f>
        <v>1012.765183287004</v>
      </c>
      <c r="Q234" s="42">
        <f>Q233+O234/1000</f>
        <v>217.68896163131254</v>
      </c>
      <c r="R234" s="43">
        <v>261.75122963242279</v>
      </c>
      <c r="S234" s="43">
        <f t="shared" si="20"/>
        <v>0</v>
      </c>
      <c r="T234" s="42">
        <f>V234*Y$16</f>
        <v>150.10284767089809</v>
      </c>
      <c r="U234" s="21">
        <f>MIN(O234,Y$17)</f>
        <v>0</v>
      </c>
      <c r="V234" s="21">
        <f t="shared" si="23"/>
        <v>217.68896163131254</v>
      </c>
      <c r="W234" s="22"/>
    </row>
    <row r="235" spans="1:23" x14ac:dyDescent="0.35">
      <c r="A235" s="2" t="s">
        <v>12</v>
      </c>
      <c r="B235" s="2">
        <v>228</v>
      </c>
      <c r="C235" s="2">
        <v>228</v>
      </c>
      <c r="D235" s="7">
        <v>55.8</v>
      </c>
      <c r="E235" s="42">
        <f t="shared" si="21"/>
        <v>0.12500000000000078</v>
      </c>
      <c r="F235" s="42">
        <f t="shared" si="22"/>
        <v>0.45000000000000284</v>
      </c>
      <c r="G235" s="42">
        <f>0.5*Y$11*Y$13*Y$10*(D235*(1000/3600))^2</f>
        <v>217.44511442999999</v>
      </c>
      <c r="H235" s="42">
        <f>IF(D235=0,0,Y$12*Y$9*9.81)</f>
        <v>374.44769999999994</v>
      </c>
      <c r="I235" s="42">
        <f t="shared" si="18"/>
        <v>591.89281442999993</v>
      </c>
      <c r="J235" s="42">
        <f>(Y$9*E235)+IF(E235&gt;0,H235+G235,0)</f>
        <v>808.76781443000129</v>
      </c>
      <c r="K235" s="42">
        <f>MAX((Y$9*E235)+H235+G235,0)</f>
        <v>808.76781443000129</v>
      </c>
      <c r="L235" s="42">
        <f t="shared" si="19"/>
        <v>0</v>
      </c>
      <c r="M235" s="42">
        <f>ABS(MIN((Y$9*E235)+H235+G235,0))</f>
        <v>0</v>
      </c>
      <c r="N235" s="42">
        <f>MAX(K235,0)*(D235*1000/3600)</f>
        <v>12535.90112366502</v>
      </c>
      <c r="O235" s="42">
        <f>ABS(M235*(D235*1000/3600))</f>
        <v>0</v>
      </c>
      <c r="P235" s="42">
        <f>P234+N235/1000</f>
        <v>1025.3010844106691</v>
      </c>
      <c r="Q235" s="42">
        <f>Q234+O235/1000</f>
        <v>217.68896163131254</v>
      </c>
      <c r="R235" s="43">
        <v>261.75122963242279</v>
      </c>
      <c r="S235" s="43">
        <f t="shared" si="20"/>
        <v>0</v>
      </c>
      <c r="T235" s="42">
        <f>V235*Y$16</f>
        <v>150.10284767089809</v>
      </c>
      <c r="U235" s="21">
        <f>MIN(O235,Y$17)</f>
        <v>0</v>
      </c>
      <c r="V235" s="21">
        <f t="shared" si="23"/>
        <v>217.68896163131254</v>
      </c>
      <c r="W235" s="22"/>
    </row>
    <row r="236" spans="1:23" x14ac:dyDescent="0.35">
      <c r="A236" s="2" t="s">
        <v>12</v>
      </c>
      <c r="B236" s="2">
        <v>229</v>
      </c>
      <c r="C236" s="2">
        <v>229</v>
      </c>
      <c r="D236" s="7">
        <v>56.2</v>
      </c>
      <c r="E236" s="42">
        <f t="shared" si="21"/>
        <v>9.7222222222222612E-2</v>
      </c>
      <c r="F236" s="42">
        <f t="shared" si="22"/>
        <v>0.35000000000000142</v>
      </c>
      <c r="G236" s="42">
        <f>0.5*Y$11*Y$13*Y$10*(D236*(1000/3600))^2</f>
        <v>220.57378091888893</v>
      </c>
      <c r="H236" s="42">
        <f>IF(D236=0,0,Y$12*Y$9*9.81)</f>
        <v>374.44769999999994</v>
      </c>
      <c r="I236" s="42">
        <f t="shared" si="18"/>
        <v>595.02148091888887</v>
      </c>
      <c r="J236" s="42">
        <f>(Y$9*E236)+IF(E236&gt;0,H236+G236,0)</f>
        <v>763.70203647444509</v>
      </c>
      <c r="K236" s="42">
        <f>MAX((Y$9*E236)+H236+G236,0)</f>
        <v>763.70203647444509</v>
      </c>
      <c r="L236" s="42">
        <f t="shared" si="19"/>
        <v>0</v>
      </c>
      <c r="M236" s="42">
        <f>ABS(MIN((Y$9*E236)+H236+G236,0))</f>
        <v>0</v>
      </c>
      <c r="N236" s="42">
        <f>MAX(K236,0)*(D236*1000/3600)</f>
        <v>11922.237347184393</v>
      </c>
      <c r="O236" s="42">
        <f>ABS(M236*(D236*1000/3600))</f>
        <v>0</v>
      </c>
      <c r="P236" s="42">
        <f>P235+N236/1000</f>
        <v>1037.2233217578535</v>
      </c>
      <c r="Q236" s="42">
        <f>Q235+O236/1000</f>
        <v>217.68896163131254</v>
      </c>
      <c r="R236" s="43">
        <v>261.75122963242279</v>
      </c>
      <c r="S236" s="43">
        <f t="shared" si="20"/>
        <v>0</v>
      </c>
      <c r="T236" s="42">
        <f>V236*Y$16</f>
        <v>150.10284767089809</v>
      </c>
      <c r="U236" s="21">
        <f>MIN(O236,Y$17)</f>
        <v>0</v>
      </c>
      <c r="V236" s="21">
        <f t="shared" si="23"/>
        <v>217.68896163131254</v>
      </c>
      <c r="W236" s="22"/>
    </row>
    <row r="237" spans="1:23" x14ac:dyDescent="0.35">
      <c r="A237" s="2" t="s">
        <v>12</v>
      </c>
      <c r="B237" s="2">
        <v>230</v>
      </c>
      <c r="C237" s="2">
        <v>230</v>
      </c>
      <c r="D237" s="7">
        <v>56.5</v>
      </c>
      <c r="E237" s="42">
        <f t="shared" si="21"/>
        <v>4.1666666666666269E-2</v>
      </c>
      <c r="F237" s="42">
        <f t="shared" si="22"/>
        <v>0.14999999999999858</v>
      </c>
      <c r="G237" s="42">
        <f>0.5*Y$11*Y$13*Y$10*(D237*(1000/3600))^2</f>
        <v>222.93494640972222</v>
      </c>
      <c r="H237" s="42">
        <f>IF(D237=0,0,Y$12*Y$9*9.81)</f>
        <v>374.44769999999994</v>
      </c>
      <c r="I237" s="42">
        <f t="shared" si="18"/>
        <v>597.38264640972216</v>
      </c>
      <c r="J237" s="42">
        <f>(Y$9*E237)+IF(E237&gt;0,H237+G237,0)</f>
        <v>669.6743130763881</v>
      </c>
      <c r="K237" s="42">
        <f>MAX((Y$9*E237)+H237+G237,0)</f>
        <v>669.6743130763881</v>
      </c>
      <c r="L237" s="42">
        <f t="shared" si="19"/>
        <v>0</v>
      </c>
      <c r="M237" s="42">
        <f>ABS(MIN((Y$9*E237)+H237+G237,0))</f>
        <v>0</v>
      </c>
      <c r="N237" s="42">
        <f>MAX(K237,0)*(D237*1000/3600)</f>
        <v>10510.16630244887</v>
      </c>
      <c r="O237" s="42">
        <f>ABS(M237*(D237*1000/3600))</f>
        <v>0</v>
      </c>
      <c r="P237" s="42">
        <f>P236+N237/1000</f>
        <v>1047.7334880603023</v>
      </c>
      <c r="Q237" s="42">
        <f>Q236+O237/1000</f>
        <v>217.68896163131254</v>
      </c>
      <c r="R237" s="43">
        <v>261.75122963242279</v>
      </c>
      <c r="S237" s="43">
        <f t="shared" si="20"/>
        <v>0</v>
      </c>
      <c r="T237" s="42">
        <f>V237*Y$16</f>
        <v>150.10284767089809</v>
      </c>
      <c r="U237" s="21">
        <f>MIN(O237,Y$17)</f>
        <v>0</v>
      </c>
      <c r="V237" s="21">
        <f t="shared" si="23"/>
        <v>217.68896163131254</v>
      </c>
      <c r="W237" s="22"/>
    </row>
    <row r="238" spans="1:23" x14ac:dyDescent="0.35">
      <c r="A238" s="2" t="s">
        <v>12</v>
      </c>
      <c r="B238" s="2">
        <v>231</v>
      </c>
      <c r="C238" s="2">
        <v>231</v>
      </c>
      <c r="D238" s="7">
        <v>56.5</v>
      </c>
      <c r="E238" s="42">
        <f t="shared" si="21"/>
        <v>-4.1666666666666269E-2</v>
      </c>
      <c r="F238" s="42">
        <f t="shared" si="22"/>
        <v>-0.14999999999999858</v>
      </c>
      <c r="G238" s="42">
        <f>0.5*Y$11*Y$13*Y$10*(D238*(1000/3600))^2</f>
        <v>222.93494640972222</v>
      </c>
      <c r="H238" s="42">
        <f>IF(D238=0,0,Y$12*Y$9*9.81)</f>
        <v>374.44769999999994</v>
      </c>
      <c r="I238" s="42">
        <f t="shared" si="18"/>
        <v>597.38264640972216</v>
      </c>
      <c r="J238" s="42">
        <f>(Y$9*E238)+IF(E238&gt;0,H238+G238,0)</f>
        <v>-72.291666666665975</v>
      </c>
      <c r="K238" s="42">
        <f>MAX((Y$9*E238)+H238+G238,0)</f>
        <v>525.09097974305621</v>
      </c>
      <c r="L238" s="42">
        <f t="shared" si="19"/>
        <v>72.291666666665975</v>
      </c>
      <c r="M238" s="42">
        <f>ABS(MIN((Y$9*E238)+H238+G238,0))</f>
        <v>0</v>
      </c>
      <c r="N238" s="42">
        <f>MAX(K238,0)*(D238*1000/3600)</f>
        <v>8241.0112098562986</v>
      </c>
      <c r="O238" s="42">
        <f>ABS(M238*(D238*1000/3600))</f>
        <v>0</v>
      </c>
      <c r="P238" s="42">
        <f>P237+N238/1000</f>
        <v>1055.9744992701585</v>
      </c>
      <c r="Q238" s="42">
        <f>Q237+O238/1000</f>
        <v>217.68896163131254</v>
      </c>
      <c r="R238" s="43">
        <v>261.75122963242279</v>
      </c>
      <c r="S238" s="43">
        <f t="shared" si="20"/>
        <v>0</v>
      </c>
      <c r="T238" s="42">
        <f>V238*Y$16</f>
        <v>150.10284767089809</v>
      </c>
      <c r="U238" s="21">
        <f>MIN(O238,Y$17)</f>
        <v>0</v>
      </c>
      <c r="V238" s="21">
        <f t="shared" si="23"/>
        <v>217.68896163131254</v>
      </c>
      <c r="W238" s="22"/>
    </row>
    <row r="239" spans="1:23" x14ac:dyDescent="0.35">
      <c r="A239" s="2" t="s">
        <v>12</v>
      </c>
      <c r="B239" s="2">
        <v>232</v>
      </c>
      <c r="C239" s="2">
        <v>232</v>
      </c>
      <c r="D239" s="7">
        <v>56.2</v>
      </c>
      <c r="E239" s="42">
        <f t="shared" si="21"/>
        <v>-0.2222222222222224</v>
      </c>
      <c r="F239" s="42">
        <f t="shared" si="22"/>
        <v>-0.80000000000000071</v>
      </c>
      <c r="G239" s="42">
        <f>0.5*Y$11*Y$13*Y$10*(D239*(1000/3600))^2</f>
        <v>220.57378091888893</v>
      </c>
      <c r="H239" s="42">
        <f>IF(D239=0,0,Y$12*Y$9*9.81)</f>
        <v>374.44769999999994</v>
      </c>
      <c r="I239" s="42">
        <f t="shared" si="18"/>
        <v>595.02148091888887</v>
      </c>
      <c r="J239" s="42">
        <f>(Y$9*E239)+IF(E239&gt;0,H239+G239,0)</f>
        <v>-385.55555555555588</v>
      </c>
      <c r="K239" s="42">
        <f>MAX((Y$9*E239)+H239+G239,0)</f>
        <v>209.46592536333299</v>
      </c>
      <c r="L239" s="42">
        <f t="shared" si="19"/>
        <v>385.55555555555588</v>
      </c>
      <c r="M239" s="42">
        <f>ABS(MIN((Y$9*E239)+H239+G239,0))</f>
        <v>0</v>
      </c>
      <c r="N239" s="42">
        <f>MAX(K239,0)*(D239*1000/3600)</f>
        <v>3269.9958348386981</v>
      </c>
      <c r="O239" s="42">
        <f>ABS(M239*(D239*1000/3600))</f>
        <v>0</v>
      </c>
      <c r="P239" s="42">
        <f>P238+N239/1000</f>
        <v>1059.2444951049972</v>
      </c>
      <c r="Q239" s="42">
        <f>Q238+O239/1000</f>
        <v>217.68896163131254</v>
      </c>
      <c r="R239" s="43">
        <v>261.75122963242279</v>
      </c>
      <c r="S239" s="43">
        <f t="shared" si="20"/>
        <v>0</v>
      </c>
      <c r="T239" s="42">
        <f>V239*Y$16</f>
        <v>150.10284767089809</v>
      </c>
      <c r="U239" s="21">
        <f>MIN(O239,Y$17)</f>
        <v>0</v>
      </c>
      <c r="V239" s="21">
        <f t="shared" si="23"/>
        <v>217.68896163131254</v>
      </c>
      <c r="W239" s="22"/>
    </row>
    <row r="240" spans="1:23" x14ac:dyDescent="0.35">
      <c r="A240" s="2" t="s">
        <v>12</v>
      </c>
      <c r="B240" s="2">
        <v>233</v>
      </c>
      <c r="C240" s="2">
        <v>233</v>
      </c>
      <c r="D240" s="7">
        <v>54.9</v>
      </c>
      <c r="E240" s="42">
        <f t="shared" si="21"/>
        <v>-0.45833333333333393</v>
      </c>
      <c r="F240" s="42">
        <f t="shared" si="22"/>
        <v>-1.6500000000000021</v>
      </c>
      <c r="G240" s="42">
        <f>0.5*Y$11*Y$13*Y$10*(D240*(1000/3600))^2</f>
        <v>210.48732330749999</v>
      </c>
      <c r="H240" s="42">
        <f>IF(D240=0,0,Y$12*Y$9*9.81)</f>
        <v>374.44769999999994</v>
      </c>
      <c r="I240" s="42">
        <f t="shared" si="18"/>
        <v>584.93502330749993</v>
      </c>
      <c r="J240" s="42">
        <f>(Y$9*E240)+IF(E240&gt;0,H240+G240,0)</f>
        <v>-795.20833333333439</v>
      </c>
      <c r="K240" s="42">
        <f>MAX((Y$9*E240)+H240+G240,0)</f>
        <v>0</v>
      </c>
      <c r="L240" s="42">
        <f t="shared" si="19"/>
        <v>795.20833333333439</v>
      </c>
      <c r="M240" s="42">
        <f>ABS(MIN((Y$9*E240)+H240+G240,0))</f>
        <v>210.27331002583446</v>
      </c>
      <c r="N240" s="42">
        <f>MAX(K240,0)*(D240*1000/3600)</f>
        <v>0</v>
      </c>
      <c r="O240" s="42">
        <f>ABS(M240*(D240*1000/3600))</f>
        <v>3206.6679778939756</v>
      </c>
      <c r="P240" s="42">
        <f>P239+N240/1000</f>
        <v>1059.2444951049972</v>
      </c>
      <c r="Q240" s="42">
        <f>Q239+O240/1000</f>
        <v>220.89562960920651</v>
      </c>
      <c r="R240" s="43">
        <v>261.75122963242279</v>
      </c>
      <c r="S240" s="43">
        <f t="shared" si="20"/>
        <v>3.4060225278469147</v>
      </c>
      <c r="T240" s="42">
        <f>V240*Y$16</f>
        <v>152.31393817089398</v>
      </c>
      <c r="U240" s="21">
        <f>MIN(O240,Y$17)</f>
        <v>3206.6679778939756</v>
      </c>
      <c r="V240" s="21">
        <f t="shared" si="23"/>
        <v>220.89562960920651</v>
      </c>
      <c r="W240" s="22"/>
    </row>
    <row r="241" spans="1:23" x14ac:dyDescent="0.35">
      <c r="A241" s="2" t="s">
        <v>12</v>
      </c>
      <c r="B241" s="2">
        <v>234</v>
      </c>
      <c r="C241" s="2">
        <v>234</v>
      </c>
      <c r="D241" s="7">
        <v>52.9</v>
      </c>
      <c r="E241" s="42">
        <f t="shared" si="21"/>
        <v>-0.54166666666666641</v>
      </c>
      <c r="F241" s="42">
        <f t="shared" si="22"/>
        <v>-1.9499999999999993</v>
      </c>
      <c r="G241" s="42">
        <f>0.5*Y$11*Y$13*Y$10*(D241*(1000/3600))^2</f>
        <v>195.43061582972223</v>
      </c>
      <c r="H241" s="42">
        <f>IF(D241=0,0,Y$12*Y$9*9.81)</f>
        <v>374.44769999999994</v>
      </c>
      <c r="I241" s="42">
        <f t="shared" si="18"/>
        <v>569.87831582972217</v>
      </c>
      <c r="J241" s="42">
        <f>(Y$9*E241)+IF(E241&gt;0,H241+G241,0)</f>
        <v>-939.79166666666617</v>
      </c>
      <c r="K241" s="42">
        <f>MAX((Y$9*E241)+H241+G241,0)</f>
        <v>0</v>
      </c>
      <c r="L241" s="42">
        <f t="shared" si="19"/>
        <v>939.79166666666617</v>
      </c>
      <c r="M241" s="42">
        <f>ABS(MIN((Y$9*E241)+H241+G241,0))</f>
        <v>369.91335083694401</v>
      </c>
      <c r="N241" s="42">
        <f>MAX(K241,0)*(D241*1000/3600)</f>
        <v>0</v>
      </c>
      <c r="O241" s="42">
        <f>ABS(M241*(D241*1000/3600))</f>
        <v>5435.6711831317607</v>
      </c>
      <c r="P241" s="42">
        <f>P240+N241/1000</f>
        <v>1059.2444951049972</v>
      </c>
      <c r="Q241" s="42">
        <f>Q240+O241/1000</f>
        <v>226.33130079233828</v>
      </c>
      <c r="R241" s="43">
        <v>265.15725216026971</v>
      </c>
      <c r="S241" s="43">
        <f t="shared" si="20"/>
        <v>0</v>
      </c>
      <c r="T241" s="42">
        <f>V241*Y$16</f>
        <v>156.06199097741421</v>
      </c>
      <c r="U241" s="21">
        <f>MIN(O241,Y$17)</f>
        <v>5435.6711831317607</v>
      </c>
      <c r="V241" s="21">
        <f t="shared" si="23"/>
        <v>226.33130079233828</v>
      </c>
      <c r="W241" s="22"/>
    </row>
    <row r="242" spans="1:23" x14ac:dyDescent="0.35">
      <c r="A242" s="2" t="s">
        <v>12</v>
      </c>
      <c r="B242" s="2">
        <v>235</v>
      </c>
      <c r="C242" s="2">
        <v>235</v>
      </c>
      <c r="D242" s="7">
        <v>51</v>
      </c>
      <c r="E242" s="42">
        <f t="shared" si="21"/>
        <v>-0.43055555555555575</v>
      </c>
      <c r="F242" s="42">
        <f t="shared" si="22"/>
        <v>-1.5500000000000007</v>
      </c>
      <c r="G242" s="42">
        <f>0.5*Y$11*Y$13*Y$10*(D242*(1000/3600))^2</f>
        <v>181.64423075000005</v>
      </c>
      <c r="H242" s="42">
        <f>IF(D242=0,0,Y$12*Y$9*9.81)</f>
        <v>374.44769999999994</v>
      </c>
      <c r="I242" s="42">
        <f t="shared" si="18"/>
        <v>556.09193074999996</v>
      </c>
      <c r="J242" s="42">
        <f>(Y$9*E242)+IF(E242&gt;0,H242+G242,0)</f>
        <v>-747.01388888888926</v>
      </c>
      <c r="K242" s="42">
        <f>MAX((Y$9*E242)+H242+G242,0)</f>
        <v>0</v>
      </c>
      <c r="L242" s="42">
        <f t="shared" si="19"/>
        <v>747.01388888888926</v>
      </c>
      <c r="M242" s="42">
        <f>ABS(MIN((Y$9*E242)+H242+G242,0))</f>
        <v>190.92195813888927</v>
      </c>
      <c r="N242" s="42">
        <f>MAX(K242,0)*(D242*1000/3600)</f>
        <v>0</v>
      </c>
      <c r="O242" s="42">
        <f>ABS(M242*(D242*1000/3600))</f>
        <v>2704.7277403009311</v>
      </c>
      <c r="P242" s="42">
        <f>P241+N242/1000</f>
        <v>1059.2444951049972</v>
      </c>
      <c r="Q242" s="42">
        <f>Q241+O242/1000</f>
        <v>229.03602853263922</v>
      </c>
      <c r="R242" s="43">
        <v>265.15725216026971</v>
      </c>
      <c r="S242" s="43">
        <f t="shared" si="20"/>
        <v>0</v>
      </c>
      <c r="T242" s="42">
        <f>V242*Y$16</f>
        <v>157.92697913736163</v>
      </c>
      <c r="U242" s="21">
        <f>MIN(O242,Y$17)</f>
        <v>2704.7277403009311</v>
      </c>
      <c r="V242" s="21">
        <f t="shared" si="23"/>
        <v>229.03602853263922</v>
      </c>
      <c r="W242" s="22"/>
    </row>
    <row r="243" spans="1:23" x14ac:dyDescent="0.35">
      <c r="A243" s="2" t="s">
        <v>12</v>
      </c>
      <c r="B243" s="2">
        <v>236</v>
      </c>
      <c r="C243" s="2">
        <v>236</v>
      </c>
      <c r="D243" s="7">
        <v>49.8</v>
      </c>
      <c r="E243" s="42">
        <f t="shared" si="21"/>
        <v>-0.24999999999999961</v>
      </c>
      <c r="F243" s="42">
        <f t="shared" si="22"/>
        <v>-0.89999999999999858</v>
      </c>
      <c r="G243" s="42">
        <f>0.5*Y$11*Y$13*Y$10*(D243*(1000/3600))^2</f>
        <v>173.19683123000002</v>
      </c>
      <c r="H243" s="42">
        <f>IF(D243=0,0,Y$12*Y$9*9.81)</f>
        <v>374.44769999999994</v>
      </c>
      <c r="I243" s="42">
        <f t="shared" si="18"/>
        <v>547.64453122999998</v>
      </c>
      <c r="J243" s="42">
        <f>(Y$9*E243)+IF(E243&gt;0,H243+G243,0)</f>
        <v>-433.74999999999932</v>
      </c>
      <c r="K243" s="42">
        <f>MAX((Y$9*E243)+H243+G243,0)</f>
        <v>113.89453123000064</v>
      </c>
      <c r="L243" s="42">
        <f t="shared" si="19"/>
        <v>433.74999999999932</v>
      </c>
      <c r="M243" s="42">
        <f>ABS(MIN((Y$9*E243)+H243+G243,0))</f>
        <v>0</v>
      </c>
      <c r="N243" s="42">
        <f>MAX(K243,0)*(D243*1000/3600)</f>
        <v>1575.5410153483422</v>
      </c>
      <c r="O243" s="42">
        <f>ABS(M243*(D243*1000/3600))</f>
        <v>0</v>
      </c>
      <c r="P243" s="42">
        <f>P242+N243/1000</f>
        <v>1060.8200361203455</v>
      </c>
      <c r="Q243" s="42">
        <f>Q242+O243/1000</f>
        <v>229.03602853263922</v>
      </c>
      <c r="R243" s="43">
        <v>265.15725216026971</v>
      </c>
      <c r="S243" s="43">
        <f t="shared" si="20"/>
        <v>0</v>
      </c>
      <c r="T243" s="42">
        <f>V243*Y$16</f>
        <v>157.92697913736163</v>
      </c>
      <c r="U243" s="21">
        <f>MIN(O243,Y$17)</f>
        <v>0</v>
      </c>
      <c r="V243" s="21">
        <f t="shared" si="23"/>
        <v>229.03602853263922</v>
      </c>
      <c r="W243" s="22"/>
    </row>
    <row r="244" spans="1:23" x14ac:dyDescent="0.35">
      <c r="A244" s="2" t="s">
        <v>12</v>
      </c>
      <c r="B244" s="2">
        <v>237</v>
      </c>
      <c r="C244" s="2">
        <v>237</v>
      </c>
      <c r="D244" s="7">
        <v>49.2</v>
      </c>
      <c r="E244" s="42">
        <f t="shared" si="21"/>
        <v>-0.19444444444444425</v>
      </c>
      <c r="F244" s="42">
        <f t="shared" si="22"/>
        <v>-0.69999999999999929</v>
      </c>
      <c r="G244" s="42">
        <f>0.5*Y$11*Y$13*Y$10*(D244*(1000/3600))^2</f>
        <v>169.04855468000002</v>
      </c>
      <c r="H244" s="42">
        <f>IF(D244=0,0,Y$12*Y$9*9.81)</f>
        <v>374.44769999999994</v>
      </c>
      <c r="I244" s="42">
        <f t="shared" si="18"/>
        <v>543.49625467999999</v>
      </c>
      <c r="J244" s="42">
        <f>(Y$9*E244)+IF(E244&gt;0,H244+G244,0)</f>
        <v>-337.3611111111108</v>
      </c>
      <c r="K244" s="42">
        <f>MAX((Y$9*E244)+H244+G244,0)</f>
        <v>206.13514356888916</v>
      </c>
      <c r="L244" s="42">
        <f t="shared" si="19"/>
        <v>337.3611111111108</v>
      </c>
      <c r="M244" s="42">
        <f>ABS(MIN((Y$9*E244)+H244+G244,0))</f>
        <v>0</v>
      </c>
      <c r="N244" s="42">
        <f>MAX(K244,0)*(D244*1000/3600)</f>
        <v>2817.1802954414852</v>
      </c>
      <c r="O244" s="42">
        <f>ABS(M244*(D244*1000/3600))</f>
        <v>0</v>
      </c>
      <c r="P244" s="42">
        <f>P243+N244/1000</f>
        <v>1063.637216415787</v>
      </c>
      <c r="Q244" s="42">
        <f>Q243+O244/1000</f>
        <v>229.03602853263922</v>
      </c>
      <c r="R244" s="43">
        <v>265.15725216026971</v>
      </c>
      <c r="S244" s="43">
        <f t="shared" si="20"/>
        <v>0</v>
      </c>
      <c r="T244" s="42">
        <f>V244*Y$16</f>
        <v>157.92697913736163</v>
      </c>
      <c r="U244" s="21">
        <f>MIN(O244,Y$17)</f>
        <v>0</v>
      </c>
      <c r="V244" s="21">
        <f t="shared" si="23"/>
        <v>229.03602853263922</v>
      </c>
      <c r="W244" s="22"/>
    </row>
    <row r="245" spans="1:23" x14ac:dyDescent="0.35">
      <c r="A245" s="2" t="s">
        <v>12</v>
      </c>
      <c r="B245" s="2">
        <v>238</v>
      </c>
      <c r="C245" s="2">
        <v>238</v>
      </c>
      <c r="D245" s="7">
        <v>48.4</v>
      </c>
      <c r="E245" s="42">
        <f t="shared" si="21"/>
        <v>-0.31944444444444503</v>
      </c>
      <c r="F245" s="42">
        <f t="shared" si="22"/>
        <v>-1.1500000000000021</v>
      </c>
      <c r="G245" s="42">
        <f>0.5*Y$11*Y$13*Y$10*(D245*(1000/3600))^2</f>
        <v>163.59573594222223</v>
      </c>
      <c r="H245" s="42">
        <f>IF(D245=0,0,Y$12*Y$9*9.81)</f>
        <v>374.44769999999994</v>
      </c>
      <c r="I245" s="42">
        <f t="shared" si="18"/>
        <v>538.04343594222223</v>
      </c>
      <c r="J245" s="42">
        <f>(Y$9*E245)+IF(E245&gt;0,H245+G245,0)</f>
        <v>-554.23611111111211</v>
      </c>
      <c r="K245" s="42">
        <f>MAX((Y$9*E245)+H245+G245,0)</f>
        <v>0</v>
      </c>
      <c r="L245" s="42">
        <f t="shared" si="19"/>
        <v>554.23611111111211</v>
      </c>
      <c r="M245" s="42">
        <f>ABS(MIN((Y$9*E245)+H245+G245,0))</f>
        <v>16.192675168889934</v>
      </c>
      <c r="N245" s="42">
        <f>MAX(K245,0)*(D245*1000/3600)</f>
        <v>0</v>
      </c>
      <c r="O245" s="42">
        <f>ABS(M245*(D245*1000/3600))</f>
        <v>217.70152171507578</v>
      </c>
      <c r="P245" s="42">
        <f>P244+N245/1000</f>
        <v>1063.637216415787</v>
      </c>
      <c r="Q245" s="42">
        <f>Q244+O245/1000</f>
        <v>229.25373005435429</v>
      </c>
      <c r="R245" s="43">
        <v>265.15725216026971</v>
      </c>
      <c r="S245" s="43">
        <f t="shared" si="20"/>
        <v>0</v>
      </c>
      <c r="T245" s="42">
        <f>V245*Y$16</f>
        <v>158.07709064557429</v>
      </c>
      <c r="U245" s="21">
        <f>MIN(O245,Y$17)</f>
        <v>217.70152171507578</v>
      </c>
      <c r="V245" s="21">
        <f t="shared" si="23"/>
        <v>229.25373005435429</v>
      </c>
      <c r="W245" s="22"/>
    </row>
    <row r="246" spans="1:23" x14ac:dyDescent="0.35">
      <c r="A246" s="2" t="s">
        <v>12</v>
      </c>
      <c r="B246" s="2">
        <v>239</v>
      </c>
      <c r="C246" s="2">
        <v>239</v>
      </c>
      <c r="D246" s="7">
        <v>46.9</v>
      </c>
      <c r="E246" s="42">
        <f t="shared" si="21"/>
        <v>-0.56944444444444464</v>
      </c>
      <c r="F246" s="42">
        <f t="shared" si="22"/>
        <v>-2.0500000000000007</v>
      </c>
      <c r="G246" s="42">
        <f>0.5*Y$11*Y$13*Y$10*(D246*(1000/3600))^2</f>
        <v>153.61263606305556</v>
      </c>
      <c r="H246" s="42">
        <f>IF(D246=0,0,Y$12*Y$9*9.81)</f>
        <v>374.44769999999994</v>
      </c>
      <c r="I246" s="42">
        <f t="shared" si="18"/>
        <v>528.0603360630555</v>
      </c>
      <c r="J246" s="42">
        <f>(Y$9*E246)+IF(E246&gt;0,H246+G246,0)</f>
        <v>-987.98611111111143</v>
      </c>
      <c r="K246" s="42">
        <f>MAX((Y$9*E246)+H246+G246,0)</f>
        <v>0</v>
      </c>
      <c r="L246" s="42">
        <f t="shared" si="19"/>
        <v>987.98611111111143</v>
      </c>
      <c r="M246" s="42">
        <f>ABS(MIN((Y$9*E246)+H246+G246,0))</f>
        <v>459.92577504805593</v>
      </c>
      <c r="N246" s="42">
        <f>MAX(K246,0)*(D246*1000/3600)</f>
        <v>0</v>
      </c>
      <c r="O246" s="42">
        <f>ABS(M246*(D246*1000/3600))</f>
        <v>5991.8107915982846</v>
      </c>
      <c r="P246" s="42">
        <f>P245+N246/1000</f>
        <v>1063.637216415787</v>
      </c>
      <c r="Q246" s="42">
        <f>Q245+O246/1000</f>
        <v>235.24554084595258</v>
      </c>
      <c r="R246" s="43">
        <v>265.15725216026971</v>
      </c>
      <c r="S246" s="43">
        <f t="shared" si="20"/>
        <v>13.548373345490859</v>
      </c>
      <c r="T246" s="42">
        <f>V246*Y$16</f>
        <v>162.20861782905803</v>
      </c>
      <c r="U246" s="21">
        <f>MIN(O246,Y$17)</f>
        <v>5991.8107915982846</v>
      </c>
      <c r="V246" s="21">
        <f t="shared" si="23"/>
        <v>235.24554084595258</v>
      </c>
      <c r="W246" s="22"/>
    </row>
    <row r="247" spans="1:23" x14ac:dyDescent="0.35">
      <c r="A247" s="2" t="s">
        <v>12</v>
      </c>
      <c r="B247" s="2">
        <v>240</v>
      </c>
      <c r="C247" s="2">
        <v>240</v>
      </c>
      <c r="D247" s="7">
        <v>44.3</v>
      </c>
      <c r="E247" s="42">
        <f t="shared" si="21"/>
        <v>-0.74999999999999978</v>
      </c>
      <c r="F247" s="42">
        <f t="shared" si="22"/>
        <v>-2.6999999999999993</v>
      </c>
      <c r="G247" s="42">
        <f>0.5*Y$11*Y$13*Y$10*(D247*(1000/3600))^2</f>
        <v>137.05305128972222</v>
      </c>
      <c r="H247" s="42">
        <f>IF(D247=0,0,Y$12*Y$9*9.81)</f>
        <v>374.44769999999994</v>
      </c>
      <c r="I247" s="42">
        <f t="shared" si="18"/>
        <v>511.50075128972219</v>
      </c>
      <c r="J247" s="42">
        <f>(Y$9*E247)+IF(E247&gt;0,H247+G247,0)</f>
        <v>-1301.2499999999995</v>
      </c>
      <c r="K247" s="42">
        <f>MAX((Y$9*E247)+H247+G247,0)</f>
        <v>0</v>
      </c>
      <c r="L247" s="42">
        <f t="shared" si="19"/>
        <v>1301.2499999999995</v>
      </c>
      <c r="M247" s="42">
        <f>ABS(MIN((Y$9*E247)+H247+G247,0))</f>
        <v>789.74924871027736</v>
      </c>
      <c r="N247" s="42">
        <f>MAX(K247,0)*(D247*1000/3600)</f>
        <v>0</v>
      </c>
      <c r="O247" s="42">
        <f>ABS(M247*(D247*1000/3600))</f>
        <v>9718.3032549625786</v>
      </c>
      <c r="P247" s="42">
        <f>P246+N247/1000</f>
        <v>1063.637216415787</v>
      </c>
      <c r="Q247" s="42">
        <f>Q246+O247/1000</f>
        <v>244.96384410091514</v>
      </c>
      <c r="R247" s="43">
        <v>278.70562550576057</v>
      </c>
      <c r="S247" s="43">
        <f t="shared" si="20"/>
        <v>0</v>
      </c>
      <c r="T247" s="42">
        <f>V247*Y$16</f>
        <v>168.90966955978305</v>
      </c>
      <c r="U247" s="21">
        <f>MIN(O247,Y$17)</f>
        <v>9718.3032549625786</v>
      </c>
      <c r="V247" s="21">
        <f t="shared" si="23"/>
        <v>244.96384410091514</v>
      </c>
      <c r="W247" s="22"/>
    </row>
    <row r="248" spans="1:23" x14ac:dyDescent="0.35">
      <c r="A248" s="2" t="s">
        <v>12</v>
      </c>
      <c r="B248" s="2">
        <v>241</v>
      </c>
      <c r="C248" s="2">
        <v>241</v>
      </c>
      <c r="D248" s="7">
        <v>41.5</v>
      </c>
      <c r="E248" s="42">
        <f t="shared" si="21"/>
        <v>-0.6666666666666663</v>
      </c>
      <c r="F248" s="42">
        <f t="shared" si="22"/>
        <v>-2.3999999999999986</v>
      </c>
      <c r="G248" s="42">
        <f>0.5*Y$11*Y$13*Y$10*(D248*(1000/3600))^2</f>
        <v>120.27557724305557</v>
      </c>
      <c r="H248" s="42">
        <f>IF(D248=0,0,Y$12*Y$9*9.81)</f>
        <v>374.44769999999994</v>
      </c>
      <c r="I248" s="42">
        <f t="shared" si="18"/>
        <v>494.72327724305552</v>
      </c>
      <c r="J248" s="42">
        <f>(Y$9*E248)+IF(E248&gt;0,H248+G248,0)</f>
        <v>-1156.6666666666661</v>
      </c>
      <c r="K248" s="42">
        <f>MAX((Y$9*E248)+H248+G248,0)</f>
        <v>0</v>
      </c>
      <c r="L248" s="42">
        <f t="shared" si="19"/>
        <v>1156.6666666666661</v>
      </c>
      <c r="M248" s="42">
        <f>ABS(MIN((Y$9*E248)+H248+G248,0))</f>
        <v>661.9433894236106</v>
      </c>
      <c r="N248" s="42">
        <f>MAX(K248,0)*(D248*1000/3600)</f>
        <v>0</v>
      </c>
      <c r="O248" s="42">
        <f>ABS(M248*(D248*1000/3600))</f>
        <v>7630.7362947444008</v>
      </c>
      <c r="P248" s="42">
        <f>P247+N248/1000</f>
        <v>1063.637216415787</v>
      </c>
      <c r="Q248" s="42">
        <f>Q247+O248/1000</f>
        <v>252.59458039565953</v>
      </c>
      <c r="R248" s="43">
        <v>278.70562550576057</v>
      </c>
      <c r="S248" s="43">
        <f t="shared" si="20"/>
        <v>0</v>
      </c>
      <c r="T248" s="42">
        <f>V248*Y$16</f>
        <v>174.17128337374714</v>
      </c>
      <c r="U248" s="21">
        <f>MIN(O248,Y$17)</f>
        <v>7630.7362947444008</v>
      </c>
      <c r="V248" s="21">
        <f t="shared" si="23"/>
        <v>252.59458039565953</v>
      </c>
      <c r="W248" s="22"/>
    </row>
    <row r="249" spans="1:23" x14ac:dyDescent="0.35">
      <c r="A249" s="2" t="s">
        <v>12</v>
      </c>
      <c r="B249" s="2">
        <v>242</v>
      </c>
      <c r="C249" s="2">
        <v>242</v>
      </c>
      <c r="D249" s="7">
        <v>39.5</v>
      </c>
      <c r="E249" s="42">
        <f t="shared" si="21"/>
        <v>-0.625</v>
      </c>
      <c r="F249" s="42">
        <f t="shared" si="22"/>
        <v>-2.25</v>
      </c>
      <c r="G249" s="42">
        <f>0.5*Y$11*Y$13*Y$10*(D249*(1000/3600))^2</f>
        <v>108.96209574305557</v>
      </c>
      <c r="H249" s="42">
        <f>IF(D249=0,0,Y$12*Y$9*9.81)</f>
        <v>374.44769999999994</v>
      </c>
      <c r="I249" s="42">
        <f t="shared" si="18"/>
        <v>483.4097957430555</v>
      </c>
      <c r="J249" s="42">
        <f>(Y$9*E249)+IF(E249&gt;0,H249+G249,0)</f>
        <v>-1084.375</v>
      </c>
      <c r="K249" s="42">
        <f>MAX((Y$9*E249)+H249+G249,0)</f>
        <v>0</v>
      </c>
      <c r="L249" s="42">
        <f t="shared" si="19"/>
        <v>1084.375</v>
      </c>
      <c r="M249" s="42">
        <f>ABS(MIN((Y$9*E249)+H249+G249,0))</f>
        <v>600.9652042569445</v>
      </c>
      <c r="N249" s="42">
        <f>MAX(K249,0)*(D249*1000/3600)</f>
        <v>0</v>
      </c>
      <c r="O249" s="42">
        <f>ABS(M249*(D249*1000/3600))</f>
        <v>6593.9237689303627</v>
      </c>
      <c r="P249" s="42">
        <f>P248+N249/1000</f>
        <v>1063.637216415787</v>
      </c>
      <c r="Q249" s="42">
        <f>Q248+O249/1000</f>
        <v>259.18850416458992</v>
      </c>
      <c r="R249" s="43">
        <v>278.70562550576057</v>
      </c>
      <c r="S249" s="43">
        <f t="shared" si="20"/>
        <v>0</v>
      </c>
      <c r="T249" s="42">
        <f>V249*Y$16</f>
        <v>178.71798490433545</v>
      </c>
      <c r="U249" s="21">
        <f>MIN(O249,Y$17)</f>
        <v>6593.9237689303627</v>
      </c>
      <c r="V249" s="21">
        <f t="shared" si="23"/>
        <v>259.18850416458992</v>
      </c>
      <c r="W249" s="22"/>
    </row>
    <row r="250" spans="1:23" x14ac:dyDescent="0.35">
      <c r="A250" s="2" t="s">
        <v>12</v>
      </c>
      <c r="B250" s="2">
        <v>243</v>
      </c>
      <c r="C250" s="2">
        <v>243</v>
      </c>
      <c r="D250" s="7">
        <v>37</v>
      </c>
      <c r="E250" s="42">
        <f t="shared" si="21"/>
        <v>-0.68055555555555536</v>
      </c>
      <c r="F250" s="42">
        <f t="shared" si="22"/>
        <v>-2.4499999999999993</v>
      </c>
      <c r="G250" s="42">
        <f>0.5*Y$11*Y$13*Y$10*(D250*(1000/3600))^2</f>
        <v>95.605902305555574</v>
      </c>
      <c r="H250" s="42">
        <f>IF(D250=0,0,Y$12*Y$9*9.81)</f>
        <v>374.44769999999994</v>
      </c>
      <c r="I250" s="42">
        <f t="shared" si="18"/>
        <v>470.0536023055555</v>
      </c>
      <c r="J250" s="42">
        <f>(Y$9*E250)+IF(E250&gt;0,H250+G250,0)</f>
        <v>-1180.7638888888885</v>
      </c>
      <c r="K250" s="42">
        <f>MAX((Y$9*E250)+H250+G250,0)</f>
        <v>0</v>
      </c>
      <c r="L250" s="42">
        <f t="shared" si="19"/>
        <v>1180.7638888888885</v>
      </c>
      <c r="M250" s="42">
        <f>ABS(MIN((Y$9*E250)+H250+G250,0))</f>
        <v>710.71028658333296</v>
      </c>
      <c r="N250" s="42">
        <f>MAX(K250,0)*(D250*1000/3600)</f>
        <v>0</v>
      </c>
      <c r="O250" s="42">
        <f>ABS(M250*(D250*1000/3600))</f>
        <v>7304.522389884256</v>
      </c>
      <c r="P250" s="42">
        <f>P249+N250/1000</f>
        <v>1063.637216415787</v>
      </c>
      <c r="Q250" s="42">
        <f>Q249+O250/1000</f>
        <v>266.49302655447417</v>
      </c>
      <c r="R250" s="43">
        <v>278.70562550576057</v>
      </c>
      <c r="S250" s="43">
        <f t="shared" si="20"/>
        <v>0</v>
      </c>
      <c r="T250" s="42">
        <f>V250*Y$16</f>
        <v>183.75466477721952</v>
      </c>
      <c r="U250" s="21">
        <f>MIN(O250,Y$17)</f>
        <v>7304.522389884256</v>
      </c>
      <c r="V250" s="21">
        <f t="shared" si="23"/>
        <v>266.49302655447417</v>
      </c>
      <c r="W250" s="22"/>
    </row>
    <row r="251" spans="1:23" x14ac:dyDescent="0.35">
      <c r="A251" s="2" t="s">
        <v>12</v>
      </c>
      <c r="B251" s="2">
        <v>244</v>
      </c>
      <c r="C251" s="2">
        <v>244</v>
      </c>
      <c r="D251" s="7">
        <v>34.6</v>
      </c>
      <c r="E251" s="42">
        <f t="shared" si="21"/>
        <v>-0.65277777777777812</v>
      </c>
      <c r="F251" s="42">
        <f t="shared" si="22"/>
        <v>-2.3500000000000014</v>
      </c>
      <c r="G251" s="42">
        <f>0.5*Y$11*Y$13*Y$10*(D251*(1000/3600))^2</f>
        <v>83.605231558888917</v>
      </c>
      <c r="H251" s="42">
        <f>IF(D251=0,0,Y$12*Y$9*9.81)</f>
        <v>374.44769999999994</v>
      </c>
      <c r="I251" s="42">
        <f t="shared" si="18"/>
        <v>458.05293155888887</v>
      </c>
      <c r="J251" s="42">
        <f>(Y$9*E251)+IF(E251&gt;0,H251+G251,0)</f>
        <v>-1132.569444444445</v>
      </c>
      <c r="K251" s="42">
        <f>MAX((Y$9*E251)+H251+G251,0)</f>
        <v>0</v>
      </c>
      <c r="L251" s="42">
        <f t="shared" si="19"/>
        <v>1132.569444444445</v>
      </c>
      <c r="M251" s="42">
        <f>ABS(MIN((Y$9*E251)+H251+G251,0))</f>
        <v>674.51651288555615</v>
      </c>
      <c r="N251" s="42">
        <f>MAX(K251,0)*(D251*1000/3600)</f>
        <v>0</v>
      </c>
      <c r="O251" s="42">
        <f>ABS(M251*(D251*1000/3600))</f>
        <v>6482.8531516222893</v>
      </c>
      <c r="P251" s="42">
        <f>P250+N251/1000</f>
        <v>1063.637216415787</v>
      </c>
      <c r="Q251" s="42">
        <f>Q250+O251/1000</f>
        <v>272.97587970609646</v>
      </c>
      <c r="R251" s="43">
        <v>278.70562550576057</v>
      </c>
      <c r="S251" s="43">
        <f t="shared" si="20"/>
        <v>0</v>
      </c>
      <c r="T251" s="42">
        <f>V251*Y$16</f>
        <v>188.22477989834741</v>
      </c>
      <c r="U251" s="21">
        <f>MIN(O251,Y$17)</f>
        <v>6482.8531516222893</v>
      </c>
      <c r="V251" s="21">
        <f t="shared" si="23"/>
        <v>272.97587970609646</v>
      </c>
      <c r="W251" s="22"/>
    </row>
    <row r="252" spans="1:23" x14ac:dyDescent="0.35">
      <c r="A252" s="2" t="s">
        <v>12</v>
      </c>
      <c r="B252" s="2">
        <v>245</v>
      </c>
      <c r="C252" s="2">
        <v>245</v>
      </c>
      <c r="D252" s="7">
        <v>32.299999999999997</v>
      </c>
      <c r="E252" s="42">
        <f t="shared" si="21"/>
        <v>-0.7777777777777779</v>
      </c>
      <c r="F252" s="42">
        <f t="shared" si="22"/>
        <v>-2.8000000000000007</v>
      </c>
      <c r="G252" s="42">
        <f>0.5*Y$11*Y$13*Y$10*(D252*(1000/3600))^2</f>
        <v>72.859519223055543</v>
      </c>
      <c r="H252" s="42">
        <f>IF(D252=0,0,Y$12*Y$9*9.81)</f>
        <v>374.44769999999994</v>
      </c>
      <c r="I252" s="42">
        <f t="shared" si="18"/>
        <v>447.30721922305548</v>
      </c>
      <c r="J252" s="42">
        <f>(Y$9*E252)+IF(E252&gt;0,H252+G252,0)</f>
        <v>-1349.4444444444446</v>
      </c>
      <c r="K252" s="42">
        <f>MAX((Y$9*E252)+H252+G252,0)</f>
        <v>0</v>
      </c>
      <c r="L252" s="42">
        <f t="shared" si="19"/>
        <v>1349.4444444444446</v>
      </c>
      <c r="M252" s="42">
        <f>ABS(MIN((Y$9*E252)+H252+G252,0))</f>
        <v>902.13722522138914</v>
      </c>
      <c r="N252" s="42">
        <f>MAX(K252,0)*(D252*1000/3600)</f>
        <v>0</v>
      </c>
      <c r="O252" s="42">
        <f>ABS(M252*(D252*1000/3600))</f>
        <v>8094.1756596252408</v>
      </c>
      <c r="P252" s="42">
        <f>P251+N252/1000</f>
        <v>1063.637216415787</v>
      </c>
      <c r="Q252" s="42">
        <f>Q251+O252/1000</f>
        <v>281.07005536572171</v>
      </c>
      <c r="R252" s="43">
        <v>278.70562550576057</v>
      </c>
      <c r="S252" s="43">
        <f t="shared" si="20"/>
        <v>0</v>
      </c>
      <c r="T252" s="42">
        <f>V252*Y$16</f>
        <v>193.80594858486964</v>
      </c>
      <c r="U252" s="21">
        <f>MIN(O252,Y$17)</f>
        <v>8094.1756596252408</v>
      </c>
      <c r="V252" s="21">
        <f t="shared" si="23"/>
        <v>281.07005536572171</v>
      </c>
      <c r="W252" s="22"/>
    </row>
    <row r="253" spans="1:23" x14ac:dyDescent="0.35">
      <c r="A253" s="2" t="s">
        <v>12</v>
      </c>
      <c r="B253" s="2">
        <v>246</v>
      </c>
      <c r="C253" s="2">
        <v>246</v>
      </c>
      <c r="D253" s="7">
        <v>29</v>
      </c>
      <c r="E253" s="42">
        <f t="shared" si="21"/>
        <v>-0.99999999999999933</v>
      </c>
      <c r="F253" s="42">
        <f t="shared" si="22"/>
        <v>-3.5999999999999979</v>
      </c>
      <c r="G253" s="42">
        <f>0.5*Y$11*Y$13*Y$10*(D253*(1000/3600))^2</f>
        <v>58.732332972222224</v>
      </c>
      <c r="H253" s="42">
        <f>IF(D253=0,0,Y$12*Y$9*9.81)</f>
        <v>374.44769999999994</v>
      </c>
      <c r="I253" s="42">
        <f t="shared" si="18"/>
        <v>433.18003297222219</v>
      </c>
      <c r="J253" s="42">
        <f>(Y$9*E253)+IF(E253&gt;0,H253+G253,0)</f>
        <v>-1734.9999999999989</v>
      </c>
      <c r="K253" s="42">
        <f>MAX((Y$9*E253)+H253+G253,0)</f>
        <v>0</v>
      </c>
      <c r="L253" s="42">
        <f t="shared" si="19"/>
        <v>1734.9999999999989</v>
      </c>
      <c r="M253" s="42">
        <f>ABS(MIN((Y$9*E253)+H253+G253,0))</f>
        <v>1301.8199670277768</v>
      </c>
      <c r="N253" s="42">
        <f>MAX(K253,0)*(D253*1000/3600)</f>
        <v>0</v>
      </c>
      <c r="O253" s="42">
        <f>ABS(M253*(D253*1000/3600))</f>
        <v>10486.883067723757</v>
      </c>
      <c r="P253" s="42">
        <f>P252+N253/1000</f>
        <v>1063.637216415787</v>
      </c>
      <c r="Q253" s="42">
        <f>Q252+O253/1000</f>
        <v>291.55693843344545</v>
      </c>
      <c r="R253" s="43">
        <v>278.70562550576057</v>
      </c>
      <c r="S253" s="43">
        <f t="shared" si="20"/>
        <v>6.9767531301856138</v>
      </c>
      <c r="T253" s="42">
        <f>V253*Y$16</f>
        <v>201.03695836993646</v>
      </c>
      <c r="U253" s="21">
        <f>MIN(O253,Y$17)</f>
        <v>10486.883067723757</v>
      </c>
      <c r="V253" s="21">
        <f t="shared" si="23"/>
        <v>291.55693843344545</v>
      </c>
      <c r="W253" s="22"/>
    </row>
    <row r="254" spans="1:23" x14ac:dyDescent="0.35">
      <c r="A254" s="2" t="s">
        <v>12</v>
      </c>
      <c r="B254" s="2">
        <v>247</v>
      </c>
      <c r="C254" s="2">
        <v>247</v>
      </c>
      <c r="D254" s="7">
        <v>25.1</v>
      </c>
      <c r="E254" s="42">
        <f t="shared" si="21"/>
        <v>-0.94444444444444453</v>
      </c>
      <c r="F254" s="42">
        <f t="shared" si="22"/>
        <v>-3.4000000000000004</v>
      </c>
      <c r="G254" s="42">
        <f>0.5*Y$11*Y$13*Y$10*(D254*(1000/3600))^2</f>
        <v>43.997570863055564</v>
      </c>
      <c r="H254" s="42">
        <f>IF(D254=0,0,Y$12*Y$9*9.81)</f>
        <v>374.44769999999994</v>
      </c>
      <c r="I254" s="42">
        <f t="shared" si="18"/>
        <v>418.4452708630555</v>
      </c>
      <c r="J254" s="42">
        <f>(Y$9*E254)+IF(E254&gt;0,H254+G254,0)</f>
        <v>-1638.6111111111113</v>
      </c>
      <c r="K254" s="42">
        <f>MAX((Y$9*E254)+H254+G254,0)</f>
        <v>0</v>
      </c>
      <c r="L254" s="42">
        <f t="shared" si="19"/>
        <v>1638.6111111111113</v>
      </c>
      <c r="M254" s="42">
        <f>ABS(MIN((Y$9*E254)+H254+G254,0))</f>
        <v>1220.1658402480557</v>
      </c>
      <c r="N254" s="42">
        <f>MAX(K254,0)*(D254*1000/3600)</f>
        <v>0</v>
      </c>
      <c r="O254" s="42">
        <f>ABS(M254*(D254*1000/3600))</f>
        <v>8507.267386173944</v>
      </c>
      <c r="P254" s="42">
        <f>P253+N254/1000</f>
        <v>1063.637216415787</v>
      </c>
      <c r="Q254" s="42">
        <f>Q253+O254/1000</f>
        <v>300.06420581961942</v>
      </c>
      <c r="R254" s="43">
        <v>285.68237863594618</v>
      </c>
      <c r="S254" s="43">
        <f t="shared" si="20"/>
        <v>0</v>
      </c>
      <c r="T254" s="42">
        <f>V254*Y$16</f>
        <v>206.90296577331227</v>
      </c>
      <c r="U254" s="21">
        <f>MIN(O254,Y$17)</f>
        <v>8507.267386173944</v>
      </c>
      <c r="V254" s="21">
        <f t="shared" si="23"/>
        <v>300.06420581961942</v>
      </c>
      <c r="W254" s="22"/>
    </row>
    <row r="255" spans="1:23" x14ac:dyDescent="0.35">
      <c r="A255" s="2" t="s">
        <v>12</v>
      </c>
      <c r="B255" s="2">
        <v>248</v>
      </c>
      <c r="C255" s="2">
        <v>248</v>
      </c>
      <c r="D255" s="7">
        <v>22.2</v>
      </c>
      <c r="E255" s="42">
        <f t="shared" si="21"/>
        <v>-0.5833333333333337</v>
      </c>
      <c r="F255" s="42">
        <f t="shared" si="22"/>
        <v>-2.1000000000000014</v>
      </c>
      <c r="G255" s="42">
        <f>0.5*Y$11*Y$13*Y$10*(D255*(1000/3600))^2</f>
        <v>34.418124830000004</v>
      </c>
      <c r="H255" s="42">
        <f>IF(D255=0,0,Y$12*Y$9*9.81)</f>
        <v>374.44769999999994</v>
      </c>
      <c r="I255" s="42">
        <f t="shared" si="18"/>
        <v>408.86582482999995</v>
      </c>
      <c r="J255" s="42">
        <f>(Y$9*E255)+IF(E255&gt;0,H255+G255,0)</f>
        <v>-1012.0833333333339</v>
      </c>
      <c r="K255" s="42">
        <f>MAX((Y$9*E255)+H255+G255,0)</f>
        <v>0</v>
      </c>
      <c r="L255" s="42">
        <f t="shared" si="19"/>
        <v>1012.0833333333339</v>
      </c>
      <c r="M255" s="42">
        <f>ABS(MIN((Y$9*E255)+H255+G255,0))</f>
        <v>603.21750850333399</v>
      </c>
      <c r="N255" s="42">
        <f>MAX(K255,0)*(D255*1000/3600)</f>
        <v>0</v>
      </c>
      <c r="O255" s="42">
        <f>ABS(M255*(D255*1000/3600))</f>
        <v>3719.8413024372267</v>
      </c>
      <c r="P255" s="42">
        <f>P254+N255/1000</f>
        <v>1063.637216415787</v>
      </c>
      <c r="Q255" s="42">
        <f>Q254+O255/1000</f>
        <v>303.78404712205662</v>
      </c>
      <c r="R255" s="43">
        <v>285.68237863594618</v>
      </c>
      <c r="S255" s="43">
        <f t="shared" si="20"/>
        <v>0</v>
      </c>
      <c r="T255" s="42">
        <f>V255*Y$16</f>
        <v>209.46790415234366</v>
      </c>
      <c r="U255" s="21">
        <f>MIN(O255,Y$17)</f>
        <v>3719.8413024372267</v>
      </c>
      <c r="V255" s="21">
        <f t="shared" si="23"/>
        <v>303.78404712205662</v>
      </c>
      <c r="W255" s="22"/>
    </row>
    <row r="256" spans="1:23" x14ac:dyDescent="0.35">
      <c r="A256" s="2" t="s">
        <v>12</v>
      </c>
      <c r="B256" s="2">
        <v>249</v>
      </c>
      <c r="C256" s="2">
        <v>249</v>
      </c>
      <c r="D256" s="7">
        <v>20.9</v>
      </c>
      <c r="E256" s="42">
        <f t="shared" si="21"/>
        <v>-0.25000000000000011</v>
      </c>
      <c r="F256" s="42">
        <f t="shared" si="22"/>
        <v>-0.90000000000000036</v>
      </c>
      <c r="G256" s="42">
        <f>0.5*Y$11*Y$13*Y$10*(D256*(1000/3600))^2</f>
        <v>30.505196629722221</v>
      </c>
      <c r="H256" s="42">
        <f>IF(D256=0,0,Y$12*Y$9*9.81)</f>
        <v>374.44769999999994</v>
      </c>
      <c r="I256" s="42">
        <f t="shared" si="18"/>
        <v>404.95289662972215</v>
      </c>
      <c r="J256" s="42">
        <f>(Y$9*E256)+IF(E256&gt;0,H256+G256,0)</f>
        <v>-433.75000000000017</v>
      </c>
      <c r="K256" s="42">
        <f>MAX((Y$9*E256)+H256+G256,0)</f>
        <v>0</v>
      </c>
      <c r="L256" s="42">
        <f t="shared" si="19"/>
        <v>433.75000000000017</v>
      </c>
      <c r="M256" s="42">
        <f>ABS(MIN((Y$9*E256)+H256+G256,0))</f>
        <v>28.797103370278009</v>
      </c>
      <c r="N256" s="42">
        <f>MAX(K256,0)*(D256*1000/3600)</f>
        <v>0</v>
      </c>
      <c r="O256" s="42">
        <f>ABS(M256*(D256*1000/3600))</f>
        <v>167.18318345522511</v>
      </c>
      <c r="P256" s="42">
        <f>P255+N256/1000</f>
        <v>1063.637216415787</v>
      </c>
      <c r="Q256" s="42">
        <f>Q255+O256/1000</f>
        <v>303.95123030551184</v>
      </c>
      <c r="R256" s="43">
        <v>285.68237863594618</v>
      </c>
      <c r="S256" s="43">
        <f t="shared" si="20"/>
        <v>0</v>
      </c>
      <c r="T256" s="42">
        <f>V256*Y$16</f>
        <v>209.58318180230469</v>
      </c>
      <c r="U256" s="21">
        <f>MIN(O256,Y$17)</f>
        <v>167.18318345522511</v>
      </c>
      <c r="V256" s="21">
        <f t="shared" si="23"/>
        <v>303.95123030551184</v>
      </c>
      <c r="W256" s="22"/>
    </row>
    <row r="257" spans="1:23" x14ac:dyDescent="0.35">
      <c r="A257" s="2" t="s">
        <v>12</v>
      </c>
      <c r="B257" s="2">
        <v>250</v>
      </c>
      <c r="C257" s="2">
        <v>250</v>
      </c>
      <c r="D257" s="7">
        <v>20.399999999999999</v>
      </c>
      <c r="E257" s="42">
        <f t="shared" si="21"/>
        <v>-0.19444444444444425</v>
      </c>
      <c r="F257" s="42">
        <f t="shared" si="22"/>
        <v>-0.69999999999999929</v>
      </c>
      <c r="G257" s="42">
        <f>0.5*Y$11*Y$13*Y$10*(D257*(1000/3600))^2</f>
        <v>29.063076920000004</v>
      </c>
      <c r="H257" s="42">
        <f>IF(D257=0,0,Y$12*Y$9*9.81)</f>
        <v>374.44769999999994</v>
      </c>
      <c r="I257" s="42">
        <f t="shared" si="18"/>
        <v>403.51077691999996</v>
      </c>
      <c r="J257" s="42">
        <f>(Y$9*E257)+IF(E257&gt;0,H257+G257,0)</f>
        <v>-337.3611111111108</v>
      </c>
      <c r="K257" s="42">
        <f>MAX((Y$9*E257)+H257+G257,0)</f>
        <v>66.149665808889139</v>
      </c>
      <c r="L257" s="42">
        <f t="shared" si="19"/>
        <v>337.3611111111108</v>
      </c>
      <c r="M257" s="42">
        <f>ABS(MIN((Y$9*E257)+H257+G257,0))</f>
        <v>0</v>
      </c>
      <c r="N257" s="42">
        <f>MAX(K257,0)*(D257*1000/3600)</f>
        <v>374.84810625037181</v>
      </c>
      <c r="O257" s="42">
        <f>ABS(M257*(D257*1000/3600))</f>
        <v>0</v>
      </c>
      <c r="P257" s="42">
        <f>P256+N257/1000</f>
        <v>1064.0120645220372</v>
      </c>
      <c r="Q257" s="42">
        <f>Q256+O257/1000</f>
        <v>303.95123030551184</v>
      </c>
      <c r="R257" s="43">
        <v>285.68237863594618</v>
      </c>
      <c r="S257" s="43">
        <f t="shared" si="20"/>
        <v>0</v>
      </c>
      <c r="T257" s="42">
        <f>V257*Y$16</f>
        <v>209.58318180230469</v>
      </c>
      <c r="U257" s="21">
        <f>MIN(O257,Y$17)</f>
        <v>0</v>
      </c>
      <c r="V257" s="21">
        <f t="shared" si="23"/>
        <v>303.95123030551184</v>
      </c>
      <c r="W257" s="22"/>
    </row>
    <row r="258" spans="1:23" x14ac:dyDescent="0.35">
      <c r="A258" s="2" t="s">
        <v>12</v>
      </c>
      <c r="B258" s="2">
        <v>251</v>
      </c>
      <c r="C258" s="2">
        <v>251</v>
      </c>
      <c r="D258" s="7">
        <v>19.5</v>
      </c>
      <c r="E258" s="42">
        <f t="shared" si="21"/>
        <v>-0.27777777777777779</v>
      </c>
      <c r="F258" s="42">
        <f t="shared" si="22"/>
        <v>-1</v>
      </c>
      <c r="G258" s="42">
        <f>0.5*Y$11*Y$13*Y$10*(D258*(1000/3600))^2</f>
        <v>26.555255187500006</v>
      </c>
      <c r="H258" s="42">
        <f>IF(D258=0,0,Y$12*Y$9*9.81)</f>
        <v>374.44769999999994</v>
      </c>
      <c r="I258" s="42">
        <f t="shared" si="18"/>
        <v>401.00295518749994</v>
      </c>
      <c r="J258" s="42">
        <f>(Y$9*E258)+IF(E258&gt;0,H258+G258,0)</f>
        <v>-481.94444444444446</v>
      </c>
      <c r="K258" s="42">
        <f>MAX((Y$9*E258)+H258+G258,0)</f>
        <v>0</v>
      </c>
      <c r="L258" s="42">
        <f t="shared" si="19"/>
        <v>481.94444444444446</v>
      </c>
      <c r="M258" s="42">
        <f>ABS(MIN((Y$9*E258)+H258+G258,0))</f>
        <v>80.941489256944507</v>
      </c>
      <c r="N258" s="42">
        <f>MAX(K258,0)*(D258*1000/3600)</f>
        <v>0</v>
      </c>
      <c r="O258" s="42">
        <f>ABS(M258*(D258*1000/3600))</f>
        <v>438.43306680844944</v>
      </c>
      <c r="P258" s="42">
        <f>P257+N258/1000</f>
        <v>1064.0120645220372</v>
      </c>
      <c r="Q258" s="42">
        <f>Q257+O258/1000</f>
        <v>304.38966337232029</v>
      </c>
      <c r="R258" s="43">
        <v>285.68237863594618</v>
      </c>
      <c r="S258" s="43">
        <f t="shared" si="20"/>
        <v>0</v>
      </c>
      <c r="T258" s="42">
        <f>V258*Y$16</f>
        <v>209.88549410765938</v>
      </c>
      <c r="U258" s="21">
        <f>MIN(O258,Y$17)</f>
        <v>438.43306680844944</v>
      </c>
      <c r="V258" s="21">
        <f t="shared" si="23"/>
        <v>304.38966337232029</v>
      </c>
      <c r="W258" s="22"/>
    </row>
    <row r="259" spans="1:23" x14ac:dyDescent="0.35">
      <c r="A259" s="2" t="s">
        <v>12</v>
      </c>
      <c r="B259" s="2">
        <v>252</v>
      </c>
      <c r="C259" s="2">
        <v>252</v>
      </c>
      <c r="D259" s="7">
        <v>18.399999999999999</v>
      </c>
      <c r="E259" s="42">
        <f t="shared" si="21"/>
        <v>-0.23611111111111099</v>
      </c>
      <c r="F259" s="42">
        <f t="shared" si="22"/>
        <v>-0.84999999999999964</v>
      </c>
      <c r="G259" s="42">
        <f>0.5*Y$11*Y$13*Y$10*(D259*(1000/3600))^2</f>
        <v>23.643779608888885</v>
      </c>
      <c r="H259" s="42">
        <f>IF(D259=0,0,Y$12*Y$9*9.81)</f>
        <v>374.44769999999994</v>
      </c>
      <c r="I259" s="42">
        <f t="shared" si="18"/>
        <v>398.09147960888885</v>
      </c>
      <c r="J259" s="42">
        <f>(Y$9*E259)+IF(E259&gt;0,H259+G259,0)</f>
        <v>-409.6527777777776</v>
      </c>
      <c r="K259" s="42">
        <f>MAX((Y$9*E259)+H259+G259,0)</f>
        <v>0</v>
      </c>
      <c r="L259" s="42">
        <f t="shared" si="19"/>
        <v>409.6527777777776</v>
      </c>
      <c r="M259" s="42">
        <f>ABS(MIN((Y$9*E259)+H259+G259,0))</f>
        <v>11.561298168888776</v>
      </c>
      <c r="N259" s="42">
        <f>MAX(K259,0)*(D259*1000/3600)</f>
        <v>0</v>
      </c>
      <c r="O259" s="42">
        <f>ABS(M259*(D259*1000/3600))</f>
        <v>59.091079529875962</v>
      </c>
      <c r="P259" s="42">
        <f>P258+N259/1000</f>
        <v>1064.0120645220372</v>
      </c>
      <c r="Q259" s="42">
        <f>Q258+O259/1000</f>
        <v>304.44875445185016</v>
      </c>
      <c r="R259" s="43">
        <v>285.68237863594618</v>
      </c>
      <c r="S259" s="43">
        <f t="shared" si="20"/>
        <v>0</v>
      </c>
      <c r="T259" s="42">
        <f>V259*Y$16</f>
        <v>209.92623911945472</v>
      </c>
      <c r="U259" s="21">
        <f>MIN(O259,Y$17)</f>
        <v>59.091079529875962</v>
      </c>
      <c r="V259" s="21">
        <f t="shared" si="23"/>
        <v>304.44875445185016</v>
      </c>
      <c r="W259" s="22"/>
    </row>
    <row r="260" spans="1:23" x14ac:dyDescent="0.35">
      <c r="A260" s="2" t="s">
        <v>12</v>
      </c>
      <c r="B260" s="2">
        <v>253</v>
      </c>
      <c r="C260" s="2">
        <v>253</v>
      </c>
      <c r="D260" s="7">
        <v>17.8</v>
      </c>
      <c r="E260" s="42">
        <f t="shared" si="21"/>
        <v>-8.3333333333333037E-2</v>
      </c>
      <c r="F260" s="42">
        <f t="shared" si="22"/>
        <v>-0.29999999999999893</v>
      </c>
      <c r="G260" s="42">
        <f>0.5*Y$11*Y$13*Y$10*(D260*(1000/3600))^2</f>
        <v>22.126935052222223</v>
      </c>
      <c r="H260" s="42">
        <f>IF(D260=0,0,Y$12*Y$9*9.81)</f>
        <v>374.44769999999994</v>
      </c>
      <c r="I260" s="42">
        <f t="shared" si="18"/>
        <v>396.57463505222216</v>
      </c>
      <c r="J260" s="42">
        <f>(Y$9*E260)+IF(E260&gt;0,H260+G260,0)</f>
        <v>-144.58333333333283</v>
      </c>
      <c r="K260" s="42">
        <f>MAX((Y$9*E260)+H260+G260,0)</f>
        <v>251.99130171888933</v>
      </c>
      <c r="L260" s="42">
        <f t="shared" si="19"/>
        <v>144.58333333333283</v>
      </c>
      <c r="M260" s="42">
        <f>ABS(MIN((Y$9*E260)+H260+G260,0))</f>
        <v>0</v>
      </c>
      <c r="N260" s="42">
        <f>MAX(K260,0)*(D260*1000/3600)</f>
        <v>1245.9569918322861</v>
      </c>
      <c r="O260" s="42">
        <f>ABS(M260*(D260*1000/3600))</f>
        <v>0</v>
      </c>
      <c r="P260" s="42">
        <f>P259+N260/1000</f>
        <v>1065.2580215138696</v>
      </c>
      <c r="Q260" s="42">
        <f>Q259+O260/1000</f>
        <v>304.44875445185016</v>
      </c>
      <c r="R260" s="43">
        <v>285.68237863594618</v>
      </c>
      <c r="S260" s="43">
        <f t="shared" si="20"/>
        <v>0</v>
      </c>
      <c r="T260" s="42">
        <f>V260*Y$16</f>
        <v>209.92623911945472</v>
      </c>
      <c r="U260" s="21">
        <f>MIN(O260,Y$17)</f>
        <v>0</v>
      </c>
      <c r="V260" s="21">
        <f t="shared" si="23"/>
        <v>304.44875445185016</v>
      </c>
      <c r="W260" s="22"/>
    </row>
    <row r="261" spans="1:23" x14ac:dyDescent="0.35">
      <c r="A261" s="2" t="s">
        <v>12</v>
      </c>
      <c r="B261" s="2">
        <v>254</v>
      </c>
      <c r="C261" s="2">
        <v>254</v>
      </c>
      <c r="D261" s="7">
        <v>17.8</v>
      </c>
      <c r="E261" s="42">
        <f t="shared" si="21"/>
        <v>-5.5555555555555851E-2</v>
      </c>
      <c r="F261" s="42">
        <f t="shared" si="22"/>
        <v>-0.20000000000000107</v>
      </c>
      <c r="G261" s="42">
        <f>0.5*Y$11*Y$13*Y$10*(D261*(1000/3600))^2</f>
        <v>22.126935052222223</v>
      </c>
      <c r="H261" s="42">
        <f>IF(D261=0,0,Y$12*Y$9*9.81)</f>
        <v>374.44769999999994</v>
      </c>
      <c r="I261" s="42">
        <f t="shared" si="18"/>
        <v>396.57463505222216</v>
      </c>
      <c r="J261" s="42">
        <f>(Y$9*E261)+IF(E261&gt;0,H261+G261,0)</f>
        <v>-96.388888888889397</v>
      </c>
      <c r="K261" s="42">
        <f>MAX((Y$9*E261)+H261+G261,0)</f>
        <v>300.18574616333279</v>
      </c>
      <c r="L261" s="42">
        <f t="shared" si="19"/>
        <v>96.388888888889397</v>
      </c>
      <c r="M261" s="42">
        <f>ABS(MIN((Y$9*E261)+H261+G261,0))</f>
        <v>0</v>
      </c>
      <c r="N261" s="42">
        <f>MAX(K261,0)*(D261*1000/3600)</f>
        <v>1484.2517449187012</v>
      </c>
      <c r="O261" s="42">
        <f>ABS(M261*(D261*1000/3600))</f>
        <v>0</v>
      </c>
      <c r="P261" s="42">
        <f>P260+N261/1000</f>
        <v>1066.7422732587884</v>
      </c>
      <c r="Q261" s="42">
        <f>Q260+O261/1000</f>
        <v>304.44875445185016</v>
      </c>
      <c r="R261" s="43">
        <v>285.68237863594618</v>
      </c>
      <c r="S261" s="43">
        <f t="shared" si="20"/>
        <v>0</v>
      </c>
      <c r="T261" s="42">
        <f>V261*Y$16</f>
        <v>209.92623911945472</v>
      </c>
      <c r="U261" s="21">
        <f>MIN(O261,Y$17)</f>
        <v>0</v>
      </c>
      <c r="V261" s="21">
        <f t="shared" si="23"/>
        <v>304.44875445185016</v>
      </c>
      <c r="W261" s="22"/>
    </row>
    <row r="262" spans="1:23" x14ac:dyDescent="0.35">
      <c r="A262" s="2" t="s">
        <v>12</v>
      </c>
      <c r="B262" s="2">
        <v>255</v>
      </c>
      <c r="C262" s="2">
        <v>255</v>
      </c>
      <c r="D262" s="7">
        <v>17.399999999999999</v>
      </c>
      <c r="E262" s="42">
        <f t="shared" si="21"/>
        <v>-0.29166666666666685</v>
      </c>
      <c r="F262" s="42">
        <f t="shared" si="22"/>
        <v>-1.0500000000000007</v>
      </c>
      <c r="G262" s="42">
        <f>0.5*Y$11*Y$13*Y$10*(D262*(1000/3600))^2</f>
        <v>21.143639869999998</v>
      </c>
      <c r="H262" s="42">
        <f>IF(D262=0,0,Y$12*Y$9*9.81)</f>
        <v>374.44769999999994</v>
      </c>
      <c r="I262" s="42">
        <f t="shared" si="18"/>
        <v>395.59133986999996</v>
      </c>
      <c r="J262" s="42">
        <f>(Y$9*E262)+IF(E262&gt;0,H262+G262,0)</f>
        <v>-506.04166666666697</v>
      </c>
      <c r="K262" s="42">
        <f>MAX((Y$9*E262)+H262+G262,0)</f>
        <v>0</v>
      </c>
      <c r="L262" s="42">
        <f t="shared" si="19"/>
        <v>506.04166666666697</v>
      </c>
      <c r="M262" s="42">
        <f>ABS(MIN((Y$9*E262)+H262+G262,0))</f>
        <v>110.45032679666703</v>
      </c>
      <c r="N262" s="42">
        <f>MAX(K262,0)*(D262*1000/3600)</f>
        <v>0</v>
      </c>
      <c r="O262" s="42">
        <f>ABS(M262*(D262*1000/3600))</f>
        <v>533.84324618389064</v>
      </c>
      <c r="P262" s="42">
        <f>P261+N262/1000</f>
        <v>1066.7422732587884</v>
      </c>
      <c r="Q262" s="42">
        <f>Q261+O262/1000</f>
        <v>304.98259769803406</v>
      </c>
      <c r="R262" s="43">
        <v>285.68237863594618</v>
      </c>
      <c r="S262" s="43">
        <f t="shared" si="20"/>
        <v>0</v>
      </c>
      <c r="T262" s="42">
        <f>V262*Y$16</f>
        <v>210.29433950847579</v>
      </c>
      <c r="U262" s="21">
        <f>MIN(O262,Y$17)</f>
        <v>533.84324618389064</v>
      </c>
      <c r="V262" s="21">
        <f t="shared" si="23"/>
        <v>304.98259769803406</v>
      </c>
      <c r="W262" s="22"/>
    </row>
    <row r="263" spans="1:23" x14ac:dyDescent="0.35">
      <c r="A263" s="2" t="s">
        <v>12</v>
      </c>
      <c r="B263" s="2">
        <v>256</v>
      </c>
      <c r="C263" s="2">
        <v>256</v>
      </c>
      <c r="D263" s="7">
        <v>15.7</v>
      </c>
      <c r="E263" s="42">
        <f t="shared" si="21"/>
        <v>-0.40277777777777757</v>
      </c>
      <c r="F263" s="42">
        <f t="shared" si="22"/>
        <v>-1.4499999999999993</v>
      </c>
      <c r="G263" s="42">
        <f>0.5*Y$11*Y$13*Y$10*(D263*(1000/3600))^2</f>
        <v>17.213950956388885</v>
      </c>
      <c r="H263" s="42">
        <f>IF(D263=0,0,Y$12*Y$9*9.81)</f>
        <v>374.44769999999994</v>
      </c>
      <c r="I263" s="42">
        <f t="shared" si="18"/>
        <v>391.66165095638883</v>
      </c>
      <c r="J263" s="42">
        <f>(Y$9*E263)+IF(E263&gt;0,H263+G263,0)</f>
        <v>-698.81944444444412</v>
      </c>
      <c r="K263" s="42">
        <f>MAX((Y$9*E263)+H263+G263,0)</f>
        <v>0</v>
      </c>
      <c r="L263" s="42">
        <f t="shared" si="19"/>
        <v>698.81944444444412</v>
      </c>
      <c r="M263" s="42">
        <f>ABS(MIN((Y$9*E263)+H263+G263,0))</f>
        <v>307.15779348805529</v>
      </c>
      <c r="N263" s="42">
        <f>MAX(K263,0)*(D263*1000/3600)</f>
        <v>0</v>
      </c>
      <c r="O263" s="42">
        <f>ABS(M263*(D263*1000/3600))</f>
        <v>1339.5492660451298</v>
      </c>
      <c r="P263" s="42">
        <f>P262+N263/1000</f>
        <v>1066.7422732587884</v>
      </c>
      <c r="Q263" s="42">
        <f>Q262+O263/1000</f>
        <v>306.3221469640792</v>
      </c>
      <c r="R263" s="43">
        <v>285.68237863594618</v>
      </c>
      <c r="S263" s="43">
        <f t="shared" si="20"/>
        <v>0</v>
      </c>
      <c r="T263" s="42">
        <f>V263*Y$16</f>
        <v>211.21799754755165</v>
      </c>
      <c r="U263" s="21">
        <f>MIN(O263,Y$17)</f>
        <v>1339.5492660451298</v>
      </c>
      <c r="V263" s="21">
        <f t="shared" si="23"/>
        <v>306.3221469640792</v>
      </c>
      <c r="W263" s="22"/>
    </row>
    <row r="264" spans="1:23" x14ac:dyDescent="0.35">
      <c r="A264" s="2" t="s">
        <v>12</v>
      </c>
      <c r="B264" s="2">
        <v>257</v>
      </c>
      <c r="C264" s="2">
        <v>257</v>
      </c>
      <c r="D264" s="7">
        <v>14.5</v>
      </c>
      <c r="E264" s="42">
        <f t="shared" si="21"/>
        <v>-4.1666666666666519E-2</v>
      </c>
      <c r="F264" s="42">
        <f t="shared" si="22"/>
        <v>-0.14999999999999947</v>
      </c>
      <c r="G264" s="42">
        <f>0.5*Y$11*Y$13*Y$10*(D264*(1000/3600))^2</f>
        <v>14.683083243055556</v>
      </c>
      <c r="H264" s="42">
        <f>IF(D264=0,0,Y$12*Y$9*9.81)</f>
        <v>374.44769999999994</v>
      </c>
      <c r="I264" s="42">
        <f t="shared" ref="I264:I327" si="24">G264+H264</f>
        <v>389.13078324305548</v>
      </c>
      <c r="J264" s="42">
        <f>(Y$9*E264)+IF(E264&gt;0,H264+G264,0)</f>
        <v>-72.291666666666416</v>
      </c>
      <c r="K264" s="42">
        <f>MAX((Y$9*E264)+H264+G264,0)</f>
        <v>316.83911657638907</v>
      </c>
      <c r="L264" s="42">
        <f t="shared" ref="L264:L327" si="25">ABS(MIN(J264,0))</f>
        <v>72.291666666666416</v>
      </c>
      <c r="M264" s="42">
        <f>ABS(MIN((Y$9*E264)+H264+G264,0))</f>
        <v>0</v>
      </c>
      <c r="N264" s="42">
        <f>MAX(K264,0)*(D264*1000/3600)</f>
        <v>1276.1575528771227</v>
      </c>
      <c r="O264" s="42">
        <f>ABS(M264*(D264*1000/3600))</f>
        <v>0</v>
      </c>
      <c r="P264" s="42">
        <f>P263+N264/1000</f>
        <v>1068.0184308116654</v>
      </c>
      <c r="Q264" s="42">
        <f>Q263+O264/1000</f>
        <v>306.3221469640792</v>
      </c>
      <c r="R264" s="43">
        <v>285.68237863594618</v>
      </c>
      <c r="S264" s="43">
        <f t="shared" ref="S264:S327" si="26">R265-R264</f>
        <v>0</v>
      </c>
      <c r="T264" s="42">
        <f>V264*Y$16</f>
        <v>211.21799754755165</v>
      </c>
      <c r="U264" s="21">
        <f>MIN(O264,Y$17)</f>
        <v>0</v>
      </c>
      <c r="V264" s="21">
        <f t="shared" si="23"/>
        <v>306.3221469640792</v>
      </c>
      <c r="W264" s="22"/>
    </row>
    <row r="265" spans="1:23" x14ac:dyDescent="0.35">
      <c r="A265" s="2" t="s">
        <v>12</v>
      </c>
      <c r="B265" s="2">
        <v>258</v>
      </c>
      <c r="C265" s="2">
        <v>258</v>
      </c>
      <c r="D265" s="7">
        <v>15.4</v>
      </c>
      <c r="E265" s="42">
        <f t="shared" ref="E265:E328" si="27">($D266-$D264)/2/3.6</f>
        <v>0.47222222222222199</v>
      </c>
      <c r="F265" s="42">
        <f t="shared" ref="F265:F328" si="28">($D266-$D264)/2</f>
        <v>1.6999999999999993</v>
      </c>
      <c r="G265" s="42">
        <f>0.5*Y$11*Y$13*Y$10*(D265*(1000/3600))^2</f>
        <v>16.562378225555555</v>
      </c>
      <c r="H265" s="42">
        <f>IF(D265=0,0,Y$12*Y$9*9.81)</f>
        <v>374.44769999999994</v>
      </c>
      <c r="I265" s="42">
        <f t="shared" si="24"/>
        <v>391.0100782255555</v>
      </c>
      <c r="J265" s="42">
        <f>(Y$9*E265)+IF(E265&gt;0,H265+G265,0)</f>
        <v>1210.3156337811106</v>
      </c>
      <c r="K265" s="42">
        <f>MAX((Y$9*E265)+H265+G265,0)</f>
        <v>1210.3156337811106</v>
      </c>
      <c r="L265" s="42">
        <f t="shared" si="25"/>
        <v>0</v>
      </c>
      <c r="M265" s="42">
        <f>ABS(MIN((Y$9*E265)+H265+G265,0))</f>
        <v>0</v>
      </c>
      <c r="N265" s="42">
        <f>MAX(K265,0)*(D265*1000/3600)</f>
        <v>5177.4613222858616</v>
      </c>
      <c r="O265" s="42">
        <f>ABS(M265*(D265*1000/3600))</f>
        <v>0</v>
      </c>
      <c r="P265" s="42">
        <f>P264+N265/1000</f>
        <v>1073.1958921339512</v>
      </c>
      <c r="Q265" s="42">
        <f>Q264+O265/1000</f>
        <v>306.3221469640792</v>
      </c>
      <c r="R265" s="43">
        <v>285.68237863594618</v>
      </c>
      <c r="S265" s="43">
        <f t="shared" si="26"/>
        <v>0</v>
      </c>
      <c r="T265" s="42">
        <f>V265*Y$16</f>
        <v>211.21799754755165</v>
      </c>
      <c r="U265" s="21">
        <f>MIN(O265,Y$17)</f>
        <v>0</v>
      </c>
      <c r="V265" s="21">
        <f t="shared" ref="V265:V328" si="29">V264+U265/1000</f>
        <v>306.3221469640792</v>
      </c>
      <c r="W265" s="22"/>
    </row>
    <row r="266" spans="1:23" x14ac:dyDescent="0.35">
      <c r="A266" s="2" t="s">
        <v>12</v>
      </c>
      <c r="B266" s="2">
        <v>259</v>
      </c>
      <c r="C266" s="2">
        <v>259</v>
      </c>
      <c r="D266" s="7">
        <v>17.899999999999999</v>
      </c>
      <c r="E266" s="42">
        <f t="shared" si="27"/>
        <v>0.72222222222222232</v>
      </c>
      <c r="F266" s="42">
        <f t="shared" si="28"/>
        <v>2.6000000000000005</v>
      </c>
      <c r="G266" s="42">
        <f>0.5*Y$11*Y$13*Y$10*(D266*(1000/3600))^2</f>
        <v>22.376250663055554</v>
      </c>
      <c r="H266" s="42">
        <f>IF(D266=0,0,Y$12*Y$9*9.81)</f>
        <v>374.44769999999994</v>
      </c>
      <c r="I266" s="42">
        <f t="shared" si="24"/>
        <v>396.82395066305548</v>
      </c>
      <c r="J266" s="42">
        <f>(Y$9*E266)+IF(E266&gt;0,H266+G266,0)</f>
        <v>1649.8795062186111</v>
      </c>
      <c r="K266" s="42">
        <f>MAX((Y$9*E266)+H266+G266,0)</f>
        <v>1649.8795062186111</v>
      </c>
      <c r="L266" s="42">
        <f t="shared" si="25"/>
        <v>0</v>
      </c>
      <c r="M266" s="42">
        <f>ABS(MIN((Y$9*E266)+H266+G266,0))</f>
        <v>0</v>
      </c>
      <c r="N266" s="42">
        <f>MAX(K266,0)*(D266*1000/3600)</f>
        <v>8203.5675448092061</v>
      </c>
      <c r="O266" s="42">
        <f>ABS(M266*(D266*1000/3600))</f>
        <v>0</v>
      </c>
      <c r="P266" s="42">
        <f>P265+N266/1000</f>
        <v>1081.3994596787604</v>
      </c>
      <c r="Q266" s="42">
        <f>Q265+O266/1000</f>
        <v>306.3221469640792</v>
      </c>
      <c r="R266" s="43">
        <v>285.68237863594618</v>
      </c>
      <c r="S266" s="43">
        <f t="shared" si="26"/>
        <v>0</v>
      </c>
      <c r="T266" s="42">
        <f>V266*Y$16</f>
        <v>211.21799754755165</v>
      </c>
      <c r="U266" s="21">
        <f>MIN(O266,Y$17)</f>
        <v>0</v>
      </c>
      <c r="V266" s="21">
        <f t="shared" si="29"/>
        <v>306.3221469640792</v>
      </c>
      <c r="W266" s="22"/>
    </row>
    <row r="267" spans="1:23" x14ac:dyDescent="0.35">
      <c r="A267" s="2" t="s">
        <v>12</v>
      </c>
      <c r="B267" s="2">
        <v>260</v>
      </c>
      <c r="C267" s="2">
        <v>260</v>
      </c>
      <c r="D267" s="7">
        <v>20.6</v>
      </c>
      <c r="E267" s="42">
        <f t="shared" si="27"/>
        <v>0.73611111111111116</v>
      </c>
      <c r="F267" s="42">
        <f t="shared" si="28"/>
        <v>2.6500000000000004</v>
      </c>
      <c r="G267" s="42">
        <f>0.5*Y$11*Y$13*Y$10*(D267*(1000/3600))^2</f>
        <v>29.635734625555564</v>
      </c>
      <c r="H267" s="42">
        <f>IF(D267=0,0,Y$12*Y$9*9.81)</f>
        <v>374.44769999999994</v>
      </c>
      <c r="I267" s="42">
        <f t="shared" si="24"/>
        <v>404.08343462555553</v>
      </c>
      <c r="J267" s="42">
        <f>(Y$9*E267)+IF(E267&gt;0,H267+G267,0)</f>
        <v>1681.2362124033334</v>
      </c>
      <c r="K267" s="42">
        <f>MAX((Y$9*E267)+H267+G267,0)</f>
        <v>1681.2362124033334</v>
      </c>
      <c r="L267" s="42">
        <f t="shared" si="25"/>
        <v>0</v>
      </c>
      <c r="M267" s="42">
        <f>ABS(MIN((Y$9*E267)+H267+G267,0))</f>
        <v>0</v>
      </c>
      <c r="N267" s="42">
        <f>MAX(K267,0)*(D267*1000/3600)</f>
        <v>9620.4072154190744</v>
      </c>
      <c r="O267" s="42">
        <f>ABS(M267*(D267*1000/3600))</f>
        <v>0</v>
      </c>
      <c r="P267" s="42">
        <f>P266+N267/1000</f>
        <v>1091.0198668941796</v>
      </c>
      <c r="Q267" s="42">
        <f>Q266+O267/1000</f>
        <v>306.3221469640792</v>
      </c>
      <c r="R267" s="43">
        <v>285.68237863594618</v>
      </c>
      <c r="S267" s="43">
        <f t="shared" si="26"/>
        <v>0</v>
      </c>
      <c r="T267" s="42">
        <f>V267*Y$16</f>
        <v>211.21799754755165</v>
      </c>
      <c r="U267" s="21">
        <f>MIN(O267,Y$17)</f>
        <v>0</v>
      </c>
      <c r="V267" s="21">
        <f t="shared" si="29"/>
        <v>306.3221469640792</v>
      </c>
      <c r="W267" s="22"/>
    </row>
    <row r="268" spans="1:23" x14ac:dyDescent="0.35">
      <c r="A268" s="2" t="s">
        <v>12</v>
      </c>
      <c r="B268" s="2">
        <v>261</v>
      </c>
      <c r="C268" s="2">
        <v>261</v>
      </c>
      <c r="D268" s="7">
        <v>23.2</v>
      </c>
      <c r="E268" s="42">
        <f t="shared" si="27"/>
        <v>0.70833333333333304</v>
      </c>
      <c r="F268" s="42">
        <f t="shared" si="28"/>
        <v>2.5499999999999989</v>
      </c>
      <c r="G268" s="42">
        <f>0.5*Y$11*Y$13*Y$10*(D268*(1000/3600))^2</f>
        <v>37.588693102222223</v>
      </c>
      <c r="H268" s="42">
        <f>IF(D268=0,0,Y$12*Y$9*9.81)</f>
        <v>374.44769999999994</v>
      </c>
      <c r="I268" s="42">
        <f t="shared" si="24"/>
        <v>412.03639310222218</v>
      </c>
      <c r="J268" s="42">
        <f>(Y$9*E268)+IF(E268&gt;0,H268+G268,0)</f>
        <v>1640.9947264355551</v>
      </c>
      <c r="K268" s="42">
        <f>MAX((Y$9*E268)+H268+G268,0)</f>
        <v>1640.9947264355549</v>
      </c>
      <c r="L268" s="42">
        <f t="shared" si="25"/>
        <v>0</v>
      </c>
      <c r="M268" s="42">
        <f>ABS(MIN((Y$9*E268)+H268+G268,0))</f>
        <v>0</v>
      </c>
      <c r="N268" s="42">
        <f>MAX(K268,0)*(D268*1000/3600)</f>
        <v>10575.299348140243</v>
      </c>
      <c r="O268" s="42">
        <f>ABS(M268*(D268*1000/3600))</f>
        <v>0</v>
      </c>
      <c r="P268" s="42">
        <f>P267+N268/1000</f>
        <v>1101.5951662423199</v>
      </c>
      <c r="Q268" s="42">
        <f>Q267+O268/1000</f>
        <v>306.3221469640792</v>
      </c>
      <c r="R268" s="43">
        <v>285.68237863594618</v>
      </c>
      <c r="S268" s="43">
        <f t="shared" si="26"/>
        <v>0</v>
      </c>
      <c r="T268" s="42">
        <f>V268*Y$16</f>
        <v>211.21799754755165</v>
      </c>
      <c r="U268" s="21">
        <f>MIN(O268,Y$17)</f>
        <v>0</v>
      </c>
      <c r="V268" s="21">
        <f t="shared" si="29"/>
        <v>306.3221469640792</v>
      </c>
      <c r="W268" s="22"/>
    </row>
    <row r="269" spans="1:23" x14ac:dyDescent="0.35">
      <c r="A269" s="2" t="s">
        <v>12</v>
      </c>
      <c r="B269" s="2">
        <v>262</v>
      </c>
      <c r="C269" s="2">
        <v>262</v>
      </c>
      <c r="D269" s="7">
        <v>25.7</v>
      </c>
      <c r="E269" s="42">
        <f t="shared" si="27"/>
        <v>0.76388888888888884</v>
      </c>
      <c r="F269" s="42">
        <f t="shared" si="28"/>
        <v>2.75</v>
      </c>
      <c r="G269" s="42">
        <f>0.5*Y$11*Y$13*Y$10*(D269*(1000/3600))^2</f>
        <v>46.126181456388892</v>
      </c>
      <c r="H269" s="42">
        <f>IF(D269=0,0,Y$12*Y$9*9.81)</f>
        <v>374.44769999999994</v>
      </c>
      <c r="I269" s="42">
        <f t="shared" si="24"/>
        <v>420.57388145638885</v>
      </c>
      <c r="J269" s="42">
        <f>(Y$9*E269)+IF(E269&gt;0,H269+G269,0)</f>
        <v>1745.921103678611</v>
      </c>
      <c r="K269" s="42">
        <f>MAX((Y$9*E269)+H269+G269,0)</f>
        <v>1745.921103678611</v>
      </c>
      <c r="L269" s="42">
        <f t="shared" si="25"/>
        <v>0</v>
      </c>
      <c r="M269" s="42">
        <f>ABS(MIN((Y$9*E269)+H269+G269,0))</f>
        <v>0</v>
      </c>
      <c r="N269" s="42">
        <f>MAX(K269,0)*(D269*1000/3600)</f>
        <v>12463.936767927862</v>
      </c>
      <c r="O269" s="42">
        <f>ABS(M269*(D269*1000/3600))</f>
        <v>0</v>
      </c>
      <c r="P269" s="42">
        <f>P268+N269/1000</f>
        <v>1114.0591030102478</v>
      </c>
      <c r="Q269" s="42">
        <f>Q268+O269/1000</f>
        <v>306.3221469640792</v>
      </c>
      <c r="R269" s="43">
        <v>285.68237863594618</v>
      </c>
      <c r="S269" s="43">
        <f t="shared" si="26"/>
        <v>0</v>
      </c>
      <c r="T269" s="42">
        <f>V269*Y$16</f>
        <v>211.21799754755165</v>
      </c>
      <c r="U269" s="21">
        <f>MIN(O269,Y$17)</f>
        <v>0</v>
      </c>
      <c r="V269" s="21">
        <f t="shared" si="29"/>
        <v>306.3221469640792</v>
      </c>
      <c r="W269" s="22"/>
    </row>
    <row r="270" spans="1:23" x14ac:dyDescent="0.35">
      <c r="A270" s="2" t="s">
        <v>12</v>
      </c>
      <c r="B270" s="2">
        <v>263</v>
      </c>
      <c r="C270" s="2">
        <v>263</v>
      </c>
      <c r="D270" s="7">
        <v>28.7</v>
      </c>
      <c r="E270" s="42">
        <f t="shared" si="27"/>
        <v>0.94444444444444453</v>
      </c>
      <c r="F270" s="42">
        <f t="shared" si="28"/>
        <v>3.4000000000000004</v>
      </c>
      <c r="G270" s="42">
        <f>0.5*Y$11*Y$13*Y$10*(D270*(1000/3600))^2</f>
        <v>57.523466523055561</v>
      </c>
      <c r="H270" s="42">
        <f>IF(D270=0,0,Y$12*Y$9*9.81)</f>
        <v>374.44769999999994</v>
      </c>
      <c r="I270" s="42">
        <f t="shared" si="24"/>
        <v>431.9711665230555</v>
      </c>
      <c r="J270" s="42">
        <f>(Y$9*E270)+IF(E270&gt;0,H270+G270,0)</f>
        <v>2070.582277634167</v>
      </c>
      <c r="K270" s="42">
        <f>MAX((Y$9*E270)+H270+G270,0)</f>
        <v>2070.582277634167</v>
      </c>
      <c r="L270" s="42">
        <f t="shared" si="25"/>
        <v>0</v>
      </c>
      <c r="M270" s="42">
        <f>ABS(MIN((Y$9*E270)+H270+G270,0))</f>
        <v>0</v>
      </c>
      <c r="N270" s="42">
        <f>MAX(K270,0)*(D270*1000/3600)</f>
        <v>16507.142046694607</v>
      </c>
      <c r="O270" s="42">
        <f>ABS(M270*(D270*1000/3600))</f>
        <v>0</v>
      </c>
      <c r="P270" s="42">
        <f>P269+N270/1000</f>
        <v>1130.5662450569423</v>
      </c>
      <c r="Q270" s="42">
        <f>Q269+O270/1000</f>
        <v>306.3221469640792</v>
      </c>
      <c r="R270" s="43">
        <v>285.68237863594618</v>
      </c>
      <c r="S270" s="43">
        <f t="shared" si="26"/>
        <v>0</v>
      </c>
      <c r="T270" s="42">
        <f>V270*Y$16</f>
        <v>211.21799754755165</v>
      </c>
      <c r="U270" s="21">
        <f>MIN(O270,Y$17)</f>
        <v>0</v>
      </c>
      <c r="V270" s="21">
        <f t="shared" si="29"/>
        <v>306.3221469640792</v>
      </c>
      <c r="W270" s="22"/>
    </row>
    <row r="271" spans="1:23" x14ac:dyDescent="0.35">
      <c r="A271" s="2" t="s">
        <v>12</v>
      </c>
      <c r="B271" s="2">
        <v>264</v>
      </c>
      <c r="C271" s="2">
        <v>264</v>
      </c>
      <c r="D271" s="7">
        <v>32.5</v>
      </c>
      <c r="E271" s="42">
        <f t="shared" si="27"/>
        <v>1.0277777777777781</v>
      </c>
      <c r="F271" s="42">
        <f t="shared" si="28"/>
        <v>3.7000000000000011</v>
      </c>
      <c r="G271" s="42">
        <f>0.5*Y$11*Y$13*Y$10*(D271*(1000/3600))^2</f>
        <v>73.76459774305556</v>
      </c>
      <c r="H271" s="42">
        <f>IF(D271=0,0,Y$12*Y$9*9.81)</f>
        <v>374.44769999999994</v>
      </c>
      <c r="I271" s="42">
        <f t="shared" si="24"/>
        <v>448.2122977430555</v>
      </c>
      <c r="J271" s="42">
        <f>(Y$9*E271)+IF(E271&gt;0,H271+G271,0)</f>
        <v>2231.4067421875006</v>
      </c>
      <c r="K271" s="42">
        <f>MAX((Y$9*E271)+H271+G271,0)</f>
        <v>2231.4067421875006</v>
      </c>
      <c r="L271" s="42">
        <f t="shared" si="25"/>
        <v>0</v>
      </c>
      <c r="M271" s="42">
        <f>ABS(MIN((Y$9*E271)+H271+G271,0))</f>
        <v>0</v>
      </c>
      <c r="N271" s="42">
        <f>MAX(K271,0)*(D271*1000/3600)</f>
        <v>20144.644200303828</v>
      </c>
      <c r="O271" s="42">
        <f>ABS(M271*(D271*1000/3600))</f>
        <v>0</v>
      </c>
      <c r="P271" s="42">
        <f>P270+N271/1000</f>
        <v>1150.7108892572462</v>
      </c>
      <c r="Q271" s="42">
        <f>Q270+O271/1000</f>
        <v>306.3221469640792</v>
      </c>
      <c r="R271" s="43">
        <v>285.68237863594618</v>
      </c>
      <c r="S271" s="43">
        <f t="shared" si="26"/>
        <v>0</v>
      </c>
      <c r="T271" s="42">
        <f>V271*Y$16</f>
        <v>211.21799754755165</v>
      </c>
      <c r="U271" s="21">
        <f>MIN(O271,Y$17)</f>
        <v>0</v>
      </c>
      <c r="V271" s="21">
        <f t="shared" si="29"/>
        <v>306.3221469640792</v>
      </c>
      <c r="W271" s="22"/>
    </row>
    <row r="272" spans="1:23" x14ac:dyDescent="0.35">
      <c r="A272" s="2" t="s">
        <v>12</v>
      </c>
      <c r="B272" s="2">
        <v>265</v>
      </c>
      <c r="C272" s="2">
        <v>265</v>
      </c>
      <c r="D272" s="7">
        <v>36.1</v>
      </c>
      <c r="E272" s="42">
        <f t="shared" si="27"/>
        <v>0.90277777777777779</v>
      </c>
      <c r="F272" s="42">
        <f t="shared" si="28"/>
        <v>3.25</v>
      </c>
      <c r="G272" s="42">
        <f>0.5*Y$11*Y$13*Y$10*(D272*(1000/3600))^2</f>
        <v>91.011371763055564</v>
      </c>
      <c r="H272" s="42">
        <f>IF(D272=0,0,Y$12*Y$9*9.81)</f>
        <v>374.44769999999994</v>
      </c>
      <c r="I272" s="42">
        <f t="shared" si="24"/>
        <v>465.45907176305548</v>
      </c>
      <c r="J272" s="42">
        <f>(Y$9*E272)+IF(E272&gt;0,H272+G272,0)</f>
        <v>2031.7785162075002</v>
      </c>
      <c r="K272" s="42">
        <f>MAX((Y$9*E272)+H272+G272,0)</f>
        <v>2031.7785162075002</v>
      </c>
      <c r="L272" s="42">
        <f t="shared" si="25"/>
        <v>0</v>
      </c>
      <c r="M272" s="42">
        <f>ABS(MIN((Y$9*E272)+H272+G272,0))</f>
        <v>0</v>
      </c>
      <c r="N272" s="42">
        <f>MAX(K272,0)*(D272*1000/3600)</f>
        <v>20374.223454191877</v>
      </c>
      <c r="O272" s="42">
        <f>ABS(M272*(D272*1000/3600))</f>
        <v>0</v>
      </c>
      <c r="P272" s="42">
        <f>P271+N272/1000</f>
        <v>1171.0851127114381</v>
      </c>
      <c r="Q272" s="42">
        <f>Q271+O272/1000</f>
        <v>306.3221469640792</v>
      </c>
      <c r="R272" s="43">
        <v>285.68237863594618</v>
      </c>
      <c r="S272" s="43">
        <f t="shared" si="26"/>
        <v>0</v>
      </c>
      <c r="T272" s="42">
        <f>V272*Y$16</f>
        <v>211.21799754755165</v>
      </c>
      <c r="U272" s="21">
        <f>MIN(O272,Y$17)</f>
        <v>0</v>
      </c>
      <c r="V272" s="21">
        <f t="shared" si="29"/>
        <v>306.3221469640792</v>
      </c>
      <c r="W272" s="22"/>
    </row>
    <row r="273" spans="1:23" x14ac:dyDescent="0.35">
      <c r="A273" s="2" t="s">
        <v>12</v>
      </c>
      <c r="B273" s="2">
        <v>266</v>
      </c>
      <c r="C273" s="2">
        <v>266</v>
      </c>
      <c r="D273" s="7">
        <v>39</v>
      </c>
      <c r="E273" s="42">
        <f t="shared" si="27"/>
        <v>0.65277777777777712</v>
      </c>
      <c r="F273" s="42">
        <f t="shared" si="28"/>
        <v>2.3499999999999979</v>
      </c>
      <c r="G273" s="42">
        <f>0.5*Y$11*Y$13*Y$10*(D273*(1000/3600))^2</f>
        <v>106.22102075000002</v>
      </c>
      <c r="H273" s="42">
        <f>IF(D273=0,0,Y$12*Y$9*9.81)</f>
        <v>374.44769999999994</v>
      </c>
      <c r="I273" s="42">
        <f t="shared" si="24"/>
        <v>480.66872074999998</v>
      </c>
      <c r="J273" s="42">
        <f>(Y$9*E273)+IF(E273&gt;0,H273+G273,0)</f>
        <v>1613.2381651944431</v>
      </c>
      <c r="K273" s="42">
        <f>MAX((Y$9*E273)+H273+G273,0)</f>
        <v>1613.2381651944431</v>
      </c>
      <c r="L273" s="42">
        <f t="shared" si="25"/>
        <v>0</v>
      </c>
      <c r="M273" s="42">
        <f>ABS(MIN((Y$9*E273)+H273+G273,0))</f>
        <v>0</v>
      </c>
      <c r="N273" s="42">
        <f>MAX(K273,0)*(D273*1000/3600)</f>
        <v>17476.74678960647</v>
      </c>
      <c r="O273" s="42">
        <f>ABS(M273*(D273*1000/3600))</f>
        <v>0</v>
      </c>
      <c r="P273" s="42">
        <f>P272+N273/1000</f>
        <v>1188.5618595010446</v>
      </c>
      <c r="Q273" s="42">
        <f>Q272+O273/1000</f>
        <v>306.3221469640792</v>
      </c>
      <c r="R273" s="43">
        <v>285.68237863594618</v>
      </c>
      <c r="S273" s="43">
        <f t="shared" si="26"/>
        <v>0</v>
      </c>
      <c r="T273" s="42">
        <f>V273*Y$16</f>
        <v>211.21799754755165</v>
      </c>
      <c r="U273" s="21">
        <f>MIN(O273,Y$17)</f>
        <v>0</v>
      </c>
      <c r="V273" s="21">
        <f t="shared" si="29"/>
        <v>306.3221469640792</v>
      </c>
      <c r="W273" s="22"/>
    </row>
    <row r="274" spans="1:23" x14ac:dyDescent="0.35">
      <c r="A274" s="2" t="s">
        <v>12</v>
      </c>
      <c r="B274" s="2">
        <v>267</v>
      </c>
      <c r="C274" s="2">
        <v>267</v>
      </c>
      <c r="D274" s="7">
        <v>40.799999999999997</v>
      </c>
      <c r="E274" s="42">
        <f t="shared" si="27"/>
        <v>0.54166666666666641</v>
      </c>
      <c r="F274" s="42">
        <f t="shared" si="28"/>
        <v>1.9499999999999993</v>
      </c>
      <c r="G274" s="42">
        <f>0.5*Y$11*Y$13*Y$10*(D274*(1000/3600))^2</f>
        <v>116.25230768000002</v>
      </c>
      <c r="H274" s="42">
        <f>IF(D274=0,0,Y$12*Y$9*9.81)</f>
        <v>374.44769999999994</v>
      </c>
      <c r="I274" s="42">
        <f t="shared" si="24"/>
        <v>490.70000767999994</v>
      </c>
      <c r="J274" s="42">
        <f>(Y$9*E274)+IF(E274&gt;0,H274+G274,0)</f>
        <v>1430.4916743466661</v>
      </c>
      <c r="K274" s="42">
        <f>MAX((Y$9*E274)+H274+G274,0)</f>
        <v>1430.4916743466663</v>
      </c>
      <c r="L274" s="42">
        <f t="shared" si="25"/>
        <v>0</v>
      </c>
      <c r="M274" s="42">
        <f>ABS(MIN((Y$9*E274)+H274+G274,0))</f>
        <v>0</v>
      </c>
      <c r="N274" s="42">
        <f>MAX(K274,0)*(D274*1000/3600)</f>
        <v>16212.238975928885</v>
      </c>
      <c r="O274" s="42">
        <f>ABS(M274*(D274*1000/3600))</f>
        <v>0</v>
      </c>
      <c r="P274" s="42">
        <f>P273+N274/1000</f>
        <v>1204.7740984769734</v>
      </c>
      <c r="Q274" s="42">
        <f>Q273+O274/1000</f>
        <v>306.3221469640792</v>
      </c>
      <c r="R274" s="43">
        <v>285.68237863594618</v>
      </c>
      <c r="S274" s="43">
        <f t="shared" si="26"/>
        <v>0</v>
      </c>
      <c r="T274" s="42">
        <f>V274*Y$16</f>
        <v>211.21799754755165</v>
      </c>
      <c r="U274" s="21">
        <f>MIN(O274,Y$17)</f>
        <v>0</v>
      </c>
      <c r="V274" s="21">
        <f t="shared" si="29"/>
        <v>306.3221469640792</v>
      </c>
      <c r="W274" s="22"/>
    </row>
    <row r="275" spans="1:23" x14ac:dyDescent="0.35">
      <c r="A275" s="2" t="s">
        <v>12</v>
      </c>
      <c r="B275" s="2">
        <v>268</v>
      </c>
      <c r="C275" s="2">
        <v>268</v>
      </c>
      <c r="D275" s="7">
        <v>42.9</v>
      </c>
      <c r="E275" s="42">
        <f t="shared" si="27"/>
        <v>0.50000000000000022</v>
      </c>
      <c r="F275" s="42">
        <f t="shared" si="28"/>
        <v>1.8000000000000007</v>
      </c>
      <c r="G275" s="42">
        <f>0.5*Y$11*Y$13*Y$10*(D275*(1000/3600))^2</f>
        <v>128.5274351075</v>
      </c>
      <c r="H275" s="42">
        <f>IF(D275=0,0,Y$12*Y$9*9.81)</f>
        <v>374.44769999999994</v>
      </c>
      <c r="I275" s="42">
        <f t="shared" si="24"/>
        <v>502.97513510749991</v>
      </c>
      <c r="J275" s="42">
        <f>(Y$9*E275)+IF(E275&gt;0,H275+G275,0)</f>
        <v>1370.4751351075001</v>
      </c>
      <c r="K275" s="42">
        <f>MAX((Y$9*E275)+H275+G275,0)</f>
        <v>1370.4751351075001</v>
      </c>
      <c r="L275" s="42">
        <f t="shared" si="25"/>
        <v>0</v>
      </c>
      <c r="M275" s="42">
        <f>ABS(MIN((Y$9*E275)+H275+G275,0))</f>
        <v>0</v>
      </c>
      <c r="N275" s="42">
        <f>MAX(K275,0)*(D275*1000/3600)</f>
        <v>16331.495360031042</v>
      </c>
      <c r="O275" s="42">
        <f>ABS(M275*(D275*1000/3600))</f>
        <v>0</v>
      </c>
      <c r="P275" s="42">
        <f>P274+N275/1000</f>
        <v>1221.1055938370046</v>
      </c>
      <c r="Q275" s="42">
        <f>Q274+O275/1000</f>
        <v>306.3221469640792</v>
      </c>
      <c r="R275" s="43">
        <v>285.68237863594618</v>
      </c>
      <c r="S275" s="43">
        <f t="shared" si="26"/>
        <v>0</v>
      </c>
      <c r="T275" s="42">
        <f>V275*Y$16</f>
        <v>211.21799754755165</v>
      </c>
      <c r="U275" s="21">
        <f>MIN(O275,Y$17)</f>
        <v>0</v>
      </c>
      <c r="V275" s="21">
        <f t="shared" si="29"/>
        <v>306.3221469640792</v>
      </c>
      <c r="W275" s="22"/>
    </row>
    <row r="276" spans="1:23" x14ac:dyDescent="0.35">
      <c r="A276" s="2" t="s">
        <v>12</v>
      </c>
      <c r="B276" s="2">
        <v>269</v>
      </c>
      <c r="C276" s="2">
        <v>269</v>
      </c>
      <c r="D276" s="7">
        <v>44.4</v>
      </c>
      <c r="E276" s="42">
        <f t="shared" si="27"/>
        <v>0.41666666666666663</v>
      </c>
      <c r="F276" s="42">
        <f t="shared" si="28"/>
        <v>1.5</v>
      </c>
      <c r="G276" s="42">
        <f>0.5*Y$11*Y$13*Y$10*(D276*(1000/3600))^2</f>
        <v>137.67249932000001</v>
      </c>
      <c r="H276" s="42">
        <f>IF(D276=0,0,Y$12*Y$9*9.81)</f>
        <v>374.44769999999994</v>
      </c>
      <c r="I276" s="42">
        <f t="shared" si="24"/>
        <v>512.12019931999998</v>
      </c>
      <c r="J276" s="42">
        <f>(Y$9*E276)+IF(E276&gt;0,H276+G276,0)</f>
        <v>1235.0368659866667</v>
      </c>
      <c r="K276" s="42">
        <f>MAX((Y$9*E276)+H276+G276,0)</f>
        <v>1235.0368659866667</v>
      </c>
      <c r="L276" s="42">
        <f t="shared" si="25"/>
        <v>0</v>
      </c>
      <c r="M276" s="42">
        <f>ABS(MIN((Y$9*E276)+H276+G276,0))</f>
        <v>0</v>
      </c>
      <c r="N276" s="42">
        <f>MAX(K276,0)*(D276*1000/3600)</f>
        <v>15232.12134716889</v>
      </c>
      <c r="O276" s="42">
        <f>ABS(M276*(D276*1000/3600))</f>
        <v>0</v>
      </c>
      <c r="P276" s="42">
        <f>P275+N276/1000</f>
        <v>1236.3377151841735</v>
      </c>
      <c r="Q276" s="42">
        <f>Q275+O276/1000</f>
        <v>306.3221469640792</v>
      </c>
      <c r="R276" s="43">
        <v>285.68237863594618</v>
      </c>
      <c r="S276" s="43">
        <f t="shared" si="26"/>
        <v>0</v>
      </c>
      <c r="T276" s="42">
        <f>V276*Y$16</f>
        <v>211.21799754755165</v>
      </c>
      <c r="U276" s="21">
        <f>MIN(O276,Y$17)</f>
        <v>0</v>
      </c>
      <c r="V276" s="21">
        <f t="shared" si="29"/>
        <v>306.3221469640792</v>
      </c>
      <c r="W276" s="22"/>
    </row>
    <row r="277" spans="1:23" x14ac:dyDescent="0.35">
      <c r="A277" s="2" t="s">
        <v>12</v>
      </c>
      <c r="B277" s="2">
        <v>270</v>
      </c>
      <c r="C277" s="2">
        <v>270</v>
      </c>
      <c r="D277" s="7">
        <v>45.9</v>
      </c>
      <c r="E277" s="42">
        <f t="shared" si="27"/>
        <v>0.2222222222222224</v>
      </c>
      <c r="F277" s="42">
        <f t="shared" si="28"/>
        <v>0.80000000000000071</v>
      </c>
      <c r="G277" s="42">
        <f>0.5*Y$11*Y$13*Y$10*(D277*(1000/3600))^2</f>
        <v>147.1318269075</v>
      </c>
      <c r="H277" s="42">
        <f>IF(D277=0,0,Y$12*Y$9*9.81)</f>
        <v>374.44769999999994</v>
      </c>
      <c r="I277" s="42">
        <f t="shared" si="24"/>
        <v>521.57952690749994</v>
      </c>
      <c r="J277" s="42">
        <f>(Y$9*E277)+IF(E277&gt;0,H277+G277,0)</f>
        <v>907.13508246305582</v>
      </c>
      <c r="K277" s="42">
        <f>MAX((Y$9*E277)+H277+G277,0)</f>
        <v>907.13508246305582</v>
      </c>
      <c r="L277" s="42">
        <f t="shared" si="25"/>
        <v>0</v>
      </c>
      <c r="M277" s="42">
        <f>ABS(MIN((Y$9*E277)+H277+G277,0))</f>
        <v>0</v>
      </c>
      <c r="N277" s="42">
        <f>MAX(K277,0)*(D277*1000/3600)</f>
        <v>11565.972301403961</v>
      </c>
      <c r="O277" s="42">
        <f>ABS(M277*(D277*1000/3600))</f>
        <v>0</v>
      </c>
      <c r="P277" s="42">
        <f>P276+N277/1000</f>
        <v>1247.9036874855774</v>
      </c>
      <c r="Q277" s="42">
        <f>Q276+O277/1000</f>
        <v>306.3221469640792</v>
      </c>
      <c r="R277" s="43">
        <v>285.68237863594618</v>
      </c>
      <c r="S277" s="43">
        <f t="shared" si="26"/>
        <v>0</v>
      </c>
      <c r="T277" s="42">
        <f>V277*Y$16</f>
        <v>211.21799754755165</v>
      </c>
      <c r="U277" s="21">
        <f>MIN(O277,Y$17)</f>
        <v>0</v>
      </c>
      <c r="V277" s="21">
        <f t="shared" si="29"/>
        <v>306.3221469640792</v>
      </c>
      <c r="W277" s="22"/>
    </row>
    <row r="278" spans="1:23" x14ac:dyDescent="0.35">
      <c r="A278" s="2" t="s">
        <v>12</v>
      </c>
      <c r="B278" s="2">
        <v>271</v>
      </c>
      <c r="C278" s="2">
        <v>271</v>
      </c>
      <c r="D278" s="7">
        <v>46</v>
      </c>
      <c r="E278" s="42">
        <f t="shared" si="27"/>
        <v>-4.1666666666666269E-2</v>
      </c>
      <c r="F278" s="42">
        <f t="shared" si="28"/>
        <v>-0.14999999999999858</v>
      </c>
      <c r="G278" s="42">
        <f>0.5*Y$11*Y$13*Y$10*(D278*(1000/3600))^2</f>
        <v>147.77362255555556</v>
      </c>
      <c r="H278" s="42">
        <f>IF(D278=0,0,Y$12*Y$9*9.81)</f>
        <v>374.44769999999994</v>
      </c>
      <c r="I278" s="42">
        <f t="shared" si="24"/>
        <v>522.2213225555555</v>
      </c>
      <c r="J278" s="42">
        <f>(Y$9*E278)+IF(E278&gt;0,H278+G278,0)</f>
        <v>-72.291666666665975</v>
      </c>
      <c r="K278" s="42">
        <f>MAX((Y$9*E278)+H278+G278,0)</f>
        <v>449.92965588888956</v>
      </c>
      <c r="L278" s="42">
        <f t="shared" si="25"/>
        <v>72.291666666665975</v>
      </c>
      <c r="M278" s="42">
        <f>ABS(MIN((Y$9*E278)+H278+G278,0))</f>
        <v>0</v>
      </c>
      <c r="N278" s="42">
        <f>MAX(K278,0)*(D278*1000/3600)</f>
        <v>5749.1011585802562</v>
      </c>
      <c r="O278" s="42">
        <f>ABS(M278*(D278*1000/3600))</f>
        <v>0</v>
      </c>
      <c r="P278" s="42">
        <f>P277+N278/1000</f>
        <v>1253.6527886441577</v>
      </c>
      <c r="Q278" s="42">
        <f>Q277+O278/1000</f>
        <v>306.3221469640792</v>
      </c>
      <c r="R278" s="43">
        <v>285.68237863594618</v>
      </c>
      <c r="S278" s="43">
        <f t="shared" si="26"/>
        <v>0</v>
      </c>
      <c r="T278" s="42">
        <f>V278*Y$16</f>
        <v>211.21799754755165</v>
      </c>
      <c r="U278" s="21">
        <f>MIN(O278,Y$17)</f>
        <v>0</v>
      </c>
      <c r="V278" s="21">
        <f t="shared" si="29"/>
        <v>306.3221469640792</v>
      </c>
      <c r="W278" s="22"/>
    </row>
    <row r="279" spans="1:23" x14ac:dyDescent="0.35">
      <c r="A279" s="2" t="s">
        <v>12</v>
      </c>
      <c r="B279" s="2">
        <v>272</v>
      </c>
      <c r="C279" s="2">
        <v>272</v>
      </c>
      <c r="D279" s="7">
        <v>45.6</v>
      </c>
      <c r="E279" s="42">
        <f t="shared" si="27"/>
        <v>-9.7222222222222612E-2</v>
      </c>
      <c r="F279" s="42">
        <f t="shared" si="28"/>
        <v>-0.35000000000000142</v>
      </c>
      <c r="G279" s="42">
        <f>0.5*Y$11*Y$13*Y$10*(D279*(1000/3600))^2</f>
        <v>145.21482032000003</v>
      </c>
      <c r="H279" s="42">
        <f>IF(D279=0,0,Y$12*Y$9*9.81)</f>
        <v>374.44769999999994</v>
      </c>
      <c r="I279" s="42">
        <f t="shared" si="24"/>
        <v>519.66252032</v>
      </c>
      <c r="J279" s="42">
        <f>(Y$9*E279)+IF(E279&gt;0,H279+G279,0)</f>
        <v>-168.68055555555623</v>
      </c>
      <c r="K279" s="42">
        <f>MAX((Y$9*E279)+H279+G279,0)</f>
        <v>350.98196476444377</v>
      </c>
      <c r="L279" s="42">
        <f t="shared" si="25"/>
        <v>168.68055555555623</v>
      </c>
      <c r="M279" s="42">
        <f>ABS(MIN((Y$9*E279)+H279+G279,0))</f>
        <v>0</v>
      </c>
      <c r="N279" s="42">
        <f>MAX(K279,0)*(D279*1000/3600)</f>
        <v>4445.7715536829546</v>
      </c>
      <c r="O279" s="42">
        <f>ABS(M279*(D279*1000/3600))</f>
        <v>0</v>
      </c>
      <c r="P279" s="42">
        <f>P278+N279/1000</f>
        <v>1258.0985601978407</v>
      </c>
      <c r="Q279" s="42">
        <f>Q278+O279/1000</f>
        <v>306.3221469640792</v>
      </c>
      <c r="R279" s="43">
        <v>285.68237863594618</v>
      </c>
      <c r="S279" s="43">
        <f t="shared" si="26"/>
        <v>0</v>
      </c>
      <c r="T279" s="42">
        <f>V279*Y$16</f>
        <v>211.21799754755165</v>
      </c>
      <c r="U279" s="21">
        <f>MIN(O279,Y$17)</f>
        <v>0</v>
      </c>
      <c r="V279" s="21">
        <f t="shared" si="29"/>
        <v>306.3221469640792</v>
      </c>
      <c r="W279" s="22"/>
    </row>
    <row r="280" spans="1:23" x14ac:dyDescent="0.35">
      <c r="A280" s="2" t="s">
        <v>12</v>
      </c>
      <c r="B280" s="2">
        <v>273</v>
      </c>
      <c r="C280" s="2">
        <v>273</v>
      </c>
      <c r="D280" s="7">
        <v>45.3</v>
      </c>
      <c r="E280" s="42">
        <f t="shared" si="27"/>
        <v>-0.26388888888888867</v>
      </c>
      <c r="F280" s="42">
        <f t="shared" si="28"/>
        <v>-0.94999999999999929</v>
      </c>
      <c r="G280" s="42">
        <f>0.5*Y$11*Y$13*Y$10*(D280*(1000/3600))^2</f>
        <v>143.31038426750001</v>
      </c>
      <c r="H280" s="42">
        <f>IF(D280=0,0,Y$12*Y$9*9.81)</f>
        <v>374.44769999999994</v>
      </c>
      <c r="I280" s="42">
        <f t="shared" si="24"/>
        <v>517.75808426749995</v>
      </c>
      <c r="J280" s="42">
        <f>(Y$9*E280)+IF(E280&gt;0,H280+G280,0)</f>
        <v>-457.84722222222183</v>
      </c>
      <c r="K280" s="42">
        <f>MAX((Y$9*E280)+H280+G280,0)</f>
        <v>59.910862045278122</v>
      </c>
      <c r="L280" s="42">
        <f t="shared" si="25"/>
        <v>457.84722222222183</v>
      </c>
      <c r="M280" s="42">
        <f>ABS(MIN((Y$9*E280)+H280+G280,0))</f>
        <v>0</v>
      </c>
      <c r="N280" s="42">
        <f>MAX(K280,0)*(D280*1000/3600)</f>
        <v>753.87834740308313</v>
      </c>
      <c r="O280" s="42">
        <f>ABS(M280*(D280*1000/3600))</f>
        <v>0</v>
      </c>
      <c r="P280" s="42">
        <f>P279+N280/1000</f>
        <v>1258.8524385452438</v>
      </c>
      <c r="Q280" s="42">
        <f>Q279+O280/1000</f>
        <v>306.3221469640792</v>
      </c>
      <c r="R280" s="43">
        <v>285.68237863594618</v>
      </c>
      <c r="S280" s="43">
        <f t="shared" si="26"/>
        <v>0</v>
      </c>
      <c r="T280" s="42">
        <f>V280*Y$16</f>
        <v>211.21799754755165</v>
      </c>
      <c r="U280" s="21">
        <f>MIN(O280,Y$17)</f>
        <v>0</v>
      </c>
      <c r="V280" s="21">
        <f t="shared" si="29"/>
        <v>306.3221469640792</v>
      </c>
      <c r="W280" s="22"/>
    </row>
    <row r="281" spans="1:23" x14ac:dyDescent="0.35">
      <c r="A281" s="2" t="s">
        <v>12</v>
      </c>
      <c r="B281" s="2">
        <v>274</v>
      </c>
      <c r="C281" s="2">
        <v>274</v>
      </c>
      <c r="D281" s="7">
        <v>43.7</v>
      </c>
      <c r="E281" s="42">
        <f t="shared" si="27"/>
        <v>-0.625</v>
      </c>
      <c r="F281" s="42">
        <f t="shared" si="28"/>
        <v>-2.25</v>
      </c>
      <c r="G281" s="42">
        <f>0.5*Y$11*Y$13*Y$10*(D281*(1000/3600))^2</f>
        <v>133.36569435638896</v>
      </c>
      <c r="H281" s="42">
        <f>IF(D281=0,0,Y$12*Y$9*9.81)</f>
        <v>374.44769999999994</v>
      </c>
      <c r="I281" s="42">
        <f t="shared" si="24"/>
        <v>507.81339435638893</v>
      </c>
      <c r="J281" s="42">
        <f>(Y$9*E281)+IF(E281&gt;0,H281+G281,0)</f>
        <v>-1084.375</v>
      </c>
      <c r="K281" s="42">
        <f>MAX((Y$9*E281)+H281+G281,0)</f>
        <v>0</v>
      </c>
      <c r="L281" s="42">
        <f t="shared" si="25"/>
        <v>1084.375</v>
      </c>
      <c r="M281" s="42">
        <f>ABS(MIN((Y$9*E281)+H281+G281,0))</f>
        <v>576.56160564361107</v>
      </c>
      <c r="N281" s="42">
        <f>MAX(K281,0)*(D281*1000/3600)</f>
        <v>0</v>
      </c>
      <c r="O281" s="42">
        <f>ABS(M281*(D281*1000/3600))</f>
        <v>6998.8172685071677</v>
      </c>
      <c r="P281" s="42">
        <f>P280+N281/1000</f>
        <v>1258.8524385452438</v>
      </c>
      <c r="Q281" s="42">
        <f>Q280+O281/1000</f>
        <v>313.32096423258633</v>
      </c>
      <c r="R281" s="43">
        <v>285.68237863594618</v>
      </c>
      <c r="S281" s="43">
        <f t="shared" si="26"/>
        <v>5.7023764484849266</v>
      </c>
      <c r="T281" s="42">
        <f>V281*Y$16</f>
        <v>216.04388487991176</v>
      </c>
      <c r="U281" s="21">
        <f>MIN(O281,Y$17)</f>
        <v>6998.8172685071677</v>
      </c>
      <c r="V281" s="21">
        <f t="shared" si="29"/>
        <v>313.32096423258633</v>
      </c>
      <c r="W281" s="22"/>
    </row>
    <row r="282" spans="1:23" x14ac:dyDescent="0.35">
      <c r="A282" s="2" t="s">
        <v>12</v>
      </c>
      <c r="B282" s="2">
        <v>275</v>
      </c>
      <c r="C282" s="2">
        <v>275</v>
      </c>
      <c r="D282" s="7">
        <v>40.799999999999997</v>
      </c>
      <c r="E282" s="42">
        <f t="shared" si="27"/>
        <v>-0.79166666666666707</v>
      </c>
      <c r="F282" s="42">
        <f t="shared" si="28"/>
        <v>-2.8500000000000014</v>
      </c>
      <c r="G282" s="42">
        <f>0.5*Y$11*Y$13*Y$10*(D282*(1000/3600))^2</f>
        <v>116.25230768000002</v>
      </c>
      <c r="H282" s="42">
        <f>IF(D282=0,0,Y$12*Y$9*9.81)</f>
        <v>374.44769999999994</v>
      </c>
      <c r="I282" s="42">
        <f t="shared" si="24"/>
        <v>490.70000767999994</v>
      </c>
      <c r="J282" s="42">
        <f>(Y$9*E282)+IF(E282&gt;0,H282+G282,0)</f>
        <v>-1373.5416666666674</v>
      </c>
      <c r="K282" s="42">
        <f>MAX((Y$9*E282)+H282+G282,0)</f>
        <v>0</v>
      </c>
      <c r="L282" s="42">
        <f t="shared" si="25"/>
        <v>1373.5416666666674</v>
      </c>
      <c r="M282" s="42">
        <f>ABS(MIN((Y$9*E282)+H282+G282,0))</f>
        <v>882.84165898666743</v>
      </c>
      <c r="N282" s="42">
        <f>MAX(K282,0)*(D282*1000/3600)</f>
        <v>0</v>
      </c>
      <c r="O282" s="42">
        <f>ABS(M282*(D282*1000/3600))</f>
        <v>10005.538801848897</v>
      </c>
      <c r="P282" s="42">
        <f>P281+N282/1000</f>
        <v>1258.8524385452438</v>
      </c>
      <c r="Q282" s="42">
        <f>Q281+O282/1000</f>
        <v>323.32650303443523</v>
      </c>
      <c r="R282" s="43">
        <v>291.38475508443111</v>
      </c>
      <c r="S282" s="43">
        <f t="shared" si="26"/>
        <v>0</v>
      </c>
      <c r="T282" s="42">
        <f>V282*Y$16</f>
        <v>222.94299384430104</v>
      </c>
      <c r="U282" s="21">
        <f>MIN(O282,Y$17)</f>
        <v>10005.538801848897</v>
      </c>
      <c r="V282" s="21">
        <f t="shared" si="29"/>
        <v>323.32650303443523</v>
      </c>
      <c r="W282" s="22"/>
    </row>
    <row r="283" spans="1:23" x14ac:dyDescent="0.35">
      <c r="A283" s="2" t="s">
        <v>12</v>
      </c>
      <c r="B283" s="2">
        <v>276</v>
      </c>
      <c r="C283" s="2">
        <v>276</v>
      </c>
      <c r="D283" s="7">
        <v>38</v>
      </c>
      <c r="E283" s="42">
        <f t="shared" si="27"/>
        <v>-0.88888888888888862</v>
      </c>
      <c r="F283" s="42">
        <f t="shared" si="28"/>
        <v>-3.1999999999999993</v>
      </c>
      <c r="G283" s="42">
        <f>0.5*Y$11*Y$13*Y$10*(D283*(1000/3600))^2</f>
        <v>100.84362522222222</v>
      </c>
      <c r="H283" s="42">
        <f>IF(D283=0,0,Y$12*Y$9*9.81)</f>
        <v>374.44769999999994</v>
      </c>
      <c r="I283" s="42">
        <f t="shared" si="24"/>
        <v>475.29132522222216</v>
      </c>
      <c r="J283" s="42">
        <f>(Y$9*E283)+IF(E283&gt;0,H283+G283,0)</f>
        <v>-1542.2222222222217</v>
      </c>
      <c r="K283" s="42">
        <f>MAX((Y$9*E283)+H283+G283,0)</f>
        <v>0</v>
      </c>
      <c r="L283" s="42">
        <f t="shared" si="25"/>
        <v>1542.2222222222217</v>
      </c>
      <c r="M283" s="42">
        <f>ABS(MIN((Y$9*E283)+H283+G283,0))</f>
        <v>1066.9308969999995</v>
      </c>
      <c r="N283" s="42">
        <f>MAX(K283,0)*(D283*1000/3600)</f>
        <v>0</v>
      </c>
      <c r="O283" s="42">
        <f>ABS(M283*(D283*1000/3600))</f>
        <v>11262.048357222217</v>
      </c>
      <c r="P283" s="42">
        <f>P282+N283/1000</f>
        <v>1258.8524385452438</v>
      </c>
      <c r="Q283" s="42">
        <f>Q282+O283/1000</f>
        <v>334.58855139165746</v>
      </c>
      <c r="R283" s="43">
        <v>291.38475508443111</v>
      </c>
      <c r="S283" s="43">
        <f t="shared" si="26"/>
        <v>0</v>
      </c>
      <c r="T283" s="42">
        <f>V283*Y$16</f>
        <v>230.70850256076719</v>
      </c>
      <c r="U283" s="21">
        <f>MIN(O283,Y$17)</f>
        <v>11262.048357222217</v>
      </c>
      <c r="V283" s="21">
        <f t="shared" si="29"/>
        <v>334.58855139165746</v>
      </c>
      <c r="W283" s="22"/>
    </row>
    <row r="284" spans="1:23" x14ac:dyDescent="0.35">
      <c r="A284" s="2" t="s">
        <v>12</v>
      </c>
      <c r="B284" s="2">
        <v>277</v>
      </c>
      <c r="C284" s="2">
        <v>277</v>
      </c>
      <c r="D284" s="7">
        <v>34.4</v>
      </c>
      <c r="E284" s="42">
        <f t="shared" si="27"/>
        <v>-0.98611111111111127</v>
      </c>
      <c r="F284" s="42">
        <f t="shared" si="28"/>
        <v>-3.5500000000000007</v>
      </c>
      <c r="G284" s="42">
        <f>0.5*Y$11*Y$13*Y$10*(D284*(1000/3600))^2</f>
        <v>82.641490542222215</v>
      </c>
      <c r="H284" s="42">
        <f>IF(D284=0,0,Y$12*Y$9*9.81)</f>
        <v>374.44769999999994</v>
      </c>
      <c r="I284" s="42">
        <f t="shared" si="24"/>
        <v>457.08919054222213</v>
      </c>
      <c r="J284" s="42">
        <f>(Y$9*E284)+IF(E284&gt;0,H284+G284,0)</f>
        <v>-1710.9027777777781</v>
      </c>
      <c r="K284" s="42">
        <f>MAX((Y$9*E284)+H284+G284,0)</f>
        <v>0</v>
      </c>
      <c r="L284" s="42">
        <f t="shared" si="25"/>
        <v>1710.9027777777781</v>
      </c>
      <c r="M284" s="42">
        <f>ABS(MIN((Y$9*E284)+H284+G284,0))</f>
        <v>1253.8135872355558</v>
      </c>
      <c r="N284" s="42">
        <f>MAX(K284,0)*(D284*1000/3600)</f>
        <v>0</v>
      </c>
      <c r="O284" s="42">
        <f>ABS(M284*(D284*1000/3600))</f>
        <v>11980.885389139756</v>
      </c>
      <c r="P284" s="42">
        <f>P283+N284/1000</f>
        <v>1258.8524385452438</v>
      </c>
      <c r="Q284" s="42">
        <f>Q283+O284/1000</f>
        <v>346.56943678079722</v>
      </c>
      <c r="R284" s="43">
        <v>291.38475508443111</v>
      </c>
      <c r="S284" s="43">
        <f t="shared" si="26"/>
        <v>0</v>
      </c>
      <c r="T284" s="42">
        <f>V284*Y$16</f>
        <v>238.96967024263762</v>
      </c>
      <c r="U284" s="21">
        <f>MIN(O284,Y$17)</f>
        <v>11980.885389139756</v>
      </c>
      <c r="V284" s="21">
        <f t="shared" si="29"/>
        <v>346.56943678079722</v>
      </c>
      <c r="W284" s="22"/>
    </row>
    <row r="285" spans="1:23" x14ac:dyDescent="0.35">
      <c r="A285" s="2" t="s">
        <v>12</v>
      </c>
      <c r="B285" s="2">
        <v>278</v>
      </c>
      <c r="C285" s="2">
        <v>278</v>
      </c>
      <c r="D285" s="7">
        <v>30.9</v>
      </c>
      <c r="E285" s="42">
        <f t="shared" si="27"/>
        <v>-1.2361111111111109</v>
      </c>
      <c r="F285" s="42">
        <f t="shared" si="28"/>
        <v>-4.4499999999999993</v>
      </c>
      <c r="G285" s="42">
        <f>0.5*Y$11*Y$13*Y$10*(D285*(1000/3600))^2</f>
        <v>66.680402907499996</v>
      </c>
      <c r="H285" s="42">
        <f>IF(D285=0,0,Y$12*Y$9*9.81)</f>
        <v>374.44769999999994</v>
      </c>
      <c r="I285" s="42">
        <f t="shared" si="24"/>
        <v>441.12810290749997</v>
      </c>
      <c r="J285" s="42">
        <f>(Y$9*E285)+IF(E285&gt;0,H285+G285,0)</f>
        <v>-2144.6527777777774</v>
      </c>
      <c r="K285" s="42">
        <f>MAX((Y$9*E285)+H285+G285,0)</f>
        <v>0</v>
      </c>
      <c r="L285" s="42">
        <f t="shared" si="25"/>
        <v>2144.6527777777774</v>
      </c>
      <c r="M285" s="42">
        <f>ABS(MIN((Y$9*E285)+H285+G285,0))</f>
        <v>1703.5246748702775</v>
      </c>
      <c r="N285" s="42">
        <f>MAX(K285,0)*(D285*1000/3600)</f>
        <v>0</v>
      </c>
      <c r="O285" s="42">
        <f>ABS(M285*(D285*1000/3600))</f>
        <v>14621.920125969884</v>
      </c>
      <c r="P285" s="42">
        <f>P284+N285/1000</f>
        <v>1258.8524385452438</v>
      </c>
      <c r="Q285" s="42">
        <f>Q284+O285/1000</f>
        <v>361.19135690676711</v>
      </c>
      <c r="R285" s="43">
        <v>291.38475508443111</v>
      </c>
      <c r="S285" s="43">
        <f t="shared" si="26"/>
        <v>0</v>
      </c>
      <c r="T285" s="42">
        <f>V285*Y$16</f>
        <v>249.0519079127391</v>
      </c>
      <c r="U285" s="21">
        <f>MIN(O285,Y$17)</f>
        <v>14621.920125969884</v>
      </c>
      <c r="V285" s="21">
        <f t="shared" si="29"/>
        <v>361.19135690676711</v>
      </c>
      <c r="W285" s="22"/>
    </row>
    <row r="286" spans="1:23" x14ac:dyDescent="0.35">
      <c r="A286" s="2" t="s">
        <v>12</v>
      </c>
      <c r="B286" s="2">
        <v>279</v>
      </c>
      <c r="C286" s="2">
        <v>279</v>
      </c>
      <c r="D286" s="7">
        <v>25.5</v>
      </c>
      <c r="E286" s="42">
        <f t="shared" si="27"/>
        <v>-1.3194444444444444</v>
      </c>
      <c r="F286" s="42">
        <f t="shared" si="28"/>
        <v>-4.75</v>
      </c>
      <c r="G286" s="42">
        <f>0.5*Y$11*Y$13*Y$10*(D286*(1000/3600))^2</f>
        <v>45.411057687500012</v>
      </c>
      <c r="H286" s="42">
        <f>IF(D286=0,0,Y$12*Y$9*9.81)</f>
        <v>374.44769999999994</v>
      </c>
      <c r="I286" s="42">
        <f t="shared" si="24"/>
        <v>419.85875768749997</v>
      </c>
      <c r="J286" s="42">
        <f>(Y$9*E286)+IF(E286&gt;0,H286+G286,0)</f>
        <v>-2289.2361111111109</v>
      </c>
      <c r="K286" s="42">
        <f>MAX((Y$9*E286)+H286+G286,0)</f>
        <v>0</v>
      </c>
      <c r="L286" s="42">
        <f t="shared" si="25"/>
        <v>2289.2361111111109</v>
      </c>
      <c r="M286" s="42">
        <f>ABS(MIN((Y$9*E286)+H286+G286,0))</f>
        <v>1869.3773534236109</v>
      </c>
      <c r="N286" s="42">
        <f>MAX(K286,0)*(D286*1000/3600)</f>
        <v>0</v>
      </c>
      <c r="O286" s="42">
        <f>ABS(M286*(D286*1000/3600))</f>
        <v>13241.422920083909</v>
      </c>
      <c r="P286" s="42">
        <f>P285+N286/1000</f>
        <v>1258.8524385452438</v>
      </c>
      <c r="Q286" s="42">
        <f>Q285+O286/1000</f>
        <v>374.432779826851</v>
      </c>
      <c r="R286" s="43">
        <v>291.38475508443111</v>
      </c>
      <c r="S286" s="43">
        <f t="shared" si="26"/>
        <v>0</v>
      </c>
      <c r="T286" s="42">
        <f>V286*Y$16</f>
        <v>258.18225275257316</v>
      </c>
      <c r="U286" s="21">
        <f>MIN(O286,Y$17)</f>
        <v>13241.422920083909</v>
      </c>
      <c r="V286" s="21">
        <f t="shared" si="29"/>
        <v>374.432779826851</v>
      </c>
      <c r="W286" s="22"/>
    </row>
    <row r="287" spans="1:23" x14ac:dyDescent="0.35">
      <c r="A287" s="2" t="s">
        <v>12</v>
      </c>
      <c r="B287" s="2">
        <v>280</v>
      </c>
      <c r="C287" s="2">
        <v>280</v>
      </c>
      <c r="D287" s="7">
        <v>21.4</v>
      </c>
      <c r="E287" s="42">
        <f t="shared" si="27"/>
        <v>-0.73611111111111116</v>
      </c>
      <c r="F287" s="42">
        <f t="shared" si="28"/>
        <v>-2.6500000000000004</v>
      </c>
      <c r="G287" s="42">
        <f>0.5*Y$11*Y$13*Y$10*(D287*(1000/3600))^2</f>
        <v>31.982234492222226</v>
      </c>
      <c r="H287" s="42">
        <f>IF(D287=0,0,Y$12*Y$9*9.81)</f>
        <v>374.44769999999994</v>
      </c>
      <c r="I287" s="42">
        <f t="shared" si="24"/>
        <v>406.42993449222217</v>
      </c>
      <c r="J287" s="42">
        <f>(Y$9*E287)+IF(E287&gt;0,H287+G287,0)</f>
        <v>-1277.1527777777778</v>
      </c>
      <c r="K287" s="42">
        <f>MAX((Y$9*E287)+H287+G287,0)</f>
        <v>0</v>
      </c>
      <c r="L287" s="42">
        <f t="shared" si="25"/>
        <v>1277.1527777777778</v>
      </c>
      <c r="M287" s="42">
        <f>ABS(MIN((Y$9*E287)+H287+G287,0))</f>
        <v>870.72284328555565</v>
      </c>
      <c r="N287" s="42">
        <f>MAX(K287,0)*(D287*1000/3600)</f>
        <v>0</v>
      </c>
      <c r="O287" s="42">
        <f>ABS(M287*(D287*1000/3600))</f>
        <v>5175.9635684196919</v>
      </c>
      <c r="P287" s="42">
        <f>P286+N287/1000</f>
        <v>1258.8524385452438</v>
      </c>
      <c r="Q287" s="42">
        <f>Q286+O287/1000</f>
        <v>379.60874339527072</v>
      </c>
      <c r="R287" s="43">
        <v>291.38475508443111</v>
      </c>
      <c r="S287" s="43">
        <f t="shared" si="26"/>
        <v>0</v>
      </c>
      <c r="T287" s="42">
        <f>V287*Y$16</f>
        <v>261.75122963242279</v>
      </c>
      <c r="U287" s="21">
        <f>MIN(O287,Y$17)</f>
        <v>5175.9635684196919</v>
      </c>
      <c r="V287" s="21">
        <f t="shared" si="29"/>
        <v>379.60874339527072</v>
      </c>
      <c r="W287" s="22"/>
    </row>
    <row r="288" spans="1:23" x14ac:dyDescent="0.35">
      <c r="A288" s="2" t="s">
        <v>12</v>
      </c>
      <c r="B288" s="2">
        <v>281</v>
      </c>
      <c r="C288" s="2">
        <v>281</v>
      </c>
      <c r="D288" s="7">
        <v>20.2</v>
      </c>
      <c r="E288" s="42">
        <f t="shared" si="27"/>
        <v>0.20833333333333331</v>
      </c>
      <c r="F288" s="42">
        <f t="shared" si="28"/>
        <v>0.75</v>
      </c>
      <c r="G288" s="42">
        <f>0.5*Y$11*Y$13*Y$10*(D288*(1000/3600))^2</f>
        <v>28.496006118888893</v>
      </c>
      <c r="H288" s="42">
        <f>IF(D288=0,0,Y$12*Y$9*9.81)</f>
        <v>374.44769999999994</v>
      </c>
      <c r="I288" s="42">
        <f t="shared" si="24"/>
        <v>402.94370611888883</v>
      </c>
      <c r="J288" s="42">
        <f>(Y$9*E288)+IF(E288&gt;0,H288+G288,0)</f>
        <v>764.4020394522222</v>
      </c>
      <c r="K288" s="42">
        <f>MAX((Y$9*E288)+H288+G288,0)</f>
        <v>764.40203945222208</v>
      </c>
      <c r="L288" s="42">
        <f t="shared" si="25"/>
        <v>0</v>
      </c>
      <c r="M288" s="42">
        <f>ABS(MIN((Y$9*E288)+H288+G288,0))</f>
        <v>0</v>
      </c>
      <c r="N288" s="42">
        <f>MAX(K288,0)*(D288*1000/3600)</f>
        <v>4289.1447769263568</v>
      </c>
      <c r="O288" s="42">
        <f>ABS(M288*(D288*1000/3600))</f>
        <v>0</v>
      </c>
      <c r="P288" s="42">
        <f>P287+N288/1000</f>
        <v>1263.1415833221702</v>
      </c>
      <c r="Q288" s="42">
        <f>Q287+O288/1000</f>
        <v>379.60874339527072</v>
      </c>
      <c r="R288" s="43">
        <v>291.38475508443111</v>
      </c>
      <c r="S288" s="43">
        <f t="shared" si="26"/>
        <v>0</v>
      </c>
      <c r="T288" s="42">
        <f>V288*Y$16</f>
        <v>261.75122963242279</v>
      </c>
      <c r="U288" s="21">
        <f>MIN(O288,Y$17)</f>
        <v>0</v>
      </c>
      <c r="V288" s="21">
        <f t="shared" si="29"/>
        <v>379.60874339527072</v>
      </c>
      <c r="W288" s="22"/>
    </row>
    <row r="289" spans="1:23" x14ac:dyDescent="0.35">
      <c r="A289" s="2" t="s">
        <v>12</v>
      </c>
      <c r="B289" s="2">
        <v>282</v>
      </c>
      <c r="C289" s="2">
        <v>282</v>
      </c>
      <c r="D289" s="7">
        <v>22.9</v>
      </c>
      <c r="E289" s="42">
        <f t="shared" si="27"/>
        <v>0.88888888888888917</v>
      </c>
      <c r="F289" s="42">
        <f t="shared" si="28"/>
        <v>3.2000000000000011</v>
      </c>
      <c r="G289" s="42">
        <f>0.5*Y$11*Y$13*Y$10*(D289*(1000/3600))^2</f>
        <v>36.622856996388883</v>
      </c>
      <c r="H289" s="42">
        <f>IF(D289=0,0,Y$12*Y$9*9.81)</f>
        <v>374.44769999999994</v>
      </c>
      <c r="I289" s="42">
        <f t="shared" si="24"/>
        <v>411.0705569963888</v>
      </c>
      <c r="J289" s="42">
        <f>(Y$9*E289)+IF(E289&gt;0,H289+G289,0)</f>
        <v>1953.2927792186115</v>
      </c>
      <c r="K289" s="42">
        <f>MAX((Y$9*E289)+H289+G289,0)</f>
        <v>1953.2927792186115</v>
      </c>
      <c r="L289" s="42">
        <f t="shared" si="25"/>
        <v>0</v>
      </c>
      <c r="M289" s="42">
        <f>ABS(MIN((Y$9*E289)+H289+G289,0))</f>
        <v>0</v>
      </c>
      <c r="N289" s="42">
        <f>MAX(K289,0)*(D289*1000/3600)</f>
        <v>12425.112401140612</v>
      </c>
      <c r="O289" s="42">
        <f>ABS(M289*(D289*1000/3600))</f>
        <v>0</v>
      </c>
      <c r="P289" s="42">
        <f>P288+N289/1000</f>
        <v>1275.5666957233109</v>
      </c>
      <c r="Q289" s="42">
        <f>Q288+O289/1000</f>
        <v>379.60874339527072</v>
      </c>
      <c r="R289" s="43">
        <v>291.38475508443111</v>
      </c>
      <c r="S289" s="43">
        <f t="shared" si="26"/>
        <v>0</v>
      </c>
      <c r="T289" s="42">
        <f>V289*Y$16</f>
        <v>261.75122963242279</v>
      </c>
      <c r="U289" s="21">
        <f>MIN(O289,Y$17)</f>
        <v>0</v>
      </c>
      <c r="V289" s="21">
        <f t="shared" si="29"/>
        <v>379.60874339527072</v>
      </c>
      <c r="W289" s="22"/>
    </row>
    <row r="290" spans="1:23" x14ac:dyDescent="0.35">
      <c r="A290" s="2" t="s">
        <v>12</v>
      </c>
      <c r="B290" s="2">
        <v>283</v>
      </c>
      <c r="C290" s="2">
        <v>283</v>
      </c>
      <c r="D290" s="7">
        <v>26.6</v>
      </c>
      <c r="E290" s="42">
        <f t="shared" si="27"/>
        <v>1.0138888888888891</v>
      </c>
      <c r="F290" s="42">
        <f t="shared" si="28"/>
        <v>3.6500000000000004</v>
      </c>
      <c r="G290" s="42">
        <f>0.5*Y$11*Y$13*Y$10*(D290*(1000/3600))^2</f>
        <v>49.413376358888897</v>
      </c>
      <c r="H290" s="42">
        <f>IF(D290=0,0,Y$12*Y$9*9.81)</f>
        <v>374.44769999999994</v>
      </c>
      <c r="I290" s="42">
        <f t="shared" si="24"/>
        <v>423.86107635888885</v>
      </c>
      <c r="J290" s="42">
        <f>(Y$9*E290)+IF(E290&gt;0,H290+G290,0)</f>
        <v>2182.9582985811116</v>
      </c>
      <c r="K290" s="42">
        <f>MAX((Y$9*E290)+H290+G290,0)</f>
        <v>2182.9582985811112</v>
      </c>
      <c r="L290" s="42">
        <f t="shared" si="25"/>
        <v>0</v>
      </c>
      <c r="M290" s="42">
        <f>ABS(MIN((Y$9*E290)+H290+G290,0))</f>
        <v>0</v>
      </c>
      <c r="N290" s="42">
        <f>MAX(K290,0)*(D290*1000/3600)</f>
        <v>16129.636317293767</v>
      </c>
      <c r="O290" s="42">
        <f>ABS(M290*(D290*1000/3600))</f>
        <v>0</v>
      </c>
      <c r="P290" s="42">
        <f>P289+N290/1000</f>
        <v>1291.6963320406046</v>
      </c>
      <c r="Q290" s="42">
        <f>Q289+O290/1000</f>
        <v>379.60874339527072</v>
      </c>
      <c r="R290" s="43">
        <v>291.38475508443111</v>
      </c>
      <c r="S290" s="43">
        <f t="shared" si="26"/>
        <v>16.291643948402509</v>
      </c>
      <c r="T290" s="42">
        <f>V290*Y$16</f>
        <v>261.75122963242279</v>
      </c>
      <c r="U290" s="21">
        <f>MIN(O290,Y$17)</f>
        <v>0</v>
      </c>
      <c r="V290" s="21">
        <f t="shared" si="29"/>
        <v>379.60874339527072</v>
      </c>
      <c r="W290" s="22"/>
    </row>
    <row r="291" spans="1:23" x14ac:dyDescent="0.35">
      <c r="A291" s="2" t="s">
        <v>12</v>
      </c>
      <c r="B291" s="2">
        <v>284</v>
      </c>
      <c r="C291" s="2">
        <v>284</v>
      </c>
      <c r="D291" s="7">
        <v>30.2</v>
      </c>
      <c r="E291" s="42">
        <f t="shared" si="27"/>
        <v>1.0416666666666667</v>
      </c>
      <c r="F291" s="42">
        <f t="shared" si="28"/>
        <v>3.75</v>
      </c>
      <c r="G291" s="42">
        <f>0.5*Y$11*Y$13*Y$10*(D291*(1000/3600))^2</f>
        <v>63.693504118888903</v>
      </c>
      <c r="H291" s="42">
        <f>IF(D291=0,0,Y$12*Y$9*9.81)</f>
        <v>374.44769999999994</v>
      </c>
      <c r="I291" s="42">
        <f t="shared" si="24"/>
        <v>438.14120411888882</v>
      </c>
      <c r="J291" s="42">
        <f>(Y$9*E291)+IF(E291&gt;0,H291+G291,0)</f>
        <v>2245.4328707855557</v>
      </c>
      <c r="K291" s="42">
        <f>MAX((Y$9*E291)+H291+G291,0)</f>
        <v>2245.4328707855557</v>
      </c>
      <c r="L291" s="42">
        <f t="shared" si="25"/>
        <v>0</v>
      </c>
      <c r="M291" s="42">
        <f>ABS(MIN((Y$9*E291)+H291+G291,0))</f>
        <v>0</v>
      </c>
      <c r="N291" s="42">
        <f>MAX(K291,0)*(D291*1000/3600)</f>
        <v>18836.686860478829</v>
      </c>
      <c r="O291" s="42">
        <f>ABS(M291*(D291*1000/3600))</f>
        <v>0</v>
      </c>
      <c r="P291" s="42">
        <f>P290+N291/1000</f>
        <v>1310.5330189010833</v>
      </c>
      <c r="Q291" s="42">
        <f>Q290+O291/1000</f>
        <v>379.60874339527072</v>
      </c>
      <c r="R291" s="43">
        <v>307.67639903283361</v>
      </c>
      <c r="S291" s="43">
        <f t="shared" si="26"/>
        <v>0</v>
      </c>
      <c r="T291" s="42">
        <f>V291*Y$16</f>
        <v>261.75122963242279</v>
      </c>
      <c r="U291" s="21">
        <f>MIN(O291,Y$17)</f>
        <v>0</v>
      </c>
      <c r="V291" s="21">
        <f t="shared" si="29"/>
        <v>379.60874339527072</v>
      </c>
      <c r="W291" s="22"/>
    </row>
    <row r="292" spans="1:23" x14ac:dyDescent="0.35">
      <c r="A292" s="2" t="s">
        <v>12</v>
      </c>
      <c r="B292" s="2">
        <v>285</v>
      </c>
      <c r="C292" s="2">
        <v>285</v>
      </c>
      <c r="D292" s="7">
        <v>34.1</v>
      </c>
      <c r="E292" s="42">
        <f t="shared" si="27"/>
        <v>0.99999999999999989</v>
      </c>
      <c r="F292" s="42">
        <f t="shared" si="28"/>
        <v>3.5999999999999996</v>
      </c>
      <c r="G292" s="42">
        <f>0.5*Y$11*Y$13*Y$10*(D292*(1000/3600))^2</f>
        <v>81.206354463055561</v>
      </c>
      <c r="H292" s="42">
        <f>IF(D292=0,0,Y$12*Y$9*9.81)</f>
        <v>374.44769999999994</v>
      </c>
      <c r="I292" s="42">
        <f t="shared" si="24"/>
        <v>455.6540544630555</v>
      </c>
      <c r="J292" s="42">
        <f>(Y$9*E292)+IF(E292&gt;0,H292+G292,0)</f>
        <v>2190.6540544630552</v>
      </c>
      <c r="K292" s="42">
        <f>MAX((Y$9*E292)+H292+G292,0)</f>
        <v>2190.6540544630552</v>
      </c>
      <c r="L292" s="42">
        <f t="shared" si="25"/>
        <v>0</v>
      </c>
      <c r="M292" s="42">
        <f>ABS(MIN((Y$9*E292)+H292+G292,0))</f>
        <v>0</v>
      </c>
      <c r="N292" s="42">
        <f>MAX(K292,0)*(D292*1000/3600)</f>
        <v>20750.362015886159</v>
      </c>
      <c r="O292" s="42">
        <f>ABS(M292*(D292*1000/3600))</f>
        <v>0</v>
      </c>
      <c r="P292" s="42">
        <f>P291+N292/1000</f>
        <v>1331.2833809169695</v>
      </c>
      <c r="Q292" s="42">
        <f>Q291+O292/1000</f>
        <v>379.60874339527072</v>
      </c>
      <c r="R292" s="43">
        <v>307.67639903283361</v>
      </c>
      <c r="S292" s="43">
        <f t="shared" si="26"/>
        <v>0</v>
      </c>
      <c r="T292" s="42">
        <f>V292*Y$16</f>
        <v>261.75122963242279</v>
      </c>
      <c r="U292" s="21">
        <f>MIN(O292,Y$17)</f>
        <v>0</v>
      </c>
      <c r="V292" s="21">
        <f t="shared" si="29"/>
        <v>379.60874339527072</v>
      </c>
      <c r="W292" s="22"/>
    </row>
    <row r="293" spans="1:23" x14ac:dyDescent="0.35">
      <c r="A293" s="2" t="s">
        <v>12</v>
      </c>
      <c r="B293" s="2">
        <v>286</v>
      </c>
      <c r="C293" s="2">
        <v>286</v>
      </c>
      <c r="D293" s="7">
        <v>37.4</v>
      </c>
      <c r="E293" s="42">
        <f t="shared" si="27"/>
        <v>0.91666666666666685</v>
      </c>
      <c r="F293" s="42">
        <f t="shared" si="28"/>
        <v>3.3000000000000007</v>
      </c>
      <c r="G293" s="42">
        <f>0.5*Y$11*Y$13*Y$10*(D293*(1000/3600))^2</f>
        <v>97.684230758888901</v>
      </c>
      <c r="H293" s="42">
        <f>IF(D293=0,0,Y$12*Y$9*9.81)</f>
        <v>374.44769999999994</v>
      </c>
      <c r="I293" s="42">
        <f t="shared" si="24"/>
        <v>472.13193075888887</v>
      </c>
      <c r="J293" s="42">
        <f>(Y$9*E293)+IF(E293&gt;0,H293+G293,0)</f>
        <v>2062.5485974255557</v>
      </c>
      <c r="K293" s="42">
        <f>MAX((Y$9*E293)+H293+G293,0)</f>
        <v>2062.5485974255557</v>
      </c>
      <c r="L293" s="42">
        <f t="shared" si="25"/>
        <v>0</v>
      </c>
      <c r="M293" s="42">
        <f>ABS(MIN((Y$9*E293)+H293+G293,0))</f>
        <v>0</v>
      </c>
      <c r="N293" s="42">
        <f>MAX(K293,0)*(D293*1000/3600)</f>
        <v>21427.588206587719</v>
      </c>
      <c r="O293" s="42">
        <f>ABS(M293*(D293*1000/3600))</f>
        <v>0</v>
      </c>
      <c r="P293" s="42">
        <f>P292+N293/1000</f>
        <v>1352.7109691235571</v>
      </c>
      <c r="Q293" s="42">
        <f>Q292+O293/1000</f>
        <v>379.60874339527072</v>
      </c>
      <c r="R293" s="43">
        <v>307.67639903283361</v>
      </c>
      <c r="S293" s="43">
        <f t="shared" si="26"/>
        <v>0</v>
      </c>
      <c r="T293" s="42">
        <f>V293*Y$16</f>
        <v>261.75122963242279</v>
      </c>
      <c r="U293" s="21">
        <f>MIN(O293,Y$17)</f>
        <v>0</v>
      </c>
      <c r="V293" s="21">
        <f t="shared" si="29"/>
        <v>379.60874339527072</v>
      </c>
      <c r="W293" s="22"/>
    </row>
    <row r="294" spans="1:23" x14ac:dyDescent="0.35">
      <c r="A294" s="2" t="s">
        <v>12</v>
      </c>
      <c r="B294" s="2">
        <v>287</v>
      </c>
      <c r="C294" s="2">
        <v>287</v>
      </c>
      <c r="D294" s="7">
        <v>40.700000000000003</v>
      </c>
      <c r="E294" s="42">
        <f t="shared" si="27"/>
        <v>0.91666666666666685</v>
      </c>
      <c r="F294" s="42">
        <f t="shared" si="28"/>
        <v>3.3000000000000007</v>
      </c>
      <c r="G294" s="42">
        <f>0.5*Y$11*Y$13*Y$10*(D294*(1000/3600))^2</f>
        <v>115.68314178972226</v>
      </c>
      <c r="H294" s="42">
        <f>IF(D294=0,0,Y$12*Y$9*9.81)</f>
        <v>374.44769999999994</v>
      </c>
      <c r="I294" s="42">
        <f t="shared" si="24"/>
        <v>490.13084178972218</v>
      </c>
      <c r="J294" s="42">
        <f>(Y$9*E294)+IF(E294&gt;0,H294+G294,0)</f>
        <v>2080.5475084563891</v>
      </c>
      <c r="K294" s="42">
        <f>MAX((Y$9*E294)+H294+G294,0)</f>
        <v>2080.5475084563891</v>
      </c>
      <c r="L294" s="42">
        <f t="shared" si="25"/>
        <v>0</v>
      </c>
      <c r="M294" s="42">
        <f>ABS(MIN((Y$9*E294)+H294+G294,0))</f>
        <v>0</v>
      </c>
      <c r="N294" s="42">
        <f>MAX(K294,0)*(D294*1000/3600)</f>
        <v>23521.745442826399</v>
      </c>
      <c r="O294" s="42">
        <f>ABS(M294*(D294*1000/3600))</f>
        <v>0</v>
      </c>
      <c r="P294" s="42">
        <f>P293+N294/1000</f>
        <v>1376.2327145663835</v>
      </c>
      <c r="Q294" s="42">
        <f>Q293+O294/1000</f>
        <v>379.60874339527072</v>
      </c>
      <c r="R294" s="43">
        <v>307.67639903283361</v>
      </c>
      <c r="S294" s="43">
        <f t="shared" si="26"/>
        <v>0</v>
      </c>
      <c r="T294" s="42">
        <f>V294*Y$16</f>
        <v>261.75122963242279</v>
      </c>
      <c r="U294" s="21">
        <f>MIN(O294,Y$17)</f>
        <v>0</v>
      </c>
      <c r="V294" s="21">
        <f t="shared" si="29"/>
        <v>379.60874339527072</v>
      </c>
      <c r="W294" s="22"/>
    </row>
    <row r="295" spans="1:23" x14ac:dyDescent="0.35">
      <c r="A295" s="2" t="s">
        <v>12</v>
      </c>
      <c r="B295" s="2">
        <v>288</v>
      </c>
      <c r="C295" s="2">
        <v>288</v>
      </c>
      <c r="D295" s="7">
        <v>44</v>
      </c>
      <c r="E295" s="42">
        <f t="shared" si="27"/>
        <v>0.91666666666666585</v>
      </c>
      <c r="F295" s="42">
        <f t="shared" si="28"/>
        <v>3.2999999999999972</v>
      </c>
      <c r="G295" s="42">
        <f>0.5*Y$11*Y$13*Y$10*(D295*(1000/3600))^2</f>
        <v>135.20308755555558</v>
      </c>
      <c r="H295" s="42">
        <f>IF(D295=0,0,Y$12*Y$9*9.81)</f>
        <v>374.44769999999994</v>
      </c>
      <c r="I295" s="42">
        <f t="shared" si="24"/>
        <v>509.65078755555555</v>
      </c>
      <c r="J295" s="42">
        <f>(Y$9*E295)+IF(E295&gt;0,H295+G295,0)</f>
        <v>2100.0674542222205</v>
      </c>
      <c r="K295" s="42">
        <f>MAX((Y$9*E295)+H295+G295,0)</f>
        <v>2100.0674542222205</v>
      </c>
      <c r="L295" s="42">
        <f t="shared" si="25"/>
        <v>0</v>
      </c>
      <c r="M295" s="42">
        <f>ABS(MIN((Y$9*E295)+H295+G295,0))</f>
        <v>0</v>
      </c>
      <c r="N295" s="42">
        <f>MAX(K295,0)*(D295*1000/3600)</f>
        <v>25667.491107160469</v>
      </c>
      <c r="O295" s="42">
        <f>ABS(M295*(D295*1000/3600))</f>
        <v>0</v>
      </c>
      <c r="P295" s="42">
        <f>P294+N295/1000</f>
        <v>1401.900205673544</v>
      </c>
      <c r="Q295" s="42">
        <f>Q294+O295/1000</f>
        <v>379.60874339527072</v>
      </c>
      <c r="R295" s="43">
        <v>307.67639903283361</v>
      </c>
      <c r="S295" s="43">
        <f t="shared" si="26"/>
        <v>0</v>
      </c>
      <c r="T295" s="42">
        <f>V295*Y$16</f>
        <v>261.75122963242279</v>
      </c>
      <c r="U295" s="21">
        <f>MIN(O295,Y$17)</f>
        <v>0</v>
      </c>
      <c r="V295" s="21">
        <f t="shared" si="29"/>
        <v>379.60874339527072</v>
      </c>
      <c r="W295" s="22"/>
    </row>
    <row r="296" spans="1:23" x14ac:dyDescent="0.35">
      <c r="A296" s="2" t="s">
        <v>12</v>
      </c>
      <c r="B296" s="2">
        <v>289</v>
      </c>
      <c r="C296" s="2">
        <v>289</v>
      </c>
      <c r="D296" s="7">
        <v>47.3</v>
      </c>
      <c r="E296" s="42">
        <f t="shared" si="27"/>
        <v>0.72222222222222265</v>
      </c>
      <c r="F296" s="42">
        <f t="shared" si="28"/>
        <v>2.6000000000000014</v>
      </c>
      <c r="G296" s="42">
        <f>0.5*Y$11*Y$13*Y$10*(D296*(1000/3600))^2</f>
        <v>156.2440680563889</v>
      </c>
      <c r="H296" s="42">
        <f>IF(D296=0,0,Y$12*Y$9*9.81)</f>
        <v>374.44769999999994</v>
      </c>
      <c r="I296" s="42">
        <f t="shared" si="24"/>
        <v>530.69176805638881</v>
      </c>
      <c r="J296" s="42">
        <f>(Y$9*E296)+IF(E296&gt;0,H296+G296,0)</f>
        <v>1783.7473236119451</v>
      </c>
      <c r="K296" s="42">
        <f>MAX((Y$9*E296)+H296+G296,0)</f>
        <v>1783.7473236119451</v>
      </c>
      <c r="L296" s="42">
        <f t="shared" si="25"/>
        <v>0</v>
      </c>
      <c r="M296" s="42">
        <f>ABS(MIN((Y$9*E296)+H296+G296,0))</f>
        <v>0</v>
      </c>
      <c r="N296" s="42">
        <f>MAX(K296,0)*(D296*1000/3600)</f>
        <v>23436.45789079028</v>
      </c>
      <c r="O296" s="42">
        <f>ABS(M296*(D296*1000/3600))</f>
        <v>0</v>
      </c>
      <c r="P296" s="42">
        <f>P295+N296/1000</f>
        <v>1425.3366635643342</v>
      </c>
      <c r="Q296" s="42">
        <f>Q295+O296/1000</f>
        <v>379.60874339527072</v>
      </c>
      <c r="R296" s="43">
        <v>307.67639903283361</v>
      </c>
      <c r="S296" s="43">
        <f t="shared" si="26"/>
        <v>0</v>
      </c>
      <c r="T296" s="42">
        <f>V296*Y$16</f>
        <v>261.75122963242279</v>
      </c>
      <c r="U296" s="21">
        <f>MIN(O296,Y$17)</f>
        <v>0</v>
      </c>
      <c r="V296" s="21">
        <f t="shared" si="29"/>
        <v>379.60874339527072</v>
      </c>
      <c r="W296" s="22"/>
    </row>
    <row r="297" spans="1:23" x14ac:dyDescent="0.35">
      <c r="A297" s="2" t="s">
        <v>12</v>
      </c>
      <c r="B297" s="2">
        <v>290</v>
      </c>
      <c r="C297" s="2">
        <v>290</v>
      </c>
      <c r="D297" s="7">
        <v>49.2</v>
      </c>
      <c r="E297" s="42">
        <f t="shared" si="27"/>
        <v>0.34722222222222221</v>
      </c>
      <c r="F297" s="42">
        <f t="shared" si="28"/>
        <v>1.25</v>
      </c>
      <c r="G297" s="42">
        <f>0.5*Y$11*Y$13*Y$10*(D297*(1000/3600))^2</f>
        <v>169.04855468000002</v>
      </c>
      <c r="H297" s="42">
        <f>IF(D297=0,0,Y$12*Y$9*9.81)</f>
        <v>374.44769999999994</v>
      </c>
      <c r="I297" s="42">
        <f t="shared" si="24"/>
        <v>543.49625467999999</v>
      </c>
      <c r="J297" s="42">
        <f>(Y$9*E297)+IF(E297&gt;0,H297+G297,0)</f>
        <v>1145.9268102355554</v>
      </c>
      <c r="K297" s="42">
        <f>MAX((Y$9*E297)+H297+G297,0)</f>
        <v>1145.9268102355554</v>
      </c>
      <c r="L297" s="42">
        <f t="shared" si="25"/>
        <v>0</v>
      </c>
      <c r="M297" s="42">
        <f>ABS(MIN((Y$9*E297)+H297+G297,0))</f>
        <v>0</v>
      </c>
      <c r="N297" s="42">
        <f>MAX(K297,0)*(D297*1000/3600)</f>
        <v>15660.999739885923</v>
      </c>
      <c r="O297" s="42">
        <f>ABS(M297*(D297*1000/3600))</f>
        <v>0</v>
      </c>
      <c r="P297" s="42">
        <f>P296+N297/1000</f>
        <v>1440.9976633042202</v>
      </c>
      <c r="Q297" s="42">
        <f>Q296+O297/1000</f>
        <v>379.60874339527072</v>
      </c>
      <c r="R297" s="43">
        <v>307.67639903283361</v>
      </c>
      <c r="S297" s="43">
        <f t="shared" si="26"/>
        <v>0</v>
      </c>
      <c r="T297" s="42">
        <f>V297*Y$16</f>
        <v>261.75122963242279</v>
      </c>
      <c r="U297" s="21">
        <f>MIN(O297,Y$17)</f>
        <v>0</v>
      </c>
      <c r="V297" s="21">
        <f t="shared" si="29"/>
        <v>379.60874339527072</v>
      </c>
      <c r="W297" s="22"/>
    </row>
    <row r="298" spans="1:23" x14ac:dyDescent="0.35">
      <c r="A298" s="2" t="s">
        <v>12</v>
      </c>
      <c r="B298" s="2">
        <v>291</v>
      </c>
      <c r="C298" s="2">
        <v>291</v>
      </c>
      <c r="D298" s="7">
        <v>49.8</v>
      </c>
      <c r="E298" s="42">
        <f t="shared" si="27"/>
        <v>0</v>
      </c>
      <c r="F298" s="42">
        <f t="shared" si="28"/>
        <v>0</v>
      </c>
      <c r="G298" s="42">
        <f>0.5*Y$11*Y$13*Y$10*(D298*(1000/3600))^2</f>
        <v>173.19683123000002</v>
      </c>
      <c r="H298" s="42">
        <f>IF(D298=0,0,Y$12*Y$9*9.81)</f>
        <v>374.44769999999994</v>
      </c>
      <c r="I298" s="42">
        <f t="shared" si="24"/>
        <v>547.64453122999998</v>
      </c>
      <c r="J298" s="42">
        <f>(Y$9*E298)+IF(E298&gt;0,H298+G298,0)</f>
        <v>0</v>
      </c>
      <c r="K298" s="42">
        <f>MAX((Y$9*E298)+H298+G298,0)</f>
        <v>547.64453122999998</v>
      </c>
      <c r="L298" s="42">
        <f t="shared" si="25"/>
        <v>0</v>
      </c>
      <c r="M298" s="42">
        <f>ABS(MIN((Y$9*E298)+H298+G298,0))</f>
        <v>0</v>
      </c>
      <c r="N298" s="42">
        <f>MAX(K298,0)*(D298*1000/3600)</f>
        <v>7575.7493486816666</v>
      </c>
      <c r="O298" s="42">
        <f>ABS(M298*(D298*1000/3600))</f>
        <v>0</v>
      </c>
      <c r="P298" s="42">
        <f>P297+N298/1000</f>
        <v>1448.5734126529019</v>
      </c>
      <c r="Q298" s="42">
        <f>Q297+O298/1000</f>
        <v>379.60874339527072</v>
      </c>
      <c r="R298" s="43">
        <v>307.67639903283361</v>
      </c>
      <c r="S298" s="43">
        <f t="shared" si="26"/>
        <v>0</v>
      </c>
      <c r="T298" s="42">
        <f>V298*Y$16</f>
        <v>261.75122963242279</v>
      </c>
      <c r="U298" s="21">
        <f>MIN(O298,Y$17)</f>
        <v>0</v>
      </c>
      <c r="V298" s="21">
        <f t="shared" si="29"/>
        <v>379.60874339527072</v>
      </c>
      <c r="W298" s="22"/>
    </row>
    <row r="299" spans="1:23" x14ac:dyDescent="0.35">
      <c r="A299" s="2" t="s">
        <v>12</v>
      </c>
      <c r="B299" s="2">
        <v>292</v>
      </c>
      <c r="C299" s="2">
        <v>292</v>
      </c>
      <c r="D299" s="7">
        <v>49.2</v>
      </c>
      <c r="E299" s="42">
        <f t="shared" si="27"/>
        <v>-0.23611111111111052</v>
      </c>
      <c r="F299" s="42">
        <f t="shared" si="28"/>
        <v>-0.84999999999999787</v>
      </c>
      <c r="G299" s="42">
        <f>0.5*Y$11*Y$13*Y$10*(D299*(1000/3600))^2</f>
        <v>169.04855468000002</v>
      </c>
      <c r="H299" s="42">
        <f>IF(D299=0,0,Y$12*Y$9*9.81)</f>
        <v>374.44769999999994</v>
      </c>
      <c r="I299" s="42">
        <f t="shared" si="24"/>
        <v>543.49625467999999</v>
      </c>
      <c r="J299" s="42">
        <f>(Y$9*E299)+IF(E299&gt;0,H299+G299,0)</f>
        <v>-409.65277777777675</v>
      </c>
      <c r="K299" s="42">
        <f>MAX((Y$9*E299)+H299+G299,0)</f>
        <v>133.84347690222322</v>
      </c>
      <c r="L299" s="42">
        <f t="shared" si="25"/>
        <v>409.65277777777675</v>
      </c>
      <c r="M299" s="42">
        <f>ABS(MIN((Y$9*E299)+H299+G299,0))</f>
        <v>0</v>
      </c>
      <c r="N299" s="42">
        <f>MAX(K299,0)*(D299*1000/3600)</f>
        <v>1829.1941843303839</v>
      </c>
      <c r="O299" s="42">
        <f>ABS(M299*(D299*1000/3600))</f>
        <v>0</v>
      </c>
      <c r="P299" s="42">
        <f>P298+N299/1000</f>
        <v>1450.4026068372323</v>
      </c>
      <c r="Q299" s="42">
        <f>Q298+O299/1000</f>
        <v>379.60874339527072</v>
      </c>
      <c r="R299" s="43">
        <v>307.67639903283361</v>
      </c>
      <c r="S299" s="43">
        <f t="shared" si="26"/>
        <v>0</v>
      </c>
      <c r="T299" s="42">
        <f>V299*Y$16</f>
        <v>261.75122963242279</v>
      </c>
      <c r="U299" s="21">
        <f>MIN(O299,Y$17)</f>
        <v>0</v>
      </c>
      <c r="V299" s="21">
        <f t="shared" si="29"/>
        <v>379.60874339527072</v>
      </c>
      <c r="W299" s="22"/>
    </row>
    <row r="300" spans="1:23" x14ac:dyDescent="0.35">
      <c r="A300" s="2" t="s">
        <v>12</v>
      </c>
      <c r="B300" s="2">
        <v>293</v>
      </c>
      <c r="C300" s="2">
        <v>293</v>
      </c>
      <c r="D300" s="7">
        <v>48.1</v>
      </c>
      <c r="E300" s="42">
        <f t="shared" si="27"/>
        <v>-0.26388888888888967</v>
      </c>
      <c r="F300" s="42">
        <f t="shared" si="28"/>
        <v>-0.95000000000000284</v>
      </c>
      <c r="G300" s="42">
        <f>0.5*Y$11*Y$13*Y$10*(D300*(1000/3600))^2</f>
        <v>161.57397489638893</v>
      </c>
      <c r="H300" s="42">
        <f>IF(D300=0,0,Y$12*Y$9*9.81)</f>
        <v>374.44769999999994</v>
      </c>
      <c r="I300" s="42">
        <f t="shared" si="24"/>
        <v>536.02167489638884</v>
      </c>
      <c r="J300" s="42">
        <f>(Y$9*E300)+IF(E300&gt;0,H300+G300,0)</f>
        <v>-457.84722222222359</v>
      </c>
      <c r="K300" s="42">
        <f>MAX((Y$9*E300)+H300+G300,0)</f>
        <v>78.174452674165281</v>
      </c>
      <c r="L300" s="42">
        <f t="shared" si="25"/>
        <v>457.84722222222359</v>
      </c>
      <c r="M300" s="42">
        <f>ABS(MIN((Y$9*E300)+H300+G300,0))</f>
        <v>0</v>
      </c>
      <c r="N300" s="42">
        <f>MAX(K300,0)*(D300*1000/3600)</f>
        <v>1044.4975482298194</v>
      </c>
      <c r="O300" s="42">
        <f>ABS(M300*(D300*1000/3600))</f>
        <v>0</v>
      </c>
      <c r="P300" s="42">
        <f>P299+N300/1000</f>
        <v>1451.4471043854621</v>
      </c>
      <c r="Q300" s="42">
        <f>Q299+O300/1000</f>
        <v>379.60874339527072</v>
      </c>
      <c r="R300" s="43">
        <v>307.67639903283361</v>
      </c>
      <c r="S300" s="43">
        <f t="shared" si="26"/>
        <v>0</v>
      </c>
      <c r="T300" s="42">
        <f>V300*Y$16</f>
        <v>261.75122963242279</v>
      </c>
      <c r="U300" s="21">
        <f>MIN(O300,Y$17)</f>
        <v>0</v>
      </c>
      <c r="V300" s="21">
        <f t="shared" si="29"/>
        <v>379.60874339527072</v>
      </c>
      <c r="W300" s="22"/>
    </row>
    <row r="301" spans="1:23" x14ac:dyDescent="0.35">
      <c r="A301" s="2" t="s">
        <v>12</v>
      </c>
      <c r="B301" s="2">
        <v>294</v>
      </c>
      <c r="C301" s="2">
        <v>294</v>
      </c>
      <c r="D301" s="7">
        <v>47.3</v>
      </c>
      <c r="E301" s="42">
        <f t="shared" si="27"/>
        <v>-0.18055555555555614</v>
      </c>
      <c r="F301" s="42">
        <f t="shared" si="28"/>
        <v>-0.65000000000000213</v>
      </c>
      <c r="G301" s="42">
        <f>0.5*Y$11*Y$13*Y$10*(D301*(1000/3600))^2</f>
        <v>156.2440680563889</v>
      </c>
      <c r="H301" s="42">
        <f>IF(D301=0,0,Y$12*Y$9*9.81)</f>
        <v>374.44769999999994</v>
      </c>
      <c r="I301" s="42">
        <f t="shared" si="24"/>
        <v>530.69176805638881</v>
      </c>
      <c r="J301" s="42">
        <f>(Y$9*E301)+IF(E301&gt;0,H301+G301,0)</f>
        <v>-313.26388888888988</v>
      </c>
      <c r="K301" s="42">
        <f>MAX((Y$9*E301)+H301+G301,0)</f>
        <v>217.42787916749896</v>
      </c>
      <c r="L301" s="42">
        <f t="shared" si="25"/>
        <v>313.26388888888988</v>
      </c>
      <c r="M301" s="42">
        <f>ABS(MIN((Y$9*E301)+H301+G301,0))</f>
        <v>0</v>
      </c>
      <c r="N301" s="42">
        <f>MAX(K301,0)*(D301*1000/3600)</f>
        <v>2856.760745728528</v>
      </c>
      <c r="O301" s="42">
        <f>ABS(M301*(D301*1000/3600))</f>
        <v>0</v>
      </c>
      <c r="P301" s="42">
        <f>P300+N301/1000</f>
        <v>1454.3038651311906</v>
      </c>
      <c r="Q301" s="42">
        <f>Q300+O301/1000</f>
        <v>379.60874339527072</v>
      </c>
      <c r="R301" s="43">
        <v>307.67639903283361</v>
      </c>
      <c r="S301" s="43">
        <f t="shared" si="26"/>
        <v>0</v>
      </c>
      <c r="T301" s="42">
        <f>V301*Y$16</f>
        <v>261.75122963242279</v>
      </c>
      <c r="U301" s="21">
        <f>MIN(O301,Y$17)</f>
        <v>0</v>
      </c>
      <c r="V301" s="21">
        <f t="shared" si="29"/>
        <v>379.60874339527072</v>
      </c>
      <c r="W301" s="22"/>
    </row>
    <row r="302" spans="1:23" x14ac:dyDescent="0.35">
      <c r="A302" s="2" t="s">
        <v>12</v>
      </c>
      <c r="B302" s="2">
        <v>295</v>
      </c>
      <c r="C302" s="2">
        <v>295</v>
      </c>
      <c r="D302" s="7">
        <v>46.8</v>
      </c>
      <c r="E302" s="42">
        <f t="shared" si="27"/>
        <v>-8.3333333333332538E-2</v>
      </c>
      <c r="F302" s="42">
        <f t="shared" si="28"/>
        <v>-0.29999999999999716</v>
      </c>
      <c r="G302" s="42">
        <f>0.5*Y$11*Y$13*Y$10*(D302*(1000/3600))^2</f>
        <v>152.95826987999999</v>
      </c>
      <c r="H302" s="42">
        <f>IF(D302=0,0,Y$12*Y$9*9.81)</f>
        <v>374.44769999999994</v>
      </c>
      <c r="I302" s="42">
        <f t="shared" si="24"/>
        <v>527.40596987999993</v>
      </c>
      <c r="J302" s="42">
        <f>(Y$9*E302)+IF(E302&gt;0,H302+G302,0)</f>
        <v>-144.58333333333195</v>
      </c>
      <c r="K302" s="42">
        <f>MAX((Y$9*E302)+H302+G302,0)</f>
        <v>382.82263654666798</v>
      </c>
      <c r="L302" s="42">
        <f t="shared" si="25"/>
        <v>144.58333333333195</v>
      </c>
      <c r="M302" s="42">
        <f>ABS(MIN((Y$9*E302)+H302+G302,0))</f>
        <v>0</v>
      </c>
      <c r="N302" s="42">
        <f>MAX(K302,0)*(D302*1000/3600)</f>
        <v>4976.6942751066836</v>
      </c>
      <c r="O302" s="42">
        <f>ABS(M302*(D302*1000/3600))</f>
        <v>0</v>
      </c>
      <c r="P302" s="42">
        <f>P301+N302/1000</f>
        <v>1459.2805594062972</v>
      </c>
      <c r="Q302" s="42">
        <f>Q301+O302/1000</f>
        <v>379.60874339527072</v>
      </c>
      <c r="R302" s="43">
        <v>307.67639903283361</v>
      </c>
      <c r="S302" s="43">
        <f t="shared" si="26"/>
        <v>0</v>
      </c>
      <c r="T302" s="42">
        <f>V302*Y$16</f>
        <v>261.75122963242279</v>
      </c>
      <c r="U302" s="21">
        <f>MIN(O302,Y$17)</f>
        <v>0</v>
      </c>
      <c r="V302" s="21">
        <f t="shared" si="29"/>
        <v>379.60874339527072</v>
      </c>
      <c r="W302" s="22"/>
    </row>
    <row r="303" spans="1:23" x14ac:dyDescent="0.35">
      <c r="A303" s="2" t="s">
        <v>12</v>
      </c>
      <c r="B303" s="2">
        <v>296</v>
      </c>
      <c r="C303" s="2">
        <v>296</v>
      </c>
      <c r="D303" s="7">
        <v>46.7</v>
      </c>
      <c r="E303" s="42">
        <f t="shared" si="27"/>
        <v>0</v>
      </c>
      <c r="F303" s="42">
        <f t="shared" si="28"/>
        <v>0</v>
      </c>
      <c r="G303" s="42">
        <f>0.5*Y$11*Y$13*Y$10*(D303*(1000/3600))^2</f>
        <v>152.30530042305557</v>
      </c>
      <c r="H303" s="42">
        <f>IF(D303=0,0,Y$12*Y$9*9.81)</f>
        <v>374.44769999999994</v>
      </c>
      <c r="I303" s="42">
        <f t="shared" si="24"/>
        <v>526.75300042305548</v>
      </c>
      <c r="J303" s="42">
        <f>(Y$9*E303)+IF(E303&gt;0,H303+G303,0)</f>
        <v>0</v>
      </c>
      <c r="K303" s="42">
        <f>MAX((Y$9*E303)+H303+G303,0)</f>
        <v>526.75300042305548</v>
      </c>
      <c r="L303" s="42">
        <f t="shared" si="25"/>
        <v>0</v>
      </c>
      <c r="M303" s="42">
        <f>ABS(MIN((Y$9*E303)+H303+G303,0))</f>
        <v>0</v>
      </c>
      <c r="N303" s="42">
        <f>MAX(K303,0)*(D303*1000/3600)</f>
        <v>6833.1569777101913</v>
      </c>
      <c r="O303" s="42">
        <f>ABS(M303*(D303*1000/3600))</f>
        <v>0</v>
      </c>
      <c r="P303" s="42">
        <f>P302+N303/1000</f>
        <v>1466.1137163840074</v>
      </c>
      <c r="Q303" s="42">
        <f>Q302+O303/1000</f>
        <v>379.60874339527072</v>
      </c>
      <c r="R303" s="43">
        <v>307.67639903283361</v>
      </c>
      <c r="S303" s="43">
        <f t="shared" si="26"/>
        <v>0</v>
      </c>
      <c r="T303" s="42">
        <f>V303*Y$16</f>
        <v>261.75122963242279</v>
      </c>
      <c r="U303" s="21">
        <f>MIN(O303,Y$17)</f>
        <v>0</v>
      </c>
      <c r="V303" s="21">
        <f t="shared" si="29"/>
        <v>379.60874339527072</v>
      </c>
      <c r="W303" s="22"/>
    </row>
    <row r="304" spans="1:23" x14ac:dyDescent="0.35">
      <c r="A304" s="2" t="s">
        <v>12</v>
      </c>
      <c r="B304" s="2">
        <v>297</v>
      </c>
      <c r="C304" s="2">
        <v>297</v>
      </c>
      <c r="D304" s="7">
        <v>46.8</v>
      </c>
      <c r="E304" s="42">
        <f t="shared" si="27"/>
        <v>5.5555555555555358E-2</v>
      </c>
      <c r="F304" s="42">
        <f t="shared" si="28"/>
        <v>0.19999999999999929</v>
      </c>
      <c r="G304" s="42">
        <f>0.5*Y$11*Y$13*Y$10*(D304*(1000/3600))^2</f>
        <v>152.95826987999999</v>
      </c>
      <c r="H304" s="42">
        <f>IF(D304=0,0,Y$12*Y$9*9.81)</f>
        <v>374.44769999999994</v>
      </c>
      <c r="I304" s="42">
        <f t="shared" si="24"/>
        <v>527.40596987999993</v>
      </c>
      <c r="J304" s="42">
        <f>(Y$9*E304)+IF(E304&gt;0,H304+G304,0)</f>
        <v>623.7948587688885</v>
      </c>
      <c r="K304" s="42">
        <f>MAX((Y$9*E304)+H304+G304,0)</f>
        <v>623.7948587688885</v>
      </c>
      <c r="L304" s="42">
        <f t="shared" si="25"/>
        <v>0</v>
      </c>
      <c r="M304" s="42">
        <f>ABS(MIN((Y$9*E304)+H304+G304,0))</f>
        <v>0</v>
      </c>
      <c r="N304" s="42">
        <f>MAX(K304,0)*(D304*1000/3600)</f>
        <v>8109.3331639955504</v>
      </c>
      <c r="O304" s="42">
        <f>ABS(M304*(D304*1000/3600))</f>
        <v>0</v>
      </c>
      <c r="P304" s="42">
        <f>P303+N304/1000</f>
        <v>1474.223049548003</v>
      </c>
      <c r="Q304" s="42">
        <f>Q303+O304/1000</f>
        <v>379.60874339527072</v>
      </c>
      <c r="R304" s="43">
        <v>307.67639903283361</v>
      </c>
      <c r="S304" s="43">
        <f t="shared" si="26"/>
        <v>0</v>
      </c>
      <c r="T304" s="42">
        <f>V304*Y$16</f>
        <v>261.75122963242279</v>
      </c>
      <c r="U304" s="21">
        <f>MIN(O304,Y$17)</f>
        <v>0</v>
      </c>
      <c r="V304" s="21">
        <f t="shared" si="29"/>
        <v>379.60874339527072</v>
      </c>
      <c r="W304" s="22"/>
    </row>
    <row r="305" spans="1:23" x14ac:dyDescent="0.35">
      <c r="A305" s="2" t="s">
        <v>12</v>
      </c>
      <c r="B305" s="2">
        <v>298</v>
      </c>
      <c r="C305" s="2">
        <v>298</v>
      </c>
      <c r="D305" s="7">
        <v>47.1</v>
      </c>
      <c r="E305" s="42">
        <f t="shared" si="27"/>
        <v>6.9444444444444448E-2</v>
      </c>
      <c r="F305" s="42">
        <f t="shared" si="28"/>
        <v>0.25</v>
      </c>
      <c r="G305" s="42">
        <f>0.5*Y$11*Y$13*Y$10*(D305*(1000/3600))^2</f>
        <v>154.92555860749999</v>
      </c>
      <c r="H305" s="42">
        <f>IF(D305=0,0,Y$12*Y$9*9.81)</f>
        <v>374.44769999999994</v>
      </c>
      <c r="I305" s="42">
        <f t="shared" si="24"/>
        <v>529.37325860749991</v>
      </c>
      <c r="J305" s="42">
        <f>(Y$9*E305)+IF(E305&gt;0,H305+G305,0)</f>
        <v>649.85936971861099</v>
      </c>
      <c r="K305" s="42">
        <f>MAX((Y$9*E305)+H305+G305,0)</f>
        <v>649.85936971861099</v>
      </c>
      <c r="L305" s="42">
        <f t="shared" si="25"/>
        <v>0</v>
      </c>
      <c r="M305" s="42">
        <f>ABS(MIN((Y$9*E305)+H305+G305,0))</f>
        <v>0</v>
      </c>
      <c r="N305" s="42">
        <f>MAX(K305,0)*(D305*1000/3600)</f>
        <v>8502.3267538184937</v>
      </c>
      <c r="O305" s="42">
        <f>ABS(M305*(D305*1000/3600))</f>
        <v>0</v>
      </c>
      <c r="P305" s="42">
        <f>P304+N305/1000</f>
        <v>1482.7253763018216</v>
      </c>
      <c r="Q305" s="42">
        <f>Q304+O305/1000</f>
        <v>379.60874339527072</v>
      </c>
      <c r="R305" s="43">
        <v>307.67639903283361</v>
      </c>
      <c r="S305" s="43">
        <f t="shared" si="26"/>
        <v>0</v>
      </c>
      <c r="T305" s="42">
        <f>V305*Y$16</f>
        <v>261.75122963242279</v>
      </c>
      <c r="U305" s="21">
        <f>MIN(O305,Y$17)</f>
        <v>0</v>
      </c>
      <c r="V305" s="21">
        <f t="shared" si="29"/>
        <v>379.60874339527072</v>
      </c>
      <c r="W305" s="22"/>
    </row>
    <row r="306" spans="1:23" x14ac:dyDescent="0.35">
      <c r="A306" s="2" t="s">
        <v>12</v>
      </c>
      <c r="B306" s="2">
        <v>299</v>
      </c>
      <c r="C306" s="2">
        <v>299</v>
      </c>
      <c r="D306" s="7">
        <v>47.3</v>
      </c>
      <c r="E306" s="42">
        <f t="shared" si="27"/>
        <v>2.7777777777777186E-2</v>
      </c>
      <c r="F306" s="42">
        <f t="shared" si="28"/>
        <v>9.9999999999997868E-2</v>
      </c>
      <c r="G306" s="42">
        <f>0.5*Y$11*Y$13*Y$10*(D306*(1000/3600))^2</f>
        <v>156.2440680563889</v>
      </c>
      <c r="H306" s="42">
        <f>IF(D306=0,0,Y$12*Y$9*9.81)</f>
        <v>374.44769999999994</v>
      </c>
      <c r="I306" s="42">
        <f t="shared" si="24"/>
        <v>530.69176805638881</v>
      </c>
      <c r="J306" s="42">
        <f>(Y$9*E306)+IF(E306&gt;0,H306+G306,0)</f>
        <v>578.88621250083224</v>
      </c>
      <c r="K306" s="42">
        <f>MAX((Y$9*E306)+H306+G306,0)</f>
        <v>578.88621250083224</v>
      </c>
      <c r="L306" s="42">
        <f t="shared" si="25"/>
        <v>0</v>
      </c>
      <c r="M306" s="42">
        <f>ABS(MIN((Y$9*E306)+H306+G306,0))</f>
        <v>0</v>
      </c>
      <c r="N306" s="42">
        <f>MAX(K306,0)*(D306*1000/3600)</f>
        <v>7605.9216253581571</v>
      </c>
      <c r="O306" s="42">
        <f>ABS(M306*(D306*1000/3600))</f>
        <v>0</v>
      </c>
      <c r="P306" s="42">
        <f>P305+N306/1000</f>
        <v>1490.3312979271798</v>
      </c>
      <c r="Q306" s="42">
        <f>Q305+O306/1000</f>
        <v>379.60874339527072</v>
      </c>
      <c r="R306" s="43">
        <v>307.67639903283361</v>
      </c>
      <c r="S306" s="43">
        <f t="shared" si="26"/>
        <v>8.4589379931288136</v>
      </c>
      <c r="T306" s="42">
        <f>V306*Y$16</f>
        <v>261.75122963242279</v>
      </c>
      <c r="U306" s="21">
        <f>MIN(O306,Y$17)</f>
        <v>0</v>
      </c>
      <c r="V306" s="21">
        <f t="shared" si="29"/>
        <v>379.60874339527072</v>
      </c>
      <c r="W306" s="22"/>
    </row>
    <row r="307" spans="1:23" x14ac:dyDescent="0.35">
      <c r="A307" s="2" t="s">
        <v>12</v>
      </c>
      <c r="B307" s="2">
        <v>300</v>
      </c>
      <c r="C307" s="2">
        <v>300</v>
      </c>
      <c r="D307" s="7">
        <v>47.3</v>
      </c>
      <c r="E307" s="42">
        <f t="shared" si="27"/>
        <v>-2.7777777777777186E-2</v>
      </c>
      <c r="F307" s="42">
        <f t="shared" si="28"/>
        <v>-9.9999999999997868E-2</v>
      </c>
      <c r="G307" s="42">
        <f>0.5*Y$11*Y$13*Y$10*(D307*(1000/3600))^2</f>
        <v>156.2440680563889</v>
      </c>
      <c r="H307" s="42">
        <f>IF(D307=0,0,Y$12*Y$9*9.81)</f>
        <v>374.44769999999994</v>
      </c>
      <c r="I307" s="42">
        <f t="shared" si="24"/>
        <v>530.69176805638881</v>
      </c>
      <c r="J307" s="42">
        <f>(Y$9*E307)+IF(E307&gt;0,H307+G307,0)</f>
        <v>-48.19444444444342</v>
      </c>
      <c r="K307" s="42">
        <f>MAX((Y$9*E307)+H307+G307,0)</f>
        <v>482.49732361194538</v>
      </c>
      <c r="L307" s="42">
        <f t="shared" si="25"/>
        <v>48.19444444444342</v>
      </c>
      <c r="M307" s="42">
        <f>ABS(MIN((Y$9*E307)+H307+G307,0))</f>
        <v>0</v>
      </c>
      <c r="N307" s="42">
        <f>MAX(K307,0)*(D307*1000/3600)</f>
        <v>6339.4787241236154</v>
      </c>
      <c r="O307" s="42">
        <f>ABS(M307*(D307*1000/3600))</f>
        <v>0</v>
      </c>
      <c r="P307" s="42">
        <f>P306+N307/1000</f>
        <v>1496.6707766513034</v>
      </c>
      <c r="Q307" s="42">
        <f>Q306+O307/1000</f>
        <v>379.60874339527072</v>
      </c>
      <c r="R307" s="43">
        <v>316.13533702596243</v>
      </c>
      <c r="S307" s="43">
        <f t="shared" si="26"/>
        <v>0</v>
      </c>
      <c r="T307" s="42">
        <f>V307*Y$16</f>
        <v>261.75122963242279</v>
      </c>
      <c r="U307" s="21">
        <f>MIN(O307,Y$17)</f>
        <v>0</v>
      </c>
      <c r="V307" s="21">
        <f t="shared" si="29"/>
        <v>379.60874339527072</v>
      </c>
      <c r="W307" s="22"/>
    </row>
    <row r="308" spans="1:23" x14ac:dyDescent="0.35">
      <c r="A308" s="2" t="s">
        <v>12</v>
      </c>
      <c r="B308" s="2">
        <v>301</v>
      </c>
      <c r="C308" s="2">
        <v>301</v>
      </c>
      <c r="D308" s="7">
        <v>47.1</v>
      </c>
      <c r="E308" s="42">
        <f t="shared" si="27"/>
        <v>-9.7222222222221627E-2</v>
      </c>
      <c r="F308" s="42">
        <f t="shared" si="28"/>
        <v>-0.34999999999999787</v>
      </c>
      <c r="G308" s="42">
        <f>0.5*Y$11*Y$13*Y$10*(D308*(1000/3600))^2</f>
        <v>154.92555860749999</v>
      </c>
      <c r="H308" s="42">
        <f>IF(D308=0,0,Y$12*Y$9*9.81)</f>
        <v>374.44769999999994</v>
      </c>
      <c r="I308" s="42">
        <f t="shared" si="24"/>
        <v>529.37325860749991</v>
      </c>
      <c r="J308" s="42">
        <f>(Y$9*E308)+IF(E308&gt;0,H308+G308,0)</f>
        <v>-168.68055555555452</v>
      </c>
      <c r="K308" s="42">
        <f>MAX((Y$9*E308)+H308+G308,0)</f>
        <v>360.69270305194539</v>
      </c>
      <c r="L308" s="42">
        <f t="shared" si="25"/>
        <v>168.68055555555452</v>
      </c>
      <c r="M308" s="42">
        <f>ABS(MIN((Y$9*E308)+H308+G308,0))</f>
        <v>0</v>
      </c>
      <c r="N308" s="42">
        <f>MAX(K308,0)*(D308*1000/3600)</f>
        <v>4719.0628649296186</v>
      </c>
      <c r="O308" s="42">
        <f>ABS(M308*(D308*1000/3600))</f>
        <v>0</v>
      </c>
      <c r="P308" s="42">
        <f>P307+N308/1000</f>
        <v>1501.389839516233</v>
      </c>
      <c r="Q308" s="42">
        <f>Q307+O308/1000</f>
        <v>379.60874339527072</v>
      </c>
      <c r="R308" s="43">
        <v>316.13533702596243</v>
      </c>
      <c r="S308" s="43">
        <f t="shared" si="26"/>
        <v>0</v>
      </c>
      <c r="T308" s="42">
        <f>V308*Y$16</f>
        <v>261.75122963242279</v>
      </c>
      <c r="U308" s="21">
        <f>MIN(O308,Y$17)</f>
        <v>0</v>
      </c>
      <c r="V308" s="21">
        <f t="shared" si="29"/>
        <v>379.60874339527072</v>
      </c>
      <c r="W308" s="22"/>
    </row>
    <row r="309" spans="1:23" x14ac:dyDescent="0.35">
      <c r="A309" s="2" t="s">
        <v>12</v>
      </c>
      <c r="B309" s="2">
        <v>302</v>
      </c>
      <c r="C309" s="2">
        <v>302</v>
      </c>
      <c r="D309" s="7">
        <v>46.6</v>
      </c>
      <c r="E309" s="42">
        <f t="shared" si="27"/>
        <v>-0.18055555555555614</v>
      </c>
      <c r="F309" s="42">
        <f t="shared" si="28"/>
        <v>-0.65000000000000213</v>
      </c>
      <c r="G309" s="42">
        <f>0.5*Y$11*Y$13*Y$10*(D309*(1000/3600))^2</f>
        <v>151.65372769222225</v>
      </c>
      <c r="H309" s="42">
        <f>IF(D309=0,0,Y$12*Y$9*9.81)</f>
        <v>374.44769999999994</v>
      </c>
      <c r="I309" s="42">
        <f t="shared" si="24"/>
        <v>526.10142769222216</v>
      </c>
      <c r="J309" s="42">
        <f>(Y$9*E309)+IF(E309&gt;0,H309+G309,0)</f>
        <v>-313.26388888888988</v>
      </c>
      <c r="K309" s="42">
        <f>MAX((Y$9*E309)+H309+G309,0)</f>
        <v>212.83753880333231</v>
      </c>
      <c r="L309" s="42">
        <f t="shared" si="25"/>
        <v>313.26388888888988</v>
      </c>
      <c r="M309" s="42">
        <f>ABS(MIN((Y$9*E309)+H309+G309,0))</f>
        <v>0</v>
      </c>
      <c r="N309" s="42">
        <f>MAX(K309,0)*(D309*1000/3600)</f>
        <v>2755.0636967320238</v>
      </c>
      <c r="O309" s="42">
        <f>ABS(M309*(D309*1000/3600))</f>
        <v>0</v>
      </c>
      <c r="P309" s="42">
        <f>P308+N309/1000</f>
        <v>1504.1449032129651</v>
      </c>
      <c r="Q309" s="42">
        <f>Q308+O309/1000</f>
        <v>379.60874339527072</v>
      </c>
      <c r="R309" s="43">
        <v>316.13533702596243</v>
      </c>
      <c r="S309" s="43">
        <f t="shared" si="26"/>
        <v>0</v>
      </c>
      <c r="T309" s="42">
        <f>V309*Y$16</f>
        <v>261.75122963242279</v>
      </c>
      <c r="U309" s="21">
        <f>MIN(O309,Y$17)</f>
        <v>0</v>
      </c>
      <c r="V309" s="21">
        <f t="shared" si="29"/>
        <v>379.60874339527072</v>
      </c>
      <c r="W309" s="22"/>
    </row>
    <row r="310" spans="1:23" x14ac:dyDescent="0.35">
      <c r="A310" s="2" t="s">
        <v>12</v>
      </c>
      <c r="B310" s="2">
        <v>303</v>
      </c>
      <c r="C310" s="2">
        <v>303</v>
      </c>
      <c r="D310" s="7">
        <v>45.8</v>
      </c>
      <c r="E310" s="42">
        <f t="shared" si="27"/>
        <v>-0.25000000000000061</v>
      </c>
      <c r="F310" s="42">
        <f t="shared" si="28"/>
        <v>-0.90000000000000213</v>
      </c>
      <c r="G310" s="42">
        <f>0.5*Y$11*Y$13*Y$10*(D310*(1000/3600))^2</f>
        <v>146.49142798555553</v>
      </c>
      <c r="H310" s="42">
        <f>IF(D310=0,0,Y$12*Y$9*9.81)</f>
        <v>374.44769999999994</v>
      </c>
      <c r="I310" s="42">
        <f t="shared" si="24"/>
        <v>520.9391279855555</v>
      </c>
      <c r="J310" s="42">
        <f>(Y$9*E310)+IF(E310&gt;0,H310+G310,0)</f>
        <v>-433.75000000000108</v>
      </c>
      <c r="K310" s="42">
        <f>MAX((Y$9*E310)+H310+G310,0)</f>
        <v>87.189127985554393</v>
      </c>
      <c r="L310" s="42">
        <f t="shared" si="25"/>
        <v>433.75000000000108</v>
      </c>
      <c r="M310" s="42">
        <f>ABS(MIN((Y$9*E310)+H310+G310,0))</f>
        <v>0</v>
      </c>
      <c r="N310" s="42">
        <f>MAX(K310,0)*(D310*1000/3600)</f>
        <v>1109.2394615939975</v>
      </c>
      <c r="O310" s="42">
        <f>ABS(M310*(D310*1000/3600))</f>
        <v>0</v>
      </c>
      <c r="P310" s="42">
        <f>P309+N310/1000</f>
        <v>1505.254142674559</v>
      </c>
      <c r="Q310" s="42">
        <f>Q309+O310/1000</f>
        <v>379.60874339527072</v>
      </c>
      <c r="R310" s="43">
        <v>316.13533702596243</v>
      </c>
      <c r="S310" s="43">
        <f t="shared" si="26"/>
        <v>0</v>
      </c>
      <c r="T310" s="42">
        <f>V310*Y$16</f>
        <v>261.75122963242279</v>
      </c>
      <c r="U310" s="21">
        <f>MIN(O310,Y$17)</f>
        <v>0</v>
      </c>
      <c r="V310" s="21">
        <f t="shared" si="29"/>
        <v>379.60874339527072</v>
      </c>
      <c r="W310" s="22"/>
    </row>
    <row r="311" spans="1:23" x14ac:dyDescent="0.35">
      <c r="A311" s="2" t="s">
        <v>12</v>
      </c>
      <c r="B311" s="2">
        <v>304</v>
      </c>
      <c r="C311" s="2">
        <v>304</v>
      </c>
      <c r="D311" s="7">
        <v>44.8</v>
      </c>
      <c r="E311" s="42">
        <f t="shared" si="27"/>
        <v>-0.34722222222222221</v>
      </c>
      <c r="F311" s="42">
        <f t="shared" si="28"/>
        <v>-1.25</v>
      </c>
      <c r="G311" s="42">
        <f>0.5*Y$11*Y$13*Y$10*(D311*(1000/3600))^2</f>
        <v>140.16425870222221</v>
      </c>
      <c r="H311" s="42">
        <f>IF(D311=0,0,Y$12*Y$9*9.81)</f>
        <v>374.44769999999994</v>
      </c>
      <c r="I311" s="42">
        <f t="shared" si="24"/>
        <v>514.61195870222218</v>
      </c>
      <c r="J311" s="42">
        <f>(Y$9*E311)+IF(E311&gt;0,H311+G311,0)</f>
        <v>-602.43055555555554</v>
      </c>
      <c r="K311" s="42">
        <f>MAX((Y$9*E311)+H311+G311,0)</f>
        <v>0</v>
      </c>
      <c r="L311" s="42">
        <f t="shared" si="25"/>
        <v>602.43055555555554</v>
      </c>
      <c r="M311" s="42">
        <f>ABS(MIN((Y$9*E311)+H311+G311,0))</f>
        <v>87.818596853333389</v>
      </c>
      <c r="N311" s="42">
        <f>MAX(K311,0)*(D311*1000/3600)</f>
        <v>0</v>
      </c>
      <c r="O311" s="42">
        <f>ABS(M311*(D311*1000/3600))</f>
        <v>1092.853649730371</v>
      </c>
      <c r="P311" s="42">
        <f>P310+N311/1000</f>
        <v>1505.254142674559</v>
      </c>
      <c r="Q311" s="42">
        <f>Q310+O311/1000</f>
        <v>380.70159704500111</v>
      </c>
      <c r="R311" s="43">
        <v>316.13533702596243</v>
      </c>
      <c r="S311" s="43">
        <f t="shared" si="26"/>
        <v>0</v>
      </c>
      <c r="T311" s="42">
        <f>V311*Y$16</f>
        <v>262.50478389481066</v>
      </c>
      <c r="U311" s="21">
        <f>MIN(O311,Y$17)</f>
        <v>1092.853649730371</v>
      </c>
      <c r="V311" s="21">
        <f t="shared" si="29"/>
        <v>380.70159704500111</v>
      </c>
      <c r="W311" s="22"/>
    </row>
    <row r="312" spans="1:23" x14ac:dyDescent="0.35">
      <c r="A312" s="2" t="s">
        <v>12</v>
      </c>
      <c r="B312" s="2">
        <v>305</v>
      </c>
      <c r="C312" s="2">
        <v>305</v>
      </c>
      <c r="D312" s="7">
        <v>43.3</v>
      </c>
      <c r="E312" s="42">
        <f t="shared" si="27"/>
        <v>-0.41666666666666663</v>
      </c>
      <c r="F312" s="42">
        <f t="shared" si="28"/>
        <v>-1.5</v>
      </c>
      <c r="G312" s="42">
        <f>0.5*Y$11*Y$13*Y$10*(D312*(1000/3600))^2</f>
        <v>130.93539092305554</v>
      </c>
      <c r="H312" s="42">
        <f>IF(D312=0,0,Y$12*Y$9*9.81)</f>
        <v>374.44769999999994</v>
      </c>
      <c r="I312" s="42">
        <f t="shared" si="24"/>
        <v>505.38309092305548</v>
      </c>
      <c r="J312" s="42">
        <f>(Y$9*E312)+IF(E312&gt;0,H312+G312,0)</f>
        <v>-722.91666666666663</v>
      </c>
      <c r="K312" s="42">
        <f>MAX((Y$9*E312)+H312+G312,0)</f>
        <v>0</v>
      </c>
      <c r="L312" s="42">
        <f t="shared" si="25"/>
        <v>722.91666666666663</v>
      </c>
      <c r="M312" s="42">
        <f>ABS(MIN((Y$9*E312)+H312+G312,0))</f>
        <v>217.53357574361115</v>
      </c>
      <c r="N312" s="42">
        <f>MAX(K312,0)*(D312*1000/3600)</f>
        <v>0</v>
      </c>
      <c r="O312" s="42">
        <f>ABS(M312*(D312*1000/3600))</f>
        <v>2616.4455082495456</v>
      </c>
      <c r="P312" s="42">
        <f>P311+N312/1000</f>
        <v>1505.254142674559</v>
      </c>
      <c r="Q312" s="42">
        <f>Q311+O312/1000</f>
        <v>383.31804255325068</v>
      </c>
      <c r="R312" s="43">
        <v>316.13533702596243</v>
      </c>
      <c r="S312" s="43">
        <f t="shared" si="26"/>
        <v>0</v>
      </c>
      <c r="T312" s="42">
        <f>V312*Y$16</f>
        <v>264.30889889733959</v>
      </c>
      <c r="U312" s="21">
        <f>MIN(O312,Y$17)</f>
        <v>2616.4455082495456</v>
      </c>
      <c r="V312" s="21">
        <f t="shared" si="29"/>
        <v>383.31804255325068</v>
      </c>
      <c r="W312" s="22"/>
    </row>
    <row r="313" spans="1:23" x14ac:dyDescent="0.35">
      <c r="A313" s="2" t="s">
        <v>12</v>
      </c>
      <c r="B313" s="2">
        <v>306</v>
      </c>
      <c r="C313" s="2">
        <v>306</v>
      </c>
      <c r="D313" s="7">
        <v>41.8</v>
      </c>
      <c r="E313" s="42">
        <f t="shared" si="27"/>
        <v>-0.34722222222222221</v>
      </c>
      <c r="F313" s="42">
        <f t="shared" si="28"/>
        <v>-1.25</v>
      </c>
      <c r="G313" s="42">
        <f>0.5*Y$11*Y$13*Y$10*(D313*(1000/3600))^2</f>
        <v>122.02078651888888</v>
      </c>
      <c r="H313" s="42">
        <f>IF(D313=0,0,Y$12*Y$9*9.81)</f>
        <v>374.44769999999994</v>
      </c>
      <c r="I313" s="42">
        <f t="shared" si="24"/>
        <v>496.46848651888882</v>
      </c>
      <c r="J313" s="42">
        <f>(Y$9*E313)+IF(E313&gt;0,H313+G313,0)</f>
        <v>-602.43055555555554</v>
      </c>
      <c r="K313" s="42">
        <f>MAX((Y$9*E313)+H313+G313,0)</f>
        <v>0</v>
      </c>
      <c r="L313" s="42">
        <f t="shared" si="25"/>
        <v>602.43055555555554</v>
      </c>
      <c r="M313" s="42">
        <f>ABS(MIN((Y$9*E313)+H313+G313,0))</f>
        <v>105.96206903666672</v>
      </c>
      <c r="N313" s="42">
        <f>MAX(K313,0)*(D313*1000/3600)</f>
        <v>0</v>
      </c>
      <c r="O313" s="42">
        <f>ABS(M313*(D313*1000/3600))</f>
        <v>1230.3373571479635</v>
      </c>
      <c r="P313" s="42">
        <f>P312+N313/1000</f>
        <v>1505.254142674559</v>
      </c>
      <c r="Q313" s="42">
        <f>Q312+O313/1000</f>
        <v>384.54837991039864</v>
      </c>
      <c r="R313" s="43">
        <v>316.13533702596243</v>
      </c>
      <c r="S313" s="43">
        <f t="shared" si="26"/>
        <v>0</v>
      </c>
      <c r="T313" s="42">
        <f>V313*Y$16</f>
        <v>265.15725216026971</v>
      </c>
      <c r="U313" s="21">
        <f>MIN(O313,Y$17)</f>
        <v>1230.3373571479635</v>
      </c>
      <c r="V313" s="21">
        <f t="shared" si="29"/>
        <v>384.54837991039864</v>
      </c>
      <c r="W313" s="22"/>
    </row>
    <row r="314" spans="1:23" x14ac:dyDescent="0.35">
      <c r="A314" s="2" t="s">
        <v>12</v>
      </c>
      <c r="B314" s="2">
        <v>307</v>
      </c>
      <c r="C314" s="2">
        <v>307</v>
      </c>
      <c r="D314" s="7">
        <v>40.799999999999997</v>
      </c>
      <c r="E314" s="42">
        <f t="shared" si="27"/>
        <v>-0.20833333333333331</v>
      </c>
      <c r="F314" s="42">
        <f t="shared" si="28"/>
        <v>-0.75</v>
      </c>
      <c r="G314" s="42">
        <f>0.5*Y$11*Y$13*Y$10*(D314*(1000/3600))^2</f>
        <v>116.25230768000002</v>
      </c>
      <c r="H314" s="42">
        <f>IF(D314=0,0,Y$12*Y$9*9.81)</f>
        <v>374.44769999999994</v>
      </c>
      <c r="I314" s="42">
        <f t="shared" si="24"/>
        <v>490.70000767999994</v>
      </c>
      <c r="J314" s="42">
        <f>(Y$9*E314)+IF(E314&gt;0,H314+G314,0)</f>
        <v>-361.45833333333331</v>
      </c>
      <c r="K314" s="42">
        <f>MAX((Y$9*E314)+H314+G314,0)</f>
        <v>129.24167434666663</v>
      </c>
      <c r="L314" s="42">
        <f t="shared" si="25"/>
        <v>361.45833333333331</v>
      </c>
      <c r="M314" s="42">
        <f>ABS(MIN((Y$9*E314)+H314+G314,0))</f>
        <v>0</v>
      </c>
      <c r="N314" s="42">
        <f>MAX(K314,0)*(D314*1000/3600)</f>
        <v>1464.7389759288885</v>
      </c>
      <c r="O314" s="42">
        <f>ABS(M314*(D314*1000/3600))</f>
        <v>0</v>
      </c>
      <c r="P314" s="42">
        <f>P313+N314/1000</f>
        <v>1506.7188816504879</v>
      </c>
      <c r="Q314" s="42">
        <f>Q313+O314/1000</f>
        <v>384.54837991039864</v>
      </c>
      <c r="R314" s="43">
        <v>316.13533702596243</v>
      </c>
      <c r="S314" s="43">
        <f t="shared" si="26"/>
        <v>0</v>
      </c>
      <c r="T314" s="42">
        <f>V314*Y$16</f>
        <v>265.15725216026971</v>
      </c>
      <c r="U314" s="21">
        <f>MIN(O314,Y$17)</f>
        <v>0</v>
      </c>
      <c r="V314" s="21">
        <f t="shared" si="29"/>
        <v>384.54837991039864</v>
      </c>
      <c r="W314" s="22"/>
    </row>
    <row r="315" spans="1:23" x14ac:dyDescent="0.35">
      <c r="A315" s="2" t="s">
        <v>12</v>
      </c>
      <c r="B315" s="2">
        <v>308</v>
      </c>
      <c r="C315" s="2">
        <v>308</v>
      </c>
      <c r="D315" s="7">
        <v>40.299999999999997</v>
      </c>
      <c r="E315" s="42">
        <f t="shared" si="27"/>
        <v>-9.7222222222221627E-2</v>
      </c>
      <c r="F315" s="42">
        <f t="shared" si="28"/>
        <v>-0.34999999999999787</v>
      </c>
      <c r="G315" s="42">
        <f>0.5*Y$11*Y$13*Y$10*(D315*(1000/3600))^2</f>
        <v>113.42044548972223</v>
      </c>
      <c r="H315" s="42">
        <f>IF(D315=0,0,Y$12*Y$9*9.81)</f>
        <v>374.44769999999994</v>
      </c>
      <c r="I315" s="42">
        <f t="shared" si="24"/>
        <v>487.86814548972217</v>
      </c>
      <c r="J315" s="42">
        <f>(Y$9*E315)+IF(E315&gt;0,H315+G315,0)</f>
        <v>-168.68055555555452</v>
      </c>
      <c r="K315" s="42">
        <f>MAX((Y$9*E315)+H315+G315,0)</f>
        <v>319.18758993416765</v>
      </c>
      <c r="L315" s="42">
        <f t="shared" si="25"/>
        <v>168.68055555555452</v>
      </c>
      <c r="M315" s="42">
        <f>ABS(MIN((Y$9*E315)+H315+G315,0))</f>
        <v>0</v>
      </c>
      <c r="N315" s="42">
        <f>MAX(K315,0)*(D315*1000/3600)</f>
        <v>3573.1277428741546</v>
      </c>
      <c r="O315" s="42">
        <f>ABS(M315*(D315*1000/3600))</f>
        <v>0</v>
      </c>
      <c r="P315" s="42">
        <f>P314+N315/1000</f>
        <v>1510.2920093933622</v>
      </c>
      <c r="Q315" s="42">
        <f>Q314+O315/1000</f>
        <v>384.54837991039864</v>
      </c>
      <c r="R315" s="43">
        <v>316.13533702596243</v>
      </c>
      <c r="S315" s="43">
        <f t="shared" si="26"/>
        <v>0</v>
      </c>
      <c r="T315" s="42">
        <f>V315*Y$16</f>
        <v>265.15725216026971</v>
      </c>
      <c r="U315" s="21">
        <f>MIN(O315,Y$17)</f>
        <v>0</v>
      </c>
      <c r="V315" s="21">
        <f t="shared" si="29"/>
        <v>384.54837991039864</v>
      </c>
      <c r="W315" s="22"/>
    </row>
    <row r="316" spans="1:23" x14ac:dyDescent="0.35">
      <c r="A316" s="2" t="s">
        <v>12</v>
      </c>
      <c r="B316" s="2">
        <v>309</v>
      </c>
      <c r="C316" s="2">
        <v>309</v>
      </c>
      <c r="D316" s="7">
        <v>40.1</v>
      </c>
      <c r="E316" s="42">
        <f t="shared" si="27"/>
        <v>-8.3333333333332538E-2</v>
      </c>
      <c r="F316" s="42">
        <f t="shared" si="28"/>
        <v>-0.29999999999999716</v>
      </c>
      <c r="G316" s="42">
        <f>0.5*Y$11*Y$13*Y$10*(D316*(1000/3600))^2</f>
        <v>112.2974776963889</v>
      </c>
      <c r="H316" s="42">
        <f>IF(D316=0,0,Y$12*Y$9*9.81)</f>
        <v>374.44769999999994</v>
      </c>
      <c r="I316" s="42">
        <f t="shared" si="24"/>
        <v>486.74517769638885</v>
      </c>
      <c r="J316" s="42">
        <f>(Y$9*E316)+IF(E316&gt;0,H316+G316,0)</f>
        <v>-144.58333333333195</v>
      </c>
      <c r="K316" s="42">
        <f>MAX((Y$9*E316)+H316+G316,0)</f>
        <v>342.1618443630569</v>
      </c>
      <c r="L316" s="42">
        <f t="shared" si="25"/>
        <v>144.58333333333195</v>
      </c>
      <c r="M316" s="42">
        <f>ABS(MIN((Y$9*E316)+H316+G316,0))</f>
        <v>0</v>
      </c>
      <c r="N316" s="42">
        <f>MAX(K316,0)*(D316*1000/3600)</f>
        <v>3811.3027663773842</v>
      </c>
      <c r="O316" s="42">
        <f>ABS(M316*(D316*1000/3600))</f>
        <v>0</v>
      </c>
      <c r="P316" s="42">
        <f>P315+N316/1000</f>
        <v>1514.1033121597395</v>
      </c>
      <c r="Q316" s="42">
        <f>Q315+O316/1000</f>
        <v>384.54837991039864</v>
      </c>
      <c r="R316" s="43">
        <v>316.13533702596243</v>
      </c>
      <c r="S316" s="43">
        <f t="shared" si="26"/>
        <v>0</v>
      </c>
      <c r="T316" s="42">
        <f>V316*Y$16</f>
        <v>265.15725216026971</v>
      </c>
      <c r="U316" s="21">
        <f>MIN(O316,Y$17)</f>
        <v>0</v>
      </c>
      <c r="V316" s="21">
        <f t="shared" si="29"/>
        <v>384.54837991039864</v>
      </c>
      <c r="W316" s="22"/>
    </row>
    <row r="317" spans="1:23" x14ac:dyDescent="0.35">
      <c r="A317" s="2" t="s">
        <v>12</v>
      </c>
      <c r="B317" s="2">
        <v>310</v>
      </c>
      <c r="C317" s="2">
        <v>310</v>
      </c>
      <c r="D317" s="7">
        <v>39.700000000000003</v>
      </c>
      <c r="E317" s="42">
        <f t="shared" si="27"/>
        <v>-0.12499999999999981</v>
      </c>
      <c r="F317" s="42">
        <f t="shared" si="28"/>
        <v>-0.44999999999999929</v>
      </c>
      <c r="G317" s="42">
        <f>0.5*Y$11*Y$13*Y$10*(D317*(1000/3600))^2</f>
        <v>110.06830282305556</v>
      </c>
      <c r="H317" s="42">
        <f>IF(D317=0,0,Y$12*Y$9*9.81)</f>
        <v>374.44769999999994</v>
      </c>
      <c r="I317" s="42">
        <f t="shared" si="24"/>
        <v>484.51600282305549</v>
      </c>
      <c r="J317" s="42">
        <f>(Y$9*E317)+IF(E317&gt;0,H317+G317,0)</f>
        <v>-216.87499999999966</v>
      </c>
      <c r="K317" s="42">
        <f>MAX((Y$9*E317)+H317+G317,0)</f>
        <v>267.64100282305583</v>
      </c>
      <c r="L317" s="42">
        <f t="shared" si="25"/>
        <v>216.87499999999966</v>
      </c>
      <c r="M317" s="42">
        <f>ABS(MIN((Y$9*E317)+H317+G317,0))</f>
        <v>0</v>
      </c>
      <c r="N317" s="42">
        <f>MAX(K317,0)*(D317*1000/3600)</f>
        <v>2951.4855033542549</v>
      </c>
      <c r="O317" s="42">
        <f>ABS(M317*(D317*1000/3600))</f>
        <v>0</v>
      </c>
      <c r="P317" s="42">
        <f>P316+N317/1000</f>
        <v>1517.0547976630937</v>
      </c>
      <c r="Q317" s="42">
        <f>Q316+O317/1000</f>
        <v>384.54837991039864</v>
      </c>
      <c r="R317" s="43">
        <v>316.13533702596243</v>
      </c>
      <c r="S317" s="43">
        <f t="shared" si="26"/>
        <v>0.45191595846580412</v>
      </c>
      <c r="T317" s="42">
        <f>V317*Y$16</f>
        <v>265.15725216026971</v>
      </c>
      <c r="U317" s="21">
        <f>MIN(O317,Y$17)</f>
        <v>0</v>
      </c>
      <c r="V317" s="21">
        <f t="shared" si="29"/>
        <v>384.54837991039864</v>
      </c>
      <c r="W317" s="22"/>
    </row>
    <row r="318" spans="1:23" x14ac:dyDescent="0.35">
      <c r="A318" s="2" t="s">
        <v>12</v>
      </c>
      <c r="B318" s="2">
        <v>311</v>
      </c>
      <c r="C318" s="2">
        <v>311</v>
      </c>
      <c r="D318" s="7">
        <v>39.200000000000003</v>
      </c>
      <c r="E318" s="42">
        <f t="shared" si="27"/>
        <v>-0.16666666666666705</v>
      </c>
      <c r="F318" s="42">
        <f t="shared" si="28"/>
        <v>-0.60000000000000142</v>
      </c>
      <c r="G318" s="42">
        <f>0.5*Y$11*Y$13*Y$10*(D318*(1000/3600))^2</f>
        <v>107.31326056888889</v>
      </c>
      <c r="H318" s="42">
        <f>IF(D318=0,0,Y$12*Y$9*9.81)</f>
        <v>374.44769999999994</v>
      </c>
      <c r="I318" s="42">
        <f t="shared" si="24"/>
        <v>481.76096056888883</v>
      </c>
      <c r="J318" s="42">
        <f>(Y$9*E318)+IF(E318&gt;0,H318+G318,0)</f>
        <v>-289.16666666666731</v>
      </c>
      <c r="K318" s="42">
        <f>MAX((Y$9*E318)+H318+G318,0)</f>
        <v>192.59429390222152</v>
      </c>
      <c r="L318" s="42">
        <f t="shared" si="25"/>
        <v>289.16666666666731</v>
      </c>
      <c r="M318" s="42">
        <f>ABS(MIN((Y$9*E318)+H318+G318,0))</f>
        <v>0</v>
      </c>
      <c r="N318" s="42">
        <f>MAX(K318,0)*(D318*1000/3600)</f>
        <v>2097.1378669353012</v>
      </c>
      <c r="O318" s="42">
        <f>ABS(M318*(D318*1000/3600))</f>
        <v>0</v>
      </c>
      <c r="P318" s="42">
        <f>P317+N318/1000</f>
        <v>1519.151935530029</v>
      </c>
      <c r="Q318" s="42">
        <f>Q317+O318/1000</f>
        <v>384.54837991039864</v>
      </c>
      <c r="R318" s="43">
        <v>316.58725298442823</v>
      </c>
      <c r="S318" s="43">
        <f t="shared" si="26"/>
        <v>0</v>
      </c>
      <c r="T318" s="42">
        <f>V318*Y$16</f>
        <v>265.15725216026971</v>
      </c>
      <c r="U318" s="21">
        <f>MIN(O318,Y$17)</f>
        <v>0</v>
      </c>
      <c r="V318" s="21">
        <f t="shared" si="29"/>
        <v>384.54837991039864</v>
      </c>
      <c r="W318" s="22"/>
    </row>
    <row r="319" spans="1:23" x14ac:dyDescent="0.35">
      <c r="A319" s="2" t="s">
        <v>12</v>
      </c>
      <c r="B319" s="2">
        <v>312</v>
      </c>
      <c r="C319" s="2">
        <v>312</v>
      </c>
      <c r="D319" s="7">
        <v>38.5</v>
      </c>
      <c r="E319" s="42">
        <f t="shared" si="27"/>
        <v>-0.25000000000000061</v>
      </c>
      <c r="F319" s="42">
        <f t="shared" si="28"/>
        <v>-0.90000000000000213</v>
      </c>
      <c r="G319" s="42">
        <f>0.5*Y$11*Y$13*Y$10*(D319*(1000/3600))^2</f>
        <v>103.51486390972222</v>
      </c>
      <c r="H319" s="42">
        <f>IF(D319=0,0,Y$12*Y$9*9.81)</f>
        <v>374.44769999999994</v>
      </c>
      <c r="I319" s="42">
        <f t="shared" si="24"/>
        <v>477.96256390972218</v>
      </c>
      <c r="J319" s="42">
        <f>(Y$9*E319)+IF(E319&gt;0,H319+G319,0)</f>
        <v>-433.75000000000108</v>
      </c>
      <c r="K319" s="42">
        <f>MAX((Y$9*E319)+H319+G319,0)</f>
        <v>44.212563909721084</v>
      </c>
      <c r="L319" s="42">
        <f t="shared" si="25"/>
        <v>433.75000000000108</v>
      </c>
      <c r="M319" s="42">
        <f>ABS(MIN((Y$9*E319)+H319+G319,0))</f>
        <v>0</v>
      </c>
      <c r="N319" s="42">
        <f>MAX(K319,0)*(D319*1000/3600)</f>
        <v>472.82880847896161</v>
      </c>
      <c r="O319" s="42">
        <f>ABS(M319*(D319*1000/3600))</f>
        <v>0</v>
      </c>
      <c r="P319" s="42">
        <f>P318+N319/1000</f>
        <v>1519.6247643385079</v>
      </c>
      <c r="Q319" s="42">
        <f>Q318+O319/1000</f>
        <v>384.54837991039864</v>
      </c>
      <c r="R319" s="43">
        <v>316.58725298442823</v>
      </c>
      <c r="S319" s="43">
        <f t="shared" si="26"/>
        <v>0</v>
      </c>
      <c r="T319" s="42">
        <f>V319*Y$16</f>
        <v>265.15725216026971</v>
      </c>
      <c r="U319" s="21">
        <f>MIN(O319,Y$17)</f>
        <v>0</v>
      </c>
      <c r="V319" s="21">
        <f t="shared" si="29"/>
        <v>384.54837991039864</v>
      </c>
      <c r="W319" s="22"/>
    </row>
    <row r="320" spans="1:23" x14ac:dyDescent="0.35">
      <c r="A320" s="2" t="s">
        <v>12</v>
      </c>
      <c r="B320" s="2">
        <v>313</v>
      </c>
      <c r="C320" s="2">
        <v>313</v>
      </c>
      <c r="D320" s="7">
        <v>37.4</v>
      </c>
      <c r="E320" s="42">
        <f t="shared" si="27"/>
        <v>-0.34722222222222221</v>
      </c>
      <c r="F320" s="42">
        <f t="shared" si="28"/>
        <v>-1.25</v>
      </c>
      <c r="G320" s="42">
        <f>0.5*Y$11*Y$13*Y$10*(D320*(1000/3600))^2</f>
        <v>97.684230758888901</v>
      </c>
      <c r="H320" s="42">
        <f>IF(D320=0,0,Y$12*Y$9*9.81)</f>
        <v>374.44769999999994</v>
      </c>
      <c r="I320" s="42">
        <f t="shared" si="24"/>
        <v>472.13193075888887</v>
      </c>
      <c r="J320" s="42">
        <f>(Y$9*E320)+IF(E320&gt;0,H320+G320,0)</f>
        <v>-602.43055555555554</v>
      </c>
      <c r="K320" s="42">
        <f>MAX((Y$9*E320)+H320+G320,0)</f>
        <v>0</v>
      </c>
      <c r="L320" s="42">
        <f t="shared" si="25"/>
        <v>602.43055555555554</v>
      </c>
      <c r="M320" s="42">
        <f>ABS(MIN((Y$9*E320)+H320+G320,0))</f>
        <v>130.2986247966667</v>
      </c>
      <c r="N320" s="42">
        <f>MAX(K320,0)*(D320*1000/3600)</f>
        <v>0</v>
      </c>
      <c r="O320" s="42">
        <f>ABS(M320*(D320*1000/3600))</f>
        <v>1353.6579353875929</v>
      </c>
      <c r="P320" s="42">
        <f>P319+N320/1000</f>
        <v>1519.6247643385079</v>
      </c>
      <c r="Q320" s="42">
        <f>Q319+O320/1000</f>
        <v>385.90203784578625</v>
      </c>
      <c r="R320" s="43">
        <v>316.58725298442823</v>
      </c>
      <c r="S320" s="43">
        <f t="shared" si="26"/>
        <v>0</v>
      </c>
      <c r="T320" s="42">
        <f>V320*Y$16</f>
        <v>266.09063853572644</v>
      </c>
      <c r="U320" s="21">
        <f>MIN(O320,Y$17)</f>
        <v>1353.6579353875929</v>
      </c>
      <c r="V320" s="21">
        <f t="shared" si="29"/>
        <v>385.90203784578625</v>
      </c>
      <c r="W320" s="22"/>
    </row>
    <row r="321" spans="1:23" x14ac:dyDescent="0.35">
      <c r="A321" s="2" t="s">
        <v>12</v>
      </c>
      <c r="B321" s="2">
        <v>314</v>
      </c>
      <c r="C321" s="2">
        <v>314</v>
      </c>
      <c r="D321" s="7">
        <v>36</v>
      </c>
      <c r="E321" s="42">
        <f t="shared" si="27"/>
        <v>-0.41666666666666663</v>
      </c>
      <c r="F321" s="42">
        <f t="shared" si="28"/>
        <v>-1.5</v>
      </c>
      <c r="G321" s="42">
        <f>0.5*Y$11*Y$13*Y$10*(D321*(1000/3600))^2</f>
        <v>90.507852</v>
      </c>
      <c r="H321" s="42">
        <f>IF(D321=0,0,Y$12*Y$9*9.81)</f>
        <v>374.44769999999994</v>
      </c>
      <c r="I321" s="42">
        <f t="shared" si="24"/>
        <v>464.95555199999995</v>
      </c>
      <c r="J321" s="42">
        <f>(Y$9*E321)+IF(E321&gt;0,H321+G321,0)</f>
        <v>-722.91666666666663</v>
      </c>
      <c r="K321" s="42">
        <f>MAX((Y$9*E321)+H321+G321,0)</f>
        <v>0</v>
      </c>
      <c r="L321" s="42">
        <f t="shared" si="25"/>
        <v>722.91666666666663</v>
      </c>
      <c r="M321" s="42">
        <f>ABS(MIN((Y$9*E321)+H321+G321,0))</f>
        <v>257.96111466666667</v>
      </c>
      <c r="N321" s="42">
        <f>MAX(K321,0)*(D321*1000/3600)</f>
        <v>0</v>
      </c>
      <c r="O321" s="42">
        <f>ABS(M321*(D321*1000/3600))</f>
        <v>2579.6111466666666</v>
      </c>
      <c r="P321" s="42">
        <f>P320+N321/1000</f>
        <v>1519.6247643385079</v>
      </c>
      <c r="Q321" s="42">
        <f>Q320+O321/1000</f>
        <v>388.4816489924529</v>
      </c>
      <c r="R321" s="43">
        <v>316.58725298442823</v>
      </c>
      <c r="S321" s="43">
        <f t="shared" si="26"/>
        <v>0</v>
      </c>
      <c r="T321" s="42">
        <f>V321*Y$16</f>
        <v>267.86935517848411</v>
      </c>
      <c r="U321" s="21">
        <f>MIN(O321,Y$17)</f>
        <v>2579.6111466666666</v>
      </c>
      <c r="V321" s="21">
        <f t="shared" si="29"/>
        <v>388.4816489924529</v>
      </c>
      <c r="W321" s="22"/>
    </row>
    <row r="322" spans="1:23" x14ac:dyDescent="0.35">
      <c r="A322" s="2" t="s">
        <v>12</v>
      </c>
      <c r="B322" s="2">
        <v>315</v>
      </c>
      <c r="C322" s="2">
        <v>315</v>
      </c>
      <c r="D322" s="7">
        <v>34.4</v>
      </c>
      <c r="E322" s="42">
        <f t="shared" si="27"/>
        <v>-0.41666666666666663</v>
      </c>
      <c r="F322" s="42">
        <f t="shared" si="28"/>
        <v>-1.5</v>
      </c>
      <c r="G322" s="42">
        <f>0.5*Y$11*Y$13*Y$10*(D322*(1000/3600))^2</f>
        <v>82.641490542222215</v>
      </c>
      <c r="H322" s="42">
        <f>IF(D322=0,0,Y$12*Y$9*9.81)</f>
        <v>374.44769999999994</v>
      </c>
      <c r="I322" s="42">
        <f t="shared" si="24"/>
        <v>457.08919054222213</v>
      </c>
      <c r="J322" s="42">
        <f>(Y$9*E322)+IF(E322&gt;0,H322+G322,0)</f>
        <v>-722.91666666666663</v>
      </c>
      <c r="K322" s="42">
        <f>MAX((Y$9*E322)+H322+G322,0)</f>
        <v>0</v>
      </c>
      <c r="L322" s="42">
        <f t="shared" si="25"/>
        <v>722.91666666666663</v>
      </c>
      <c r="M322" s="42">
        <f>ABS(MIN((Y$9*E322)+H322+G322,0))</f>
        <v>265.8274761244445</v>
      </c>
      <c r="N322" s="42">
        <f>MAX(K322,0)*(D322*1000/3600)</f>
        <v>0</v>
      </c>
      <c r="O322" s="42">
        <f>ABS(M322*(D322*1000/3600))</f>
        <v>2540.1292163002472</v>
      </c>
      <c r="P322" s="42">
        <f>P321+N322/1000</f>
        <v>1519.6247643385079</v>
      </c>
      <c r="Q322" s="42">
        <f>Q321+O322/1000</f>
        <v>391.02177820875318</v>
      </c>
      <c r="R322" s="43">
        <v>316.58725298442823</v>
      </c>
      <c r="S322" s="43">
        <f t="shared" si="26"/>
        <v>0</v>
      </c>
      <c r="T322" s="42">
        <f>V322*Y$16</f>
        <v>269.62084788606785</v>
      </c>
      <c r="U322" s="21">
        <f>MIN(O322,Y$17)</f>
        <v>2540.1292163002472</v>
      </c>
      <c r="V322" s="21">
        <f t="shared" si="29"/>
        <v>391.02177820875318</v>
      </c>
      <c r="W322" s="22"/>
    </row>
    <row r="323" spans="1:23" x14ac:dyDescent="0.35">
      <c r="A323" s="2" t="s">
        <v>12</v>
      </c>
      <c r="B323" s="2">
        <v>316</v>
      </c>
      <c r="C323" s="2">
        <v>316</v>
      </c>
      <c r="D323" s="7">
        <v>33</v>
      </c>
      <c r="E323" s="42">
        <f t="shared" si="27"/>
        <v>-0.37499999999999989</v>
      </c>
      <c r="F323" s="42">
        <f t="shared" si="28"/>
        <v>-1.3499999999999996</v>
      </c>
      <c r="G323" s="42">
        <f>0.5*Y$11*Y$13*Y$10*(D323*(1000/3600))^2</f>
        <v>76.051736750000018</v>
      </c>
      <c r="H323" s="42">
        <f>IF(D323=0,0,Y$12*Y$9*9.81)</f>
        <v>374.44769999999994</v>
      </c>
      <c r="I323" s="42">
        <f t="shared" si="24"/>
        <v>450.49943674999997</v>
      </c>
      <c r="J323" s="42">
        <f>(Y$9*E323)+IF(E323&gt;0,H323+G323,0)</f>
        <v>-650.62499999999977</v>
      </c>
      <c r="K323" s="42">
        <f>MAX((Y$9*E323)+H323+G323,0)</f>
        <v>0</v>
      </c>
      <c r="L323" s="42">
        <f t="shared" si="25"/>
        <v>650.62499999999977</v>
      </c>
      <c r="M323" s="42">
        <f>ABS(MIN((Y$9*E323)+H323+G323,0))</f>
        <v>200.1255632499998</v>
      </c>
      <c r="N323" s="42">
        <f>MAX(K323,0)*(D323*1000/3600)</f>
        <v>0</v>
      </c>
      <c r="O323" s="42">
        <f>ABS(M323*(D323*1000/3600))</f>
        <v>1834.4843297916648</v>
      </c>
      <c r="P323" s="42">
        <f>P322+N323/1000</f>
        <v>1519.6247643385079</v>
      </c>
      <c r="Q323" s="42">
        <f>Q322+O323/1000</f>
        <v>392.85626253854485</v>
      </c>
      <c r="R323" s="43">
        <v>316.58725298442823</v>
      </c>
      <c r="S323" s="43">
        <f t="shared" si="26"/>
        <v>0</v>
      </c>
      <c r="T323" s="42">
        <f>V323*Y$16</f>
        <v>270.88577799481504</v>
      </c>
      <c r="U323" s="21">
        <f>MIN(O323,Y$17)</f>
        <v>1834.4843297916648</v>
      </c>
      <c r="V323" s="21">
        <f t="shared" si="29"/>
        <v>392.85626253854485</v>
      </c>
      <c r="W323" s="22"/>
    </row>
    <row r="324" spans="1:23" x14ac:dyDescent="0.35">
      <c r="A324" s="2" t="s">
        <v>12</v>
      </c>
      <c r="B324" s="2">
        <v>317</v>
      </c>
      <c r="C324" s="2">
        <v>317</v>
      </c>
      <c r="D324" s="7">
        <v>31.7</v>
      </c>
      <c r="E324" s="42">
        <f t="shared" si="27"/>
        <v>-0.41666666666666663</v>
      </c>
      <c r="F324" s="42">
        <f t="shared" si="28"/>
        <v>-1.5</v>
      </c>
      <c r="G324" s="42">
        <f>0.5*Y$11*Y$13*Y$10*(D324*(1000/3600))^2</f>
        <v>70.177805089722213</v>
      </c>
      <c r="H324" s="42">
        <f>IF(D324=0,0,Y$12*Y$9*9.81)</f>
        <v>374.44769999999994</v>
      </c>
      <c r="I324" s="42">
        <f t="shared" si="24"/>
        <v>444.62550508972214</v>
      </c>
      <c r="J324" s="42">
        <f>(Y$9*E324)+IF(E324&gt;0,H324+G324,0)</f>
        <v>-722.91666666666663</v>
      </c>
      <c r="K324" s="42">
        <f>MAX((Y$9*E324)+H324+G324,0)</f>
        <v>0</v>
      </c>
      <c r="L324" s="42">
        <f t="shared" si="25"/>
        <v>722.91666666666663</v>
      </c>
      <c r="M324" s="42">
        <f>ABS(MIN((Y$9*E324)+H324+G324,0))</f>
        <v>278.29116157694449</v>
      </c>
      <c r="N324" s="42">
        <f>MAX(K324,0)*(D324*1000/3600)</f>
        <v>0</v>
      </c>
      <c r="O324" s="42">
        <f>ABS(M324*(D324*1000/3600))</f>
        <v>2450.5082838858721</v>
      </c>
      <c r="P324" s="42">
        <f>P323+N324/1000</f>
        <v>1519.6247643385079</v>
      </c>
      <c r="Q324" s="42">
        <f>Q323+O324/1000</f>
        <v>395.30677082243074</v>
      </c>
      <c r="R324" s="43">
        <v>316.58725298442823</v>
      </c>
      <c r="S324" s="43">
        <f t="shared" si="26"/>
        <v>0</v>
      </c>
      <c r="T324" s="42">
        <f>V324*Y$16</f>
        <v>272.57547447228444</v>
      </c>
      <c r="U324" s="21">
        <f>MIN(O324,Y$17)</f>
        <v>2450.5082838858721</v>
      </c>
      <c r="V324" s="21">
        <f t="shared" si="29"/>
        <v>395.30677082243074</v>
      </c>
      <c r="W324" s="22"/>
    </row>
    <row r="325" spans="1:23" x14ac:dyDescent="0.35">
      <c r="A325" s="2" t="s">
        <v>12</v>
      </c>
      <c r="B325" s="2">
        <v>318</v>
      </c>
      <c r="C325" s="2">
        <v>318</v>
      </c>
      <c r="D325" s="7">
        <v>30</v>
      </c>
      <c r="E325" s="42">
        <f t="shared" si="27"/>
        <v>-0.51388888888888873</v>
      </c>
      <c r="F325" s="42">
        <f t="shared" si="28"/>
        <v>-1.8499999999999996</v>
      </c>
      <c r="G325" s="42">
        <f>0.5*Y$11*Y$13*Y$10*(D325*(1000/3600))^2</f>
        <v>62.852675000000012</v>
      </c>
      <c r="H325" s="42">
        <f>IF(D325=0,0,Y$12*Y$9*9.81)</f>
        <v>374.44769999999994</v>
      </c>
      <c r="I325" s="42">
        <f t="shared" si="24"/>
        <v>437.30037499999997</v>
      </c>
      <c r="J325" s="42">
        <f>(Y$9*E325)+IF(E325&gt;0,H325+G325,0)</f>
        <v>-891.59722222222194</v>
      </c>
      <c r="K325" s="42">
        <f>MAX((Y$9*E325)+H325+G325,0)</f>
        <v>0</v>
      </c>
      <c r="L325" s="42">
        <f t="shared" si="25"/>
        <v>891.59722222222194</v>
      </c>
      <c r="M325" s="42">
        <f>ABS(MIN((Y$9*E325)+H325+G325,0))</f>
        <v>454.29684722222197</v>
      </c>
      <c r="N325" s="42">
        <f>MAX(K325,0)*(D325*1000/3600)</f>
        <v>0</v>
      </c>
      <c r="O325" s="42">
        <f>ABS(M325*(D325*1000/3600))</f>
        <v>3785.8070601851832</v>
      </c>
      <c r="P325" s="42">
        <f>P324+N325/1000</f>
        <v>1519.6247643385079</v>
      </c>
      <c r="Q325" s="42">
        <f>Q324+O325/1000</f>
        <v>399.0925778826159</v>
      </c>
      <c r="R325" s="43">
        <v>316.58725298442823</v>
      </c>
      <c r="S325" s="43">
        <f t="shared" si="26"/>
        <v>0</v>
      </c>
      <c r="T325" s="42">
        <f>V325*Y$16</f>
        <v>275.18589815297071</v>
      </c>
      <c r="U325" s="21">
        <f>MIN(O325,Y$17)</f>
        <v>3785.8070601851832</v>
      </c>
      <c r="V325" s="21">
        <f t="shared" si="29"/>
        <v>399.0925778826159</v>
      </c>
      <c r="W325" s="22"/>
    </row>
    <row r="326" spans="1:23" x14ac:dyDescent="0.35">
      <c r="A326" s="2" t="s">
        <v>12</v>
      </c>
      <c r="B326" s="2">
        <v>319</v>
      </c>
      <c r="C326" s="2">
        <v>319</v>
      </c>
      <c r="D326" s="7">
        <v>28</v>
      </c>
      <c r="E326" s="42">
        <f t="shared" si="27"/>
        <v>-0.54166666666666641</v>
      </c>
      <c r="F326" s="42">
        <f t="shared" si="28"/>
        <v>-1.9499999999999993</v>
      </c>
      <c r="G326" s="42">
        <f>0.5*Y$11*Y$13*Y$10*(D326*(1000/3600))^2</f>
        <v>54.751663555555567</v>
      </c>
      <c r="H326" s="42">
        <f>IF(D326=0,0,Y$12*Y$9*9.81)</f>
        <v>374.44769999999994</v>
      </c>
      <c r="I326" s="42">
        <f t="shared" si="24"/>
        <v>429.19936355555552</v>
      </c>
      <c r="J326" s="42">
        <f>(Y$9*E326)+IF(E326&gt;0,H326+G326,0)</f>
        <v>-939.79166666666617</v>
      </c>
      <c r="K326" s="42">
        <f>MAX((Y$9*E326)+H326+G326,0)</f>
        <v>0</v>
      </c>
      <c r="L326" s="42">
        <f t="shared" si="25"/>
        <v>939.79166666666617</v>
      </c>
      <c r="M326" s="42">
        <f>ABS(MIN((Y$9*E326)+H326+G326,0))</f>
        <v>510.59230311111065</v>
      </c>
      <c r="N326" s="42">
        <f>MAX(K326,0)*(D326*1000/3600)</f>
        <v>0</v>
      </c>
      <c r="O326" s="42">
        <f>ABS(M326*(D326*1000/3600))</f>
        <v>3971.2734686419717</v>
      </c>
      <c r="P326" s="42">
        <f>P325+N326/1000</f>
        <v>1519.6247643385079</v>
      </c>
      <c r="Q326" s="42">
        <f>Q325+O326/1000</f>
        <v>403.06385135125788</v>
      </c>
      <c r="R326" s="43">
        <v>316.58725298442823</v>
      </c>
      <c r="S326" s="43">
        <f t="shared" si="26"/>
        <v>0</v>
      </c>
      <c r="T326" s="42">
        <f>V326*Y$16</f>
        <v>277.92420629710449</v>
      </c>
      <c r="U326" s="21">
        <f>MIN(O326,Y$17)</f>
        <v>3971.2734686419717</v>
      </c>
      <c r="V326" s="21">
        <f t="shared" si="29"/>
        <v>403.06385135125788</v>
      </c>
      <c r="W326" s="22"/>
    </row>
    <row r="327" spans="1:23" x14ac:dyDescent="0.35">
      <c r="A327" s="2" t="s">
        <v>12</v>
      </c>
      <c r="B327" s="2">
        <v>320</v>
      </c>
      <c r="C327" s="2">
        <v>320</v>
      </c>
      <c r="D327" s="7">
        <v>26.1</v>
      </c>
      <c r="E327" s="42">
        <f t="shared" si="27"/>
        <v>-0.33333333333333315</v>
      </c>
      <c r="F327" s="42">
        <f t="shared" si="28"/>
        <v>-1.1999999999999993</v>
      </c>
      <c r="G327" s="42">
        <f>0.5*Y$11*Y$13*Y$10*(D327*(1000/3600))^2</f>
        <v>47.573189707500013</v>
      </c>
      <c r="H327" s="42">
        <f>IF(D327=0,0,Y$12*Y$9*9.81)</f>
        <v>374.44769999999994</v>
      </c>
      <c r="I327" s="42">
        <f t="shared" si="24"/>
        <v>422.02088970749998</v>
      </c>
      <c r="J327" s="42">
        <f>(Y$9*E327)+IF(E327&gt;0,H327+G327,0)</f>
        <v>-578.33333333333303</v>
      </c>
      <c r="K327" s="42">
        <f>MAX((Y$9*E327)+H327+G327,0)</f>
        <v>0</v>
      </c>
      <c r="L327" s="42">
        <f t="shared" si="25"/>
        <v>578.33333333333303</v>
      </c>
      <c r="M327" s="42">
        <f>ABS(MIN((Y$9*E327)+H327+G327,0))</f>
        <v>156.31244362583308</v>
      </c>
      <c r="N327" s="42">
        <f>MAX(K327,0)*(D327*1000/3600)</f>
        <v>0</v>
      </c>
      <c r="O327" s="42">
        <f>ABS(M327*(D327*1000/3600))</f>
        <v>1133.2652162872898</v>
      </c>
      <c r="P327" s="42">
        <f>P326+N327/1000</f>
        <v>1519.6247643385079</v>
      </c>
      <c r="Q327" s="42">
        <f>Q326+O327/1000</f>
        <v>404.19711656754515</v>
      </c>
      <c r="R327" s="43">
        <v>316.58725298442823</v>
      </c>
      <c r="S327" s="43">
        <f t="shared" si="26"/>
        <v>0</v>
      </c>
      <c r="T327" s="42">
        <f>V327*Y$16</f>
        <v>278.70562550576057</v>
      </c>
      <c r="U327" s="21">
        <f>MIN(O327,Y$17)</f>
        <v>1133.2652162872898</v>
      </c>
      <c r="V327" s="21">
        <f t="shared" si="29"/>
        <v>404.19711656754515</v>
      </c>
      <c r="W327" s="22"/>
    </row>
    <row r="328" spans="1:23" x14ac:dyDescent="0.35">
      <c r="A328" s="2" t="s">
        <v>12</v>
      </c>
      <c r="B328" s="2">
        <v>321</v>
      </c>
      <c r="C328" s="2">
        <v>321</v>
      </c>
      <c r="D328" s="7">
        <v>25.6</v>
      </c>
      <c r="E328" s="42">
        <f t="shared" si="27"/>
        <v>-0.16666666666666705</v>
      </c>
      <c r="F328" s="42">
        <f t="shared" si="28"/>
        <v>-0.60000000000000142</v>
      </c>
      <c r="G328" s="42">
        <f>0.5*Y$11*Y$13*Y$10*(D328*(1000/3600))^2</f>
        <v>45.767921208888893</v>
      </c>
      <c r="H328" s="42">
        <f>IF(D328=0,0,Y$12*Y$9*9.81)</f>
        <v>374.44769999999994</v>
      </c>
      <c r="I328" s="42">
        <f t="shared" ref="I328:I391" si="30">G328+H328</f>
        <v>420.21562120888882</v>
      </c>
      <c r="J328" s="42">
        <f>(Y$9*E328)+IF(E328&gt;0,H328+G328,0)</f>
        <v>-289.16666666666731</v>
      </c>
      <c r="K328" s="42">
        <f>MAX((Y$9*E328)+H328+G328,0)</f>
        <v>131.04895454222151</v>
      </c>
      <c r="L328" s="42">
        <f t="shared" ref="L328:L391" si="31">ABS(MIN(J328,0))</f>
        <v>289.16666666666731</v>
      </c>
      <c r="M328" s="42">
        <f>ABS(MIN((Y$9*E328)+H328+G328,0))</f>
        <v>0</v>
      </c>
      <c r="N328" s="42">
        <f>MAX(K328,0)*(D328*1000/3600)</f>
        <v>931.90367674468621</v>
      </c>
      <c r="O328" s="42">
        <f>ABS(M328*(D328*1000/3600))</f>
        <v>0</v>
      </c>
      <c r="P328" s="42">
        <f>P327+N328/1000</f>
        <v>1520.5566680152526</v>
      </c>
      <c r="Q328" s="42">
        <f>Q327+O328/1000</f>
        <v>404.19711656754515</v>
      </c>
      <c r="R328" s="43">
        <v>316.58725298442823</v>
      </c>
      <c r="S328" s="43">
        <f t="shared" ref="S328:S391" si="32">R329-R328</f>
        <v>0</v>
      </c>
      <c r="T328" s="42">
        <f>V328*Y$16</f>
        <v>278.70562550576057</v>
      </c>
      <c r="U328" s="21">
        <f>MIN(O328,Y$17)</f>
        <v>0</v>
      </c>
      <c r="V328" s="21">
        <f t="shared" si="29"/>
        <v>404.19711656754515</v>
      </c>
      <c r="W328" s="22"/>
    </row>
    <row r="329" spans="1:23" x14ac:dyDescent="0.35">
      <c r="A329" s="2" t="s">
        <v>12</v>
      </c>
      <c r="B329" s="2">
        <v>322</v>
      </c>
      <c r="C329" s="2">
        <v>322</v>
      </c>
      <c r="D329" s="7">
        <v>24.9</v>
      </c>
      <c r="E329" s="42">
        <f t="shared" ref="E329:E392" si="33">($D330-$D328)/2/3.6</f>
        <v>-9.7222222222222612E-2</v>
      </c>
      <c r="F329" s="42">
        <f t="shared" ref="F329:F392" si="34">($D330-$D328)/2</f>
        <v>-0.35000000000000142</v>
      </c>
      <c r="G329" s="42">
        <f>0.5*Y$11*Y$13*Y$10*(D329*(1000/3600))^2</f>
        <v>43.299207807500004</v>
      </c>
      <c r="H329" s="42">
        <f>IF(D329=0,0,Y$12*Y$9*9.81)</f>
        <v>374.44769999999994</v>
      </c>
      <c r="I329" s="42">
        <f t="shared" si="30"/>
        <v>417.74690780749995</v>
      </c>
      <c r="J329" s="42">
        <f>(Y$9*E329)+IF(E329&gt;0,H329+G329,0)</f>
        <v>-168.68055555555623</v>
      </c>
      <c r="K329" s="42">
        <f>MAX((Y$9*E329)+H329+G329,0)</f>
        <v>249.06635225194373</v>
      </c>
      <c r="L329" s="42">
        <f t="shared" si="31"/>
        <v>168.68055555555623</v>
      </c>
      <c r="M329" s="42">
        <f>ABS(MIN((Y$9*E329)+H329+G329,0))</f>
        <v>0</v>
      </c>
      <c r="N329" s="42">
        <f>MAX(K329,0)*(D329*1000/3600)</f>
        <v>1722.7089364092776</v>
      </c>
      <c r="O329" s="42">
        <f>ABS(M329*(D329*1000/3600))</f>
        <v>0</v>
      </c>
      <c r="P329" s="42">
        <f>P328+N329/1000</f>
        <v>1522.279376951662</v>
      </c>
      <c r="Q329" s="42">
        <f>Q328+O329/1000</f>
        <v>404.19711656754515</v>
      </c>
      <c r="R329" s="43">
        <v>316.58725298442823</v>
      </c>
      <c r="S329" s="43">
        <f t="shared" si="32"/>
        <v>0</v>
      </c>
      <c r="T329" s="42">
        <f>V329*Y$16</f>
        <v>278.70562550576057</v>
      </c>
      <c r="U329" s="21">
        <f>MIN(O329,Y$17)</f>
        <v>0</v>
      </c>
      <c r="V329" s="21">
        <f t="shared" ref="V329:V392" si="35">V328+U329/1000</f>
        <v>404.19711656754515</v>
      </c>
      <c r="W329" s="22"/>
    </row>
    <row r="330" spans="1:23" x14ac:dyDescent="0.35">
      <c r="A330" s="2" t="s">
        <v>12</v>
      </c>
      <c r="B330" s="2">
        <v>323</v>
      </c>
      <c r="C330" s="2">
        <v>323</v>
      </c>
      <c r="D330" s="7">
        <v>24.9</v>
      </c>
      <c r="E330" s="42">
        <f t="shared" si="33"/>
        <v>-8.3333333333333037E-2</v>
      </c>
      <c r="F330" s="42">
        <f t="shared" si="34"/>
        <v>-0.29999999999999893</v>
      </c>
      <c r="G330" s="42">
        <f>0.5*Y$11*Y$13*Y$10*(D330*(1000/3600))^2</f>
        <v>43.299207807500004</v>
      </c>
      <c r="H330" s="42">
        <f>IF(D330=0,0,Y$12*Y$9*9.81)</f>
        <v>374.44769999999994</v>
      </c>
      <c r="I330" s="42">
        <f t="shared" si="30"/>
        <v>417.74690780749995</v>
      </c>
      <c r="J330" s="42">
        <f>(Y$9*E330)+IF(E330&gt;0,H330+G330,0)</f>
        <v>-144.58333333333283</v>
      </c>
      <c r="K330" s="42">
        <f>MAX((Y$9*E330)+H330+G330,0)</f>
        <v>273.16357447416709</v>
      </c>
      <c r="L330" s="42">
        <f t="shared" si="31"/>
        <v>144.58333333333283</v>
      </c>
      <c r="M330" s="42">
        <f>ABS(MIN((Y$9*E330)+H330+G330,0))</f>
        <v>0</v>
      </c>
      <c r="N330" s="42">
        <f>MAX(K330,0)*(D330*1000/3600)</f>
        <v>1889.381390112989</v>
      </c>
      <c r="O330" s="42">
        <f>ABS(M330*(D330*1000/3600))</f>
        <v>0</v>
      </c>
      <c r="P330" s="42">
        <f>P329+N330/1000</f>
        <v>1524.1687583417749</v>
      </c>
      <c r="Q330" s="42">
        <f>Q329+O330/1000</f>
        <v>404.19711656754515</v>
      </c>
      <c r="R330" s="43">
        <v>316.58725298442823</v>
      </c>
      <c r="S330" s="43">
        <f t="shared" si="32"/>
        <v>0</v>
      </c>
      <c r="T330" s="42">
        <f>V330*Y$16</f>
        <v>278.70562550576057</v>
      </c>
      <c r="U330" s="21">
        <f>MIN(O330,Y$17)</f>
        <v>0</v>
      </c>
      <c r="V330" s="21">
        <f t="shared" si="35"/>
        <v>404.19711656754515</v>
      </c>
      <c r="W330" s="22"/>
    </row>
    <row r="331" spans="1:23" x14ac:dyDescent="0.35">
      <c r="A331" s="2" t="s">
        <v>12</v>
      </c>
      <c r="B331" s="2">
        <v>324</v>
      </c>
      <c r="C331" s="2">
        <v>324</v>
      </c>
      <c r="D331" s="7">
        <v>24.3</v>
      </c>
      <c r="E331" s="42">
        <f t="shared" si="33"/>
        <v>-0.1388888888888889</v>
      </c>
      <c r="F331" s="42">
        <f t="shared" si="34"/>
        <v>-0.5</v>
      </c>
      <c r="G331" s="42">
        <f>0.5*Y$11*Y$13*Y$10*(D331*(1000/3600))^2</f>
        <v>41.23764006750001</v>
      </c>
      <c r="H331" s="42">
        <f>IF(D331=0,0,Y$12*Y$9*9.81)</f>
        <v>374.44769999999994</v>
      </c>
      <c r="I331" s="42">
        <f t="shared" si="30"/>
        <v>415.68534006749996</v>
      </c>
      <c r="J331" s="42">
        <f>(Y$9*E331)+IF(E331&gt;0,H331+G331,0)</f>
        <v>-240.97222222222223</v>
      </c>
      <c r="K331" s="42">
        <f>MAX((Y$9*E331)+H331+G331,0)</f>
        <v>174.71311784527774</v>
      </c>
      <c r="L331" s="42">
        <f t="shared" si="31"/>
        <v>240.97222222222223</v>
      </c>
      <c r="M331" s="42">
        <f>ABS(MIN((Y$9*E331)+H331+G331,0))</f>
        <v>0</v>
      </c>
      <c r="N331" s="42">
        <f>MAX(K331,0)*(D331*1000/3600)</f>
        <v>1179.3135454556248</v>
      </c>
      <c r="O331" s="42">
        <f>ABS(M331*(D331*1000/3600))</f>
        <v>0</v>
      </c>
      <c r="P331" s="42">
        <f>P330+N331/1000</f>
        <v>1525.3480718872306</v>
      </c>
      <c r="Q331" s="42">
        <f>Q330+O331/1000</f>
        <v>404.19711656754515</v>
      </c>
      <c r="R331" s="43">
        <v>316.58725298442823</v>
      </c>
      <c r="S331" s="43">
        <f t="shared" si="32"/>
        <v>31.659954834112625</v>
      </c>
      <c r="T331" s="42">
        <f>V331*Y$16</f>
        <v>278.70562550576057</v>
      </c>
      <c r="U331" s="21">
        <f>MIN(O331,Y$17)</f>
        <v>0</v>
      </c>
      <c r="V331" s="21">
        <f t="shared" si="35"/>
        <v>404.19711656754515</v>
      </c>
      <c r="W331" s="22"/>
    </row>
    <row r="332" spans="1:23" x14ac:dyDescent="0.35">
      <c r="A332" s="2" t="s">
        <v>12</v>
      </c>
      <c r="B332" s="2">
        <v>325</v>
      </c>
      <c r="C332" s="2">
        <v>325</v>
      </c>
      <c r="D332" s="7">
        <v>23.9</v>
      </c>
      <c r="E332" s="42">
        <f t="shared" si="33"/>
        <v>-5.5555555555555851E-2</v>
      </c>
      <c r="F332" s="42">
        <f t="shared" si="34"/>
        <v>-0.20000000000000107</v>
      </c>
      <c r="G332" s="42">
        <f>0.5*Y$11*Y$13*Y$10*(D332*(1000/3600))^2</f>
        <v>39.891196096388882</v>
      </c>
      <c r="H332" s="42">
        <f>IF(D332=0,0,Y$12*Y$9*9.81)</f>
        <v>374.44769999999994</v>
      </c>
      <c r="I332" s="42">
        <f t="shared" si="30"/>
        <v>414.33889609638879</v>
      </c>
      <c r="J332" s="42">
        <f>(Y$9*E332)+IF(E332&gt;0,H332+G332,0)</f>
        <v>-96.388888888889397</v>
      </c>
      <c r="K332" s="42">
        <f>MAX((Y$9*E332)+H332+G332,0)</f>
        <v>317.95000720749943</v>
      </c>
      <c r="L332" s="42">
        <f t="shared" si="31"/>
        <v>96.388888888889397</v>
      </c>
      <c r="M332" s="42">
        <f>ABS(MIN((Y$9*E332)+H332+G332,0))</f>
        <v>0</v>
      </c>
      <c r="N332" s="42">
        <f>MAX(K332,0)*(D332*1000/3600)</f>
        <v>2110.8347700720101</v>
      </c>
      <c r="O332" s="42">
        <f>ABS(M332*(D332*1000/3600))</f>
        <v>0</v>
      </c>
      <c r="P332" s="42">
        <f>P331+N332/1000</f>
        <v>1527.4589066573026</v>
      </c>
      <c r="Q332" s="42">
        <f>Q331+O332/1000</f>
        <v>404.19711656754515</v>
      </c>
      <c r="R332" s="43">
        <v>348.24720781854086</v>
      </c>
      <c r="S332" s="43">
        <f t="shared" si="32"/>
        <v>0</v>
      </c>
      <c r="T332" s="42">
        <f>V332*Y$16</f>
        <v>278.70562550576057</v>
      </c>
      <c r="U332" s="21">
        <f>MIN(O332,Y$17)</f>
        <v>0</v>
      </c>
      <c r="V332" s="21">
        <f t="shared" si="35"/>
        <v>404.19711656754515</v>
      </c>
      <c r="W332" s="22"/>
    </row>
    <row r="333" spans="1:23" x14ac:dyDescent="0.35">
      <c r="A333" s="2" t="s">
        <v>12</v>
      </c>
      <c r="B333" s="2">
        <v>326</v>
      </c>
      <c r="C333" s="2">
        <v>326</v>
      </c>
      <c r="D333" s="7">
        <v>23.9</v>
      </c>
      <c r="E333" s="42">
        <f t="shared" si="33"/>
        <v>-4.1666666666666269E-2</v>
      </c>
      <c r="F333" s="42">
        <f t="shared" si="34"/>
        <v>-0.14999999999999858</v>
      </c>
      <c r="G333" s="42">
        <f>0.5*Y$11*Y$13*Y$10*(D333*(1000/3600))^2</f>
        <v>39.891196096388882</v>
      </c>
      <c r="H333" s="42">
        <f>IF(D333=0,0,Y$12*Y$9*9.81)</f>
        <v>374.44769999999994</v>
      </c>
      <c r="I333" s="42">
        <f t="shared" si="30"/>
        <v>414.33889609638879</v>
      </c>
      <c r="J333" s="42">
        <f>(Y$9*E333)+IF(E333&gt;0,H333+G333,0)</f>
        <v>-72.291666666665975</v>
      </c>
      <c r="K333" s="42">
        <f>MAX((Y$9*E333)+H333+G333,0)</f>
        <v>342.04722942972285</v>
      </c>
      <c r="L333" s="42">
        <f t="shared" si="31"/>
        <v>72.291666666665975</v>
      </c>
      <c r="M333" s="42">
        <f>ABS(MIN((Y$9*E333)+H333+G333,0))</f>
        <v>0</v>
      </c>
      <c r="N333" s="42">
        <f>MAX(K333,0)*(D333*1000/3600)</f>
        <v>2270.8135509362155</v>
      </c>
      <c r="O333" s="42">
        <f>ABS(M333*(D333*1000/3600))</f>
        <v>0</v>
      </c>
      <c r="P333" s="42">
        <f>P332+N333/1000</f>
        <v>1529.7297202082389</v>
      </c>
      <c r="Q333" s="42">
        <f>Q332+O333/1000</f>
        <v>404.19711656754515</v>
      </c>
      <c r="R333" s="43">
        <v>348.24720781854086</v>
      </c>
      <c r="S333" s="43">
        <f t="shared" si="32"/>
        <v>0</v>
      </c>
      <c r="T333" s="42">
        <f>V333*Y$16</f>
        <v>278.70562550576057</v>
      </c>
      <c r="U333" s="21">
        <f>MIN(O333,Y$17)</f>
        <v>0</v>
      </c>
      <c r="V333" s="21">
        <f t="shared" si="35"/>
        <v>404.19711656754515</v>
      </c>
      <c r="W333" s="22"/>
    </row>
    <row r="334" spans="1:23" x14ac:dyDescent="0.35">
      <c r="A334" s="2" t="s">
        <v>12</v>
      </c>
      <c r="B334" s="2">
        <v>327</v>
      </c>
      <c r="C334" s="2">
        <v>327</v>
      </c>
      <c r="D334" s="7">
        <v>23.6</v>
      </c>
      <c r="E334" s="42">
        <f t="shared" si="33"/>
        <v>-8.3333333333333037E-2</v>
      </c>
      <c r="F334" s="42">
        <f t="shared" si="34"/>
        <v>-0.29999999999999893</v>
      </c>
      <c r="G334" s="42">
        <f>0.5*Y$11*Y$13*Y$10*(D334*(1000/3600))^2</f>
        <v>38.896028742222228</v>
      </c>
      <c r="H334" s="42">
        <f>IF(D334=0,0,Y$12*Y$9*9.81)</f>
        <v>374.44769999999994</v>
      </c>
      <c r="I334" s="42">
        <f t="shared" si="30"/>
        <v>413.3437287422222</v>
      </c>
      <c r="J334" s="42">
        <f>(Y$9*E334)+IF(E334&gt;0,H334+G334,0)</f>
        <v>-144.58333333333283</v>
      </c>
      <c r="K334" s="42">
        <f>MAX((Y$9*E334)+H334+G334,0)</f>
        <v>268.76039540888934</v>
      </c>
      <c r="L334" s="42">
        <f t="shared" si="31"/>
        <v>144.58333333333283</v>
      </c>
      <c r="M334" s="42">
        <f>ABS(MIN((Y$9*E334)+H334+G334,0))</f>
        <v>0</v>
      </c>
      <c r="N334" s="42">
        <f>MAX(K334,0)*(D334*1000/3600)</f>
        <v>1761.8737032360523</v>
      </c>
      <c r="O334" s="42">
        <f>ABS(M334*(D334*1000/3600))</f>
        <v>0</v>
      </c>
      <c r="P334" s="42">
        <f>P333+N334/1000</f>
        <v>1531.4915939114749</v>
      </c>
      <c r="Q334" s="42">
        <f>Q333+O334/1000</f>
        <v>404.19711656754515</v>
      </c>
      <c r="R334" s="43">
        <v>348.24720781854086</v>
      </c>
      <c r="S334" s="43">
        <f t="shared" si="32"/>
        <v>0</v>
      </c>
      <c r="T334" s="42">
        <f>V334*Y$16</f>
        <v>278.70562550576057</v>
      </c>
      <c r="U334" s="21">
        <f>MIN(O334,Y$17)</f>
        <v>0</v>
      </c>
      <c r="V334" s="21">
        <f t="shared" si="35"/>
        <v>404.19711656754515</v>
      </c>
      <c r="W334" s="22"/>
    </row>
    <row r="335" spans="1:23" x14ac:dyDescent="0.35">
      <c r="A335" s="2" t="s">
        <v>12</v>
      </c>
      <c r="B335" s="2">
        <v>328</v>
      </c>
      <c r="C335" s="2">
        <v>328</v>
      </c>
      <c r="D335" s="7">
        <v>23.3</v>
      </c>
      <c r="E335" s="42">
        <f t="shared" si="33"/>
        <v>-0.43055555555555575</v>
      </c>
      <c r="F335" s="42">
        <f t="shared" si="34"/>
        <v>-1.5500000000000007</v>
      </c>
      <c r="G335" s="42">
        <f>0.5*Y$11*Y$13*Y$10*(D335*(1000/3600))^2</f>
        <v>37.913431923055562</v>
      </c>
      <c r="H335" s="42">
        <f>IF(D335=0,0,Y$12*Y$9*9.81)</f>
        <v>374.44769999999994</v>
      </c>
      <c r="I335" s="42">
        <f t="shared" si="30"/>
        <v>412.3611319230555</v>
      </c>
      <c r="J335" s="42">
        <f>(Y$9*E335)+IF(E335&gt;0,H335+G335,0)</f>
        <v>-747.01388888888926</v>
      </c>
      <c r="K335" s="42">
        <f>MAX((Y$9*E335)+H335+G335,0)</f>
        <v>0</v>
      </c>
      <c r="L335" s="42">
        <f t="shared" si="31"/>
        <v>747.01388888888926</v>
      </c>
      <c r="M335" s="42">
        <f>ABS(MIN((Y$9*E335)+H335+G335,0))</f>
        <v>334.65275696583376</v>
      </c>
      <c r="N335" s="42">
        <f>MAX(K335,0)*(D335*1000/3600)</f>
        <v>0</v>
      </c>
      <c r="O335" s="42">
        <f>ABS(M335*(D335*1000/3600))</f>
        <v>2165.947010362202</v>
      </c>
      <c r="P335" s="42">
        <f>P334+N335/1000</f>
        <v>1531.4915939114749</v>
      </c>
      <c r="Q335" s="42">
        <f>Q334+O335/1000</f>
        <v>406.36306357790733</v>
      </c>
      <c r="R335" s="43">
        <v>348.24720781854086</v>
      </c>
      <c r="S335" s="43">
        <f t="shared" si="32"/>
        <v>0</v>
      </c>
      <c r="T335" s="42">
        <f>V335*Y$16</f>
        <v>280.19910873854963</v>
      </c>
      <c r="U335" s="21">
        <f>MIN(O335,Y$17)</f>
        <v>2165.947010362202</v>
      </c>
      <c r="V335" s="21">
        <f t="shared" si="35"/>
        <v>406.36306357790733</v>
      </c>
      <c r="W335" s="22"/>
    </row>
    <row r="336" spans="1:23" x14ac:dyDescent="0.35">
      <c r="A336" s="2" t="s">
        <v>12</v>
      </c>
      <c r="B336" s="2">
        <v>329</v>
      </c>
      <c r="C336" s="2">
        <v>329</v>
      </c>
      <c r="D336" s="7">
        <v>20.5</v>
      </c>
      <c r="E336" s="42">
        <f t="shared" si="33"/>
        <v>-0.80555555555555558</v>
      </c>
      <c r="F336" s="42">
        <f t="shared" si="34"/>
        <v>-2.9000000000000004</v>
      </c>
      <c r="G336" s="42">
        <f>0.5*Y$11*Y$13*Y$10*(D336*(1000/3600))^2</f>
        <v>29.348707409722227</v>
      </c>
      <c r="H336" s="42">
        <f>IF(D336=0,0,Y$12*Y$9*9.81)</f>
        <v>374.44769999999994</v>
      </c>
      <c r="I336" s="42">
        <f t="shared" si="30"/>
        <v>403.79640740972218</v>
      </c>
      <c r="J336" s="42">
        <f>(Y$9*E336)+IF(E336&gt;0,H336+G336,0)</f>
        <v>-1397.6388888888889</v>
      </c>
      <c r="K336" s="42">
        <f>MAX((Y$9*E336)+H336+G336,0)</f>
        <v>0</v>
      </c>
      <c r="L336" s="42">
        <f t="shared" si="31"/>
        <v>1397.6388888888889</v>
      </c>
      <c r="M336" s="42">
        <f>ABS(MIN((Y$9*E336)+H336+G336,0))</f>
        <v>993.84248147916674</v>
      </c>
      <c r="N336" s="42">
        <f>MAX(K336,0)*(D336*1000/3600)</f>
        <v>0</v>
      </c>
      <c r="O336" s="42">
        <f>ABS(M336*(D336*1000/3600))</f>
        <v>5659.3807973119219</v>
      </c>
      <c r="P336" s="42">
        <f>P335+N336/1000</f>
        <v>1531.4915939114749</v>
      </c>
      <c r="Q336" s="42">
        <f>Q335+O336/1000</f>
        <v>412.02244437521927</v>
      </c>
      <c r="R336" s="43">
        <v>348.24720781854086</v>
      </c>
      <c r="S336" s="43">
        <f t="shared" si="32"/>
        <v>0</v>
      </c>
      <c r="T336" s="42">
        <f>V336*Y$16</f>
        <v>284.10141580715168</v>
      </c>
      <c r="U336" s="21">
        <f>MIN(O336,Y$17)</f>
        <v>5659.3807973119219</v>
      </c>
      <c r="V336" s="21">
        <f t="shared" si="35"/>
        <v>412.02244437521927</v>
      </c>
      <c r="W336" s="22"/>
    </row>
    <row r="337" spans="1:23" x14ac:dyDescent="0.35">
      <c r="A337" s="2" t="s">
        <v>12</v>
      </c>
      <c r="B337" s="2">
        <v>330</v>
      </c>
      <c r="C337" s="2">
        <v>330</v>
      </c>
      <c r="D337" s="7">
        <v>17.5</v>
      </c>
      <c r="E337" s="42">
        <f t="shared" si="33"/>
        <v>-0.50000000000000022</v>
      </c>
      <c r="F337" s="42">
        <f t="shared" si="34"/>
        <v>-1.8000000000000007</v>
      </c>
      <c r="G337" s="42">
        <f>0.5*Y$11*Y$13*Y$10*(D337*(1000/3600))^2</f>
        <v>21.387368576388894</v>
      </c>
      <c r="H337" s="42">
        <f>IF(D337=0,0,Y$12*Y$9*9.81)</f>
        <v>374.44769999999994</v>
      </c>
      <c r="I337" s="42">
        <f t="shared" si="30"/>
        <v>395.83506857638884</v>
      </c>
      <c r="J337" s="42">
        <f>(Y$9*E337)+IF(E337&gt;0,H337+G337,0)</f>
        <v>-867.50000000000034</v>
      </c>
      <c r="K337" s="42">
        <f>MAX((Y$9*E337)+H337+G337,0)</f>
        <v>0</v>
      </c>
      <c r="L337" s="42">
        <f t="shared" si="31"/>
        <v>867.50000000000034</v>
      </c>
      <c r="M337" s="42">
        <f>ABS(MIN((Y$9*E337)+H337+G337,0))</f>
        <v>471.66493142361151</v>
      </c>
      <c r="N337" s="42">
        <f>MAX(K337,0)*(D337*1000/3600)</f>
        <v>0</v>
      </c>
      <c r="O337" s="42">
        <f>ABS(M337*(D337*1000/3600))</f>
        <v>2292.8156388647781</v>
      </c>
      <c r="P337" s="42">
        <f>P336+N337/1000</f>
        <v>1531.4915939114749</v>
      </c>
      <c r="Q337" s="42">
        <f>Q336+O337/1000</f>
        <v>414.31526001408406</v>
      </c>
      <c r="R337" s="43">
        <v>348.24720781854086</v>
      </c>
      <c r="S337" s="43">
        <f t="shared" si="32"/>
        <v>0</v>
      </c>
      <c r="T337" s="42">
        <f>V337*Y$16</f>
        <v>285.68237863594618</v>
      </c>
      <c r="U337" s="21">
        <f>MIN(O337,Y$17)</f>
        <v>2292.8156388647781</v>
      </c>
      <c r="V337" s="21">
        <f t="shared" si="35"/>
        <v>414.31526001408406</v>
      </c>
      <c r="W337" s="22"/>
    </row>
    <row r="338" spans="1:23" x14ac:dyDescent="0.35">
      <c r="A338" s="2" t="s">
        <v>12</v>
      </c>
      <c r="B338" s="2">
        <v>331</v>
      </c>
      <c r="C338" s="2">
        <v>331</v>
      </c>
      <c r="D338" s="7">
        <v>16.899999999999999</v>
      </c>
      <c r="E338" s="42">
        <f t="shared" si="33"/>
        <v>-0.1111111111111112</v>
      </c>
      <c r="F338" s="42">
        <f t="shared" si="34"/>
        <v>-0.40000000000000036</v>
      </c>
      <c r="G338" s="42">
        <f>0.5*Y$11*Y$13*Y$10*(D338*(1000/3600))^2</f>
        <v>19.945947229722222</v>
      </c>
      <c r="H338" s="42">
        <f>IF(D338=0,0,Y$12*Y$9*9.81)</f>
        <v>374.44769999999994</v>
      </c>
      <c r="I338" s="42">
        <f t="shared" si="30"/>
        <v>394.39364722972215</v>
      </c>
      <c r="J338" s="42">
        <f>(Y$9*E338)+IF(E338&gt;0,H338+G338,0)</f>
        <v>-192.77777777777794</v>
      </c>
      <c r="K338" s="42">
        <f>MAX((Y$9*E338)+H338+G338,0)</f>
        <v>201.61586945194421</v>
      </c>
      <c r="L338" s="42">
        <f t="shared" si="31"/>
        <v>192.77777777777794</v>
      </c>
      <c r="M338" s="42">
        <f>ABS(MIN((Y$9*E338)+H338+G338,0))</f>
        <v>0</v>
      </c>
      <c r="N338" s="42">
        <f>MAX(K338,0)*(D338*1000/3600)</f>
        <v>946.47449826051593</v>
      </c>
      <c r="O338" s="42">
        <f>ABS(M338*(D338*1000/3600))</f>
        <v>0</v>
      </c>
      <c r="P338" s="42">
        <f>P337+N338/1000</f>
        <v>1532.4380684097355</v>
      </c>
      <c r="Q338" s="42">
        <f>Q337+O338/1000</f>
        <v>414.31526001408406</v>
      </c>
      <c r="R338" s="43">
        <v>348.24720781854086</v>
      </c>
      <c r="S338" s="43">
        <f t="shared" si="32"/>
        <v>0</v>
      </c>
      <c r="T338" s="42">
        <f>V338*Y$16</f>
        <v>285.68237863594618</v>
      </c>
      <c r="U338" s="21">
        <f>MIN(O338,Y$17)</f>
        <v>0</v>
      </c>
      <c r="V338" s="21">
        <f t="shared" si="35"/>
        <v>414.31526001408406</v>
      </c>
      <c r="W338" s="22"/>
    </row>
    <row r="339" spans="1:23" x14ac:dyDescent="0.35">
      <c r="A339" s="2" t="s">
        <v>12</v>
      </c>
      <c r="B339" s="2">
        <v>332</v>
      </c>
      <c r="C339" s="2">
        <v>332</v>
      </c>
      <c r="D339" s="7">
        <v>16.7</v>
      </c>
      <c r="E339" s="42">
        <f t="shared" si="33"/>
        <v>-0.13888888888888865</v>
      </c>
      <c r="F339" s="42">
        <f t="shared" si="34"/>
        <v>-0.49999999999999911</v>
      </c>
      <c r="G339" s="42">
        <f>0.5*Y$11*Y$13*Y$10*(D339*(1000/3600))^2</f>
        <v>19.476647256388894</v>
      </c>
      <c r="H339" s="42">
        <f>IF(D339=0,0,Y$12*Y$9*9.81)</f>
        <v>374.44769999999994</v>
      </c>
      <c r="I339" s="42">
        <f t="shared" si="30"/>
        <v>393.92434725638884</v>
      </c>
      <c r="J339" s="42">
        <f>(Y$9*E339)+IF(E339&gt;0,H339+G339,0)</f>
        <v>-240.9722222222218</v>
      </c>
      <c r="K339" s="42">
        <f>MAX((Y$9*E339)+H339+G339,0)</f>
        <v>152.95212503416704</v>
      </c>
      <c r="L339" s="42">
        <f t="shared" si="31"/>
        <v>240.9722222222218</v>
      </c>
      <c r="M339" s="42">
        <f>ABS(MIN((Y$9*E339)+H339+G339,0))</f>
        <v>0</v>
      </c>
      <c r="N339" s="42">
        <f>MAX(K339,0)*(D339*1000/3600)</f>
        <v>709.5279133529416</v>
      </c>
      <c r="O339" s="42">
        <f>ABS(M339*(D339*1000/3600))</f>
        <v>0</v>
      </c>
      <c r="P339" s="42">
        <f>P338+N339/1000</f>
        <v>1533.1475963230885</v>
      </c>
      <c r="Q339" s="42">
        <f>Q338+O339/1000</f>
        <v>414.31526001408406</v>
      </c>
      <c r="R339" s="43">
        <v>348.24720781854086</v>
      </c>
      <c r="S339" s="43">
        <f t="shared" si="32"/>
        <v>0</v>
      </c>
      <c r="T339" s="42">
        <f>V339*Y$16</f>
        <v>285.68237863594618</v>
      </c>
      <c r="U339" s="21">
        <f>MIN(O339,Y$17)</f>
        <v>0</v>
      </c>
      <c r="V339" s="21">
        <f t="shared" si="35"/>
        <v>414.31526001408406</v>
      </c>
      <c r="W339" s="22"/>
    </row>
    <row r="340" spans="1:23" x14ac:dyDescent="0.35">
      <c r="A340" s="2" t="s">
        <v>12</v>
      </c>
      <c r="B340" s="2">
        <v>333</v>
      </c>
      <c r="C340" s="2">
        <v>333</v>
      </c>
      <c r="D340" s="7">
        <v>15.9</v>
      </c>
      <c r="E340" s="42">
        <f t="shared" si="33"/>
        <v>-0.15277777777777773</v>
      </c>
      <c r="F340" s="42">
        <f t="shared" si="34"/>
        <v>-0.54999999999999982</v>
      </c>
      <c r="G340" s="42">
        <f>0.5*Y$11*Y$13*Y$10*(D340*(1000/3600))^2</f>
        <v>17.655316407500003</v>
      </c>
      <c r="H340" s="42">
        <f>IF(D340=0,0,Y$12*Y$9*9.81)</f>
        <v>374.44769999999994</v>
      </c>
      <c r="I340" s="42">
        <f t="shared" si="30"/>
        <v>392.10301640749992</v>
      </c>
      <c r="J340" s="42">
        <f>(Y$9*E340)+IF(E340&gt;0,H340+G340,0)</f>
        <v>-265.06944444444434</v>
      </c>
      <c r="K340" s="42">
        <f>MAX((Y$9*E340)+H340+G340,0)</f>
        <v>127.03357196305561</v>
      </c>
      <c r="L340" s="42">
        <f t="shared" si="31"/>
        <v>265.06944444444434</v>
      </c>
      <c r="M340" s="42">
        <f>ABS(MIN((Y$9*E340)+H340+G340,0))</f>
        <v>0</v>
      </c>
      <c r="N340" s="42">
        <f>MAX(K340,0)*(D340*1000/3600)</f>
        <v>561.064942836829</v>
      </c>
      <c r="O340" s="42">
        <f>ABS(M340*(D340*1000/3600))</f>
        <v>0</v>
      </c>
      <c r="P340" s="42">
        <f>P339+N340/1000</f>
        <v>1533.7086612659252</v>
      </c>
      <c r="Q340" s="42">
        <f>Q339+O340/1000</f>
        <v>414.31526001408406</v>
      </c>
      <c r="R340" s="43">
        <v>348.24720781854086</v>
      </c>
      <c r="S340" s="43">
        <f t="shared" si="32"/>
        <v>0</v>
      </c>
      <c r="T340" s="42">
        <f>V340*Y$16</f>
        <v>285.68237863594618</v>
      </c>
      <c r="U340" s="21">
        <f>MIN(O340,Y$17)</f>
        <v>0</v>
      </c>
      <c r="V340" s="21">
        <f t="shared" si="35"/>
        <v>414.31526001408406</v>
      </c>
      <c r="W340" s="22"/>
    </row>
    <row r="341" spans="1:23" x14ac:dyDescent="0.35">
      <c r="A341" s="2" t="s">
        <v>12</v>
      </c>
      <c r="B341" s="2">
        <v>334</v>
      </c>
      <c r="C341" s="2">
        <v>334</v>
      </c>
      <c r="D341" s="7">
        <v>15.6</v>
      </c>
      <c r="E341" s="42">
        <f t="shared" si="33"/>
        <v>-0.12500000000000006</v>
      </c>
      <c r="F341" s="42">
        <f t="shared" si="34"/>
        <v>-0.45000000000000018</v>
      </c>
      <c r="G341" s="42">
        <f>0.5*Y$11*Y$13*Y$10*(D341*(1000/3600))^2</f>
        <v>16.995363319999999</v>
      </c>
      <c r="H341" s="42">
        <f>IF(D341=0,0,Y$12*Y$9*9.81)</f>
        <v>374.44769999999994</v>
      </c>
      <c r="I341" s="42">
        <f t="shared" si="30"/>
        <v>391.44306331999996</v>
      </c>
      <c r="J341" s="42">
        <f>(Y$9*E341)+IF(E341&gt;0,H341+G341,0)</f>
        <v>-216.87500000000009</v>
      </c>
      <c r="K341" s="42">
        <f>MAX((Y$9*E341)+H341+G341,0)</f>
        <v>174.56806331999985</v>
      </c>
      <c r="L341" s="42">
        <f t="shared" si="31"/>
        <v>216.87500000000009</v>
      </c>
      <c r="M341" s="42">
        <f>ABS(MIN((Y$9*E341)+H341+G341,0))</f>
        <v>0</v>
      </c>
      <c r="N341" s="42">
        <f>MAX(K341,0)*(D341*1000/3600)</f>
        <v>756.46160771999928</v>
      </c>
      <c r="O341" s="42">
        <f>ABS(M341*(D341*1000/3600))</f>
        <v>0</v>
      </c>
      <c r="P341" s="42">
        <f>P340+N341/1000</f>
        <v>1534.4651228736452</v>
      </c>
      <c r="Q341" s="42">
        <f>Q340+O341/1000</f>
        <v>414.31526001408406</v>
      </c>
      <c r="R341" s="43">
        <v>348.24720781854086</v>
      </c>
      <c r="S341" s="43">
        <f t="shared" si="32"/>
        <v>0</v>
      </c>
      <c r="T341" s="42">
        <f>V341*Y$16</f>
        <v>285.68237863594618</v>
      </c>
      <c r="U341" s="21">
        <f>MIN(O341,Y$17)</f>
        <v>0</v>
      </c>
      <c r="V341" s="21">
        <f t="shared" si="35"/>
        <v>414.31526001408406</v>
      </c>
      <c r="W341" s="22"/>
    </row>
    <row r="342" spans="1:23" x14ac:dyDescent="0.35">
      <c r="A342" s="2" t="s">
        <v>12</v>
      </c>
      <c r="B342" s="2">
        <v>335</v>
      </c>
      <c r="C342" s="2">
        <v>335</v>
      </c>
      <c r="D342" s="7">
        <v>15</v>
      </c>
      <c r="E342" s="42">
        <f t="shared" si="33"/>
        <v>-0.15277777777777773</v>
      </c>
      <c r="F342" s="42">
        <f t="shared" si="34"/>
        <v>-0.54999999999999982</v>
      </c>
      <c r="G342" s="42">
        <f>0.5*Y$11*Y$13*Y$10*(D342*(1000/3600))^2</f>
        <v>15.713168750000003</v>
      </c>
      <c r="H342" s="42">
        <f>IF(D342=0,0,Y$12*Y$9*9.81)</f>
        <v>374.44769999999994</v>
      </c>
      <c r="I342" s="42">
        <f t="shared" si="30"/>
        <v>390.16086874999996</v>
      </c>
      <c r="J342" s="42">
        <f>(Y$9*E342)+IF(E342&gt;0,H342+G342,0)</f>
        <v>-265.06944444444434</v>
      </c>
      <c r="K342" s="42">
        <f>MAX((Y$9*E342)+H342+G342,0)</f>
        <v>125.09142430555561</v>
      </c>
      <c r="L342" s="42">
        <f t="shared" si="31"/>
        <v>265.06944444444434</v>
      </c>
      <c r="M342" s="42">
        <f>ABS(MIN((Y$9*E342)+H342+G342,0))</f>
        <v>0</v>
      </c>
      <c r="N342" s="42">
        <f>MAX(K342,0)*(D342*1000/3600)</f>
        <v>521.21426793981504</v>
      </c>
      <c r="O342" s="42">
        <f>ABS(M342*(D342*1000/3600))</f>
        <v>0</v>
      </c>
      <c r="P342" s="42">
        <f>P341+N342/1000</f>
        <v>1534.986337141585</v>
      </c>
      <c r="Q342" s="42">
        <f>Q341+O342/1000</f>
        <v>414.31526001408406</v>
      </c>
      <c r="R342" s="43">
        <v>348.24720781854086</v>
      </c>
      <c r="S342" s="43">
        <f t="shared" si="32"/>
        <v>0</v>
      </c>
      <c r="T342" s="42">
        <f>V342*Y$16</f>
        <v>285.68237863594618</v>
      </c>
      <c r="U342" s="21">
        <f>MIN(O342,Y$17)</f>
        <v>0</v>
      </c>
      <c r="V342" s="21">
        <f t="shared" si="35"/>
        <v>414.31526001408406</v>
      </c>
      <c r="W342" s="22"/>
    </row>
    <row r="343" spans="1:23" x14ac:dyDescent="0.35">
      <c r="A343" s="2" t="s">
        <v>12</v>
      </c>
      <c r="B343" s="2">
        <v>336</v>
      </c>
      <c r="C343" s="2">
        <v>336</v>
      </c>
      <c r="D343" s="7">
        <v>14.5</v>
      </c>
      <c r="E343" s="42">
        <f t="shared" si="33"/>
        <v>-9.7222222222222127E-2</v>
      </c>
      <c r="F343" s="42">
        <f t="shared" si="34"/>
        <v>-0.34999999999999964</v>
      </c>
      <c r="G343" s="42">
        <f>0.5*Y$11*Y$13*Y$10*(D343*(1000/3600))^2</f>
        <v>14.683083243055556</v>
      </c>
      <c r="H343" s="42">
        <f>IF(D343=0,0,Y$12*Y$9*9.81)</f>
        <v>374.44769999999994</v>
      </c>
      <c r="I343" s="42">
        <f t="shared" si="30"/>
        <v>389.13078324305548</v>
      </c>
      <c r="J343" s="42">
        <f>(Y$9*E343)+IF(E343&gt;0,H343+G343,0)</f>
        <v>-168.6805555555554</v>
      </c>
      <c r="K343" s="42">
        <f>MAX((Y$9*E343)+H343+G343,0)</f>
        <v>220.4502276875001</v>
      </c>
      <c r="L343" s="42">
        <f t="shared" si="31"/>
        <v>168.6805555555554</v>
      </c>
      <c r="M343" s="42">
        <f>ABS(MIN((Y$9*E343)+H343+G343,0))</f>
        <v>0</v>
      </c>
      <c r="N343" s="42">
        <f>MAX(K343,0)*(D343*1000/3600)</f>
        <v>887.9245281857643</v>
      </c>
      <c r="O343" s="42">
        <f>ABS(M343*(D343*1000/3600))</f>
        <v>0</v>
      </c>
      <c r="P343" s="42">
        <f>P342+N343/1000</f>
        <v>1535.8742616697707</v>
      </c>
      <c r="Q343" s="42">
        <f>Q342+O343/1000</f>
        <v>414.31526001408406</v>
      </c>
      <c r="R343" s="43">
        <v>348.24720781854086</v>
      </c>
      <c r="S343" s="43">
        <f t="shared" si="32"/>
        <v>0</v>
      </c>
      <c r="T343" s="42">
        <f>V343*Y$16</f>
        <v>285.68237863594618</v>
      </c>
      <c r="U343" s="21">
        <f>MIN(O343,Y$17)</f>
        <v>0</v>
      </c>
      <c r="V343" s="21">
        <f t="shared" si="35"/>
        <v>414.31526001408406</v>
      </c>
      <c r="W343" s="22"/>
    </row>
    <row r="344" spans="1:23" x14ac:dyDescent="0.35">
      <c r="A344" s="2" t="s">
        <v>12</v>
      </c>
      <c r="B344" s="2">
        <v>337</v>
      </c>
      <c r="C344" s="2">
        <v>337</v>
      </c>
      <c r="D344" s="7">
        <v>14.3</v>
      </c>
      <c r="E344" s="42">
        <f t="shared" si="33"/>
        <v>0</v>
      </c>
      <c r="F344" s="42">
        <f t="shared" si="34"/>
        <v>0</v>
      </c>
      <c r="G344" s="42">
        <f>0.5*Y$11*Y$13*Y$10*(D344*(1000/3600))^2</f>
        <v>14.28082612305556</v>
      </c>
      <c r="H344" s="42">
        <f>IF(D344=0,0,Y$12*Y$9*9.81)</f>
        <v>374.44769999999994</v>
      </c>
      <c r="I344" s="42">
        <f t="shared" si="30"/>
        <v>388.72852612305547</v>
      </c>
      <c r="J344" s="42">
        <f>(Y$9*E344)+IF(E344&gt;0,H344+G344,0)</f>
        <v>0</v>
      </c>
      <c r="K344" s="42">
        <f>MAX((Y$9*E344)+H344+G344,0)</f>
        <v>388.72852612305547</v>
      </c>
      <c r="L344" s="42">
        <f t="shared" si="31"/>
        <v>0</v>
      </c>
      <c r="M344" s="42">
        <f>ABS(MIN((Y$9*E344)+H344+G344,0))</f>
        <v>0</v>
      </c>
      <c r="N344" s="42">
        <f>MAX(K344,0)*(D344*1000/3600)</f>
        <v>1544.1160898776925</v>
      </c>
      <c r="O344" s="42">
        <f>ABS(M344*(D344*1000/3600))</f>
        <v>0</v>
      </c>
      <c r="P344" s="42">
        <f>P343+N344/1000</f>
        <v>1537.4183777596484</v>
      </c>
      <c r="Q344" s="42">
        <f>Q343+O344/1000</f>
        <v>414.31526001408406</v>
      </c>
      <c r="R344" s="43">
        <v>348.24720781854086</v>
      </c>
      <c r="S344" s="43">
        <f t="shared" si="32"/>
        <v>0</v>
      </c>
      <c r="T344" s="42">
        <f>V344*Y$16</f>
        <v>285.68237863594618</v>
      </c>
      <c r="U344" s="21">
        <f>MIN(O344,Y$17)</f>
        <v>0</v>
      </c>
      <c r="V344" s="21">
        <f t="shared" si="35"/>
        <v>414.31526001408406</v>
      </c>
      <c r="W344" s="22"/>
    </row>
    <row r="345" spans="1:23" x14ac:dyDescent="0.35">
      <c r="A345" s="2" t="s">
        <v>12</v>
      </c>
      <c r="B345" s="2">
        <v>338</v>
      </c>
      <c r="C345" s="2">
        <v>338</v>
      </c>
      <c r="D345" s="7">
        <v>14.5</v>
      </c>
      <c r="E345" s="42">
        <f t="shared" si="33"/>
        <v>0.15277777777777773</v>
      </c>
      <c r="F345" s="42">
        <f t="shared" si="34"/>
        <v>0.54999999999999982</v>
      </c>
      <c r="G345" s="42">
        <f>0.5*Y$11*Y$13*Y$10*(D345*(1000/3600))^2</f>
        <v>14.683083243055556</v>
      </c>
      <c r="H345" s="42">
        <f>IF(D345=0,0,Y$12*Y$9*9.81)</f>
        <v>374.44769999999994</v>
      </c>
      <c r="I345" s="42">
        <f t="shared" si="30"/>
        <v>389.13078324305548</v>
      </c>
      <c r="J345" s="42">
        <f>(Y$9*E345)+IF(E345&gt;0,H345+G345,0)</f>
        <v>654.20022768749982</v>
      </c>
      <c r="K345" s="42">
        <f>MAX((Y$9*E345)+H345+G345,0)</f>
        <v>654.20022768749982</v>
      </c>
      <c r="L345" s="42">
        <f t="shared" si="31"/>
        <v>0</v>
      </c>
      <c r="M345" s="42">
        <f>ABS(MIN((Y$9*E345)+H345+G345,0))</f>
        <v>0</v>
      </c>
      <c r="N345" s="42">
        <f>MAX(K345,0)*(D345*1000/3600)</f>
        <v>2634.9731392968743</v>
      </c>
      <c r="O345" s="42">
        <f>ABS(M345*(D345*1000/3600))</f>
        <v>0</v>
      </c>
      <c r="P345" s="42">
        <f>P344+N345/1000</f>
        <v>1540.0533508989452</v>
      </c>
      <c r="Q345" s="42">
        <f>Q344+O345/1000</f>
        <v>414.31526001408406</v>
      </c>
      <c r="R345" s="43">
        <v>348.24720781854086</v>
      </c>
      <c r="S345" s="43">
        <f t="shared" si="32"/>
        <v>0</v>
      </c>
      <c r="T345" s="42">
        <f>V345*Y$16</f>
        <v>285.68237863594618</v>
      </c>
      <c r="U345" s="21">
        <f>MIN(O345,Y$17)</f>
        <v>0</v>
      </c>
      <c r="V345" s="21">
        <f t="shared" si="35"/>
        <v>414.31526001408406</v>
      </c>
      <c r="W345" s="22"/>
    </row>
    <row r="346" spans="1:23" x14ac:dyDescent="0.35">
      <c r="A346" s="2" t="s">
        <v>12</v>
      </c>
      <c r="B346" s="2">
        <v>339</v>
      </c>
      <c r="C346" s="2">
        <v>339</v>
      </c>
      <c r="D346" s="7">
        <v>15.4</v>
      </c>
      <c r="E346" s="42">
        <f t="shared" si="33"/>
        <v>0.45833333333333343</v>
      </c>
      <c r="F346" s="42">
        <f t="shared" si="34"/>
        <v>1.6500000000000004</v>
      </c>
      <c r="G346" s="42">
        <f>0.5*Y$11*Y$13*Y$10*(D346*(1000/3600))^2</f>
        <v>16.562378225555555</v>
      </c>
      <c r="H346" s="42">
        <f>IF(D346=0,0,Y$12*Y$9*9.81)</f>
        <v>374.44769999999994</v>
      </c>
      <c r="I346" s="42">
        <f t="shared" si="30"/>
        <v>391.0100782255555</v>
      </c>
      <c r="J346" s="42">
        <f>(Y$9*E346)+IF(E346&gt;0,H346+G346,0)</f>
        <v>1186.2184115588889</v>
      </c>
      <c r="K346" s="42">
        <f>MAX((Y$9*E346)+H346+G346,0)</f>
        <v>1186.2184115588889</v>
      </c>
      <c r="L346" s="42">
        <f t="shared" si="31"/>
        <v>0</v>
      </c>
      <c r="M346" s="42">
        <f>ABS(MIN((Y$9*E346)+H346+G346,0))</f>
        <v>0</v>
      </c>
      <c r="N346" s="42">
        <f>MAX(K346,0)*(D346*1000/3600)</f>
        <v>5074.3787605574689</v>
      </c>
      <c r="O346" s="42">
        <f>ABS(M346*(D346*1000/3600))</f>
        <v>0</v>
      </c>
      <c r="P346" s="42">
        <f>P345+N346/1000</f>
        <v>1545.1277296595026</v>
      </c>
      <c r="Q346" s="42">
        <f>Q345+O346/1000</f>
        <v>414.31526001408406</v>
      </c>
      <c r="R346" s="43">
        <v>348.24720781854086</v>
      </c>
      <c r="S346" s="43">
        <f t="shared" si="32"/>
        <v>0</v>
      </c>
      <c r="T346" s="42">
        <f>V346*Y$16</f>
        <v>285.68237863594618</v>
      </c>
      <c r="U346" s="21">
        <f>MIN(O346,Y$17)</f>
        <v>0</v>
      </c>
      <c r="V346" s="21">
        <f t="shared" si="35"/>
        <v>414.31526001408406</v>
      </c>
      <c r="W346" s="22"/>
    </row>
    <row r="347" spans="1:23" x14ac:dyDescent="0.35">
      <c r="A347" s="2" t="s">
        <v>12</v>
      </c>
      <c r="B347" s="2">
        <v>340</v>
      </c>
      <c r="C347" s="2">
        <v>340</v>
      </c>
      <c r="D347" s="7">
        <v>17.8</v>
      </c>
      <c r="E347" s="42">
        <f t="shared" si="33"/>
        <v>0.79166666666666674</v>
      </c>
      <c r="F347" s="42">
        <f t="shared" si="34"/>
        <v>2.8500000000000005</v>
      </c>
      <c r="G347" s="42">
        <f>0.5*Y$11*Y$13*Y$10*(D347*(1000/3600))^2</f>
        <v>22.126935052222223</v>
      </c>
      <c r="H347" s="42">
        <f>IF(D347=0,0,Y$12*Y$9*9.81)</f>
        <v>374.44769999999994</v>
      </c>
      <c r="I347" s="42">
        <f t="shared" si="30"/>
        <v>396.57463505222216</v>
      </c>
      <c r="J347" s="42">
        <f>(Y$9*E347)+IF(E347&gt;0,H347+G347,0)</f>
        <v>1770.116301718889</v>
      </c>
      <c r="K347" s="42">
        <f>MAX((Y$9*E347)+H347+G347,0)</f>
        <v>1770.116301718889</v>
      </c>
      <c r="L347" s="42">
        <f t="shared" si="31"/>
        <v>0</v>
      </c>
      <c r="M347" s="42">
        <f>ABS(MIN((Y$9*E347)+H347+G347,0))</f>
        <v>0</v>
      </c>
      <c r="N347" s="42">
        <f>MAX(K347,0)*(D347*1000/3600)</f>
        <v>8752.2417140545076</v>
      </c>
      <c r="O347" s="42">
        <f>ABS(M347*(D347*1000/3600))</f>
        <v>0</v>
      </c>
      <c r="P347" s="42">
        <f>P346+N347/1000</f>
        <v>1553.8799713735571</v>
      </c>
      <c r="Q347" s="42">
        <f>Q346+O347/1000</f>
        <v>414.31526001408406</v>
      </c>
      <c r="R347" s="43">
        <v>348.24720781854086</v>
      </c>
      <c r="S347" s="43">
        <f t="shared" si="32"/>
        <v>0</v>
      </c>
      <c r="T347" s="42">
        <f>V347*Y$16</f>
        <v>285.68237863594618</v>
      </c>
      <c r="U347" s="21">
        <f>MIN(O347,Y$17)</f>
        <v>0</v>
      </c>
      <c r="V347" s="21">
        <f t="shared" si="35"/>
        <v>414.31526001408406</v>
      </c>
      <c r="W347" s="22"/>
    </row>
    <row r="348" spans="1:23" x14ac:dyDescent="0.35">
      <c r="A348" s="2" t="s">
        <v>12</v>
      </c>
      <c r="B348" s="2">
        <v>341</v>
      </c>
      <c r="C348" s="2">
        <v>341</v>
      </c>
      <c r="D348" s="7">
        <v>21.1</v>
      </c>
      <c r="E348" s="42">
        <f t="shared" si="33"/>
        <v>0.87500000000000011</v>
      </c>
      <c r="F348" s="42">
        <f t="shared" si="34"/>
        <v>3.1500000000000004</v>
      </c>
      <c r="G348" s="42">
        <f>0.5*Y$11*Y$13*Y$10*(D348*(1000/3600))^2</f>
        <v>31.091821596388893</v>
      </c>
      <c r="H348" s="42">
        <f>IF(D348=0,0,Y$12*Y$9*9.81)</f>
        <v>374.44769999999994</v>
      </c>
      <c r="I348" s="42">
        <f t="shared" si="30"/>
        <v>405.53952159638885</v>
      </c>
      <c r="J348" s="42">
        <f>(Y$9*E348)+IF(E348&gt;0,H348+G348,0)</f>
        <v>1923.664521596389</v>
      </c>
      <c r="K348" s="42">
        <f>MAX((Y$9*E348)+H348+G348,0)</f>
        <v>1923.664521596389</v>
      </c>
      <c r="L348" s="42">
        <f t="shared" si="31"/>
        <v>0</v>
      </c>
      <c r="M348" s="42">
        <f>ABS(MIN((Y$9*E348)+H348+G348,0))</f>
        <v>0</v>
      </c>
      <c r="N348" s="42">
        <f>MAX(K348,0)*(D348*1000/3600)</f>
        <v>11274.811501578835</v>
      </c>
      <c r="O348" s="42">
        <f>ABS(M348*(D348*1000/3600))</f>
        <v>0</v>
      </c>
      <c r="P348" s="42">
        <f>P347+N348/1000</f>
        <v>1565.1547828751359</v>
      </c>
      <c r="Q348" s="42">
        <f>Q347+O348/1000</f>
        <v>414.31526001408406</v>
      </c>
      <c r="R348" s="43">
        <v>348.24720781854086</v>
      </c>
      <c r="S348" s="43">
        <f t="shared" si="32"/>
        <v>0</v>
      </c>
      <c r="T348" s="42">
        <f>V348*Y$16</f>
        <v>285.68237863594618</v>
      </c>
      <c r="U348" s="21">
        <f>MIN(O348,Y$17)</f>
        <v>0</v>
      </c>
      <c r="V348" s="21">
        <f t="shared" si="35"/>
        <v>414.31526001408406</v>
      </c>
      <c r="W348" s="22"/>
    </row>
    <row r="349" spans="1:23" x14ac:dyDescent="0.35">
      <c r="A349" s="2" t="s">
        <v>12</v>
      </c>
      <c r="B349" s="2">
        <v>342</v>
      </c>
      <c r="C349" s="2">
        <v>342</v>
      </c>
      <c r="D349" s="7">
        <v>24.1</v>
      </c>
      <c r="E349" s="42">
        <f t="shared" si="33"/>
        <v>0.54166666666666641</v>
      </c>
      <c r="F349" s="42">
        <f t="shared" si="34"/>
        <v>1.9499999999999993</v>
      </c>
      <c r="G349" s="42">
        <f>0.5*Y$11*Y$13*Y$10*(D349*(1000/3600))^2</f>
        <v>40.561624629722239</v>
      </c>
      <c r="H349" s="42">
        <f>IF(D349=0,0,Y$12*Y$9*9.81)</f>
        <v>374.44769999999994</v>
      </c>
      <c r="I349" s="42">
        <f t="shared" si="30"/>
        <v>415.00932462972219</v>
      </c>
      <c r="J349" s="42">
        <f>(Y$9*E349)+IF(E349&gt;0,H349+G349,0)</f>
        <v>1354.8009912963885</v>
      </c>
      <c r="K349" s="42">
        <f>MAX((Y$9*E349)+H349+G349,0)</f>
        <v>1354.8009912963885</v>
      </c>
      <c r="L349" s="42">
        <f t="shared" si="31"/>
        <v>0</v>
      </c>
      <c r="M349" s="42">
        <f>ABS(MIN((Y$9*E349)+H349+G349,0))</f>
        <v>0</v>
      </c>
      <c r="N349" s="42">
        <f>MAX(K349,0)*(D349*1000/3600)</f>
        <v>9069.6399695119344</v>
      </c>
      <c r="O349" s="42">
        <f>ABS(M349*(D349*1000/3600))</f>
        <v>0</v>
      </c>
      <c r="P349" s="42">
        <f>P348+N349/1000</f>
        <v>1574.2244228446477</v>
      </c>
      <c r="Q349" s="42">
        <f>Q348+O349/1000</f>
        <v>414.31526001408406</v>
      </c>
      <c r="R349" s="43">
        <v>348.24720781854086</v>
      </c>
      <c r="S349" s="43">
        <f t="shared" si="32"/>
        <v>0</v>
      </c>
      <c r="T349" s="42">
        <f>V349*Y$16</f>
        <v>285.68237863594618</v>
      </c>
      <c r="U349" s="21">
        <f>MIN(O349,Y$17)</f>
        <v>0</v>
      </c>
      <c r="V349" s="21">
        <f t="shared" si="35"/>
        <v>414.31526001408406</v>
      </c>
      <c r="W349" s="22"/>
    </row>
    <row r="350" spans="1:23" x14ac:dyDescent="0.35">
      <c r="A350" s="2" t="s">
        <v>12</v>
      </c>
      <c r="B350" s="2">
        <v>343</v>
      </c>
      <c r="C350" s="2">
        <v>343</v>
      </c>
      <c r="D350" s="7">
        <v>25</v>
      </c>
      <c r="E350" s="42">
        <f t="shared" si="33"/>
        <v>0.16666666666666657</v>
      </c>
      <c r="F350" s="42">
        <f t="shared" si="34"/>
        <v>0.59999999999999964</v>
      </c>
      <c r="G350" s="42">
        <f>0.5*Y$11*Y$13*Y$10*(D350*(1000/3600))^2</f>
        <v>43.647690972222222</v>
      </c>
      <c r="H350" s="42">
        <f>IF(D350=0,0,Y$12*Y$9*9.81)</f>
        <v>374.44769999999994</v>
      </c>
      <c r="I350" s="42">
        <f t="shared" si="30"/>
        <v>418.09539097222216</v>
      </c>
      <c r="J350" s="42">
        <f>(Y$9*E350)+IF(E350&gt;0,H350+G350,0)</f>
        <v>707.26205763888868</v>
      </c>
      <c r="K350" s="42">
        <f>MAX((Y$9*E350)+H350+G350,0)</f>
        <v>707.26205763888868</v>
      </c>
      <c r="L350" s="42">
        <f t="shared" si="31"/>
        <v>0</v>
      </c>
      <c r="M350" s="42">
        <f>ABS(MIN((Y$9*E350)+H350+G350,0))</f>
        <v>0</v>
      </c>
      <c r="N350" s="42">
        <f>MAX(K350,0)*(D350*1000/3600)</f>
        <v>4911.5420669367268</v>
      </c>
      <c r="O350" s="42">
        <f>ABS(M350*(D350*1000/3600))</f>
        <v>0</v>
      </c>
      <c r="P350" s="42">
        <f>P349+N350/1000</f>
        <v>1579.1359649115846</v>
      </c>
      <c r="Q350" s="42">
        <f>Q349+O350/1000</f>
        <v>414.31526001408406</v>
      </c>
      <c r="R350" s="43">
        <v>348.24720781854086</v>
      </c>
      <c r="S350" s="43">
        <f t="shared" si="32"/>
        <v>0</v>
      </c>
      <c r="T350" s="42">
        <f>V350*Y$16</f>
        <v>285.68237863594618</v>
      </c>
      <c r="U350" s="21">
        <f>MIN(O350,Y$17)</f>
        <v>0</v>
      </c>
      <c r="V350" s="21">
        <f t="shared" si="35"/>
        <v>414.31526001408406</v>
      </c>
      <c r="W350" s="22"/>
    </row>
    <row r="351" spans="1:23" x14ac:dyDescent="0.35">
      <c r="A351" s="2" t="s">
        <v>12</v>
      </c>
      <c r="B351" s="2">
        <v>344</v>
      </c>
      <c r="C351" s="2">
        <v>344</v>
      </c>
      <c r="D351" s="7">
        <v>25.3</v>
      </c>
      <c r="E351" s="42">
        <f t="shared" si="33"/>
        <v>6.9444444444444448E-2</v>
      </c>
      <c r="F351" s="42">
        <f t="shared" si="34"/>
        <v>0.25</v>
      </c>
      <c r="G351" s="42">
        <f>0.5*Y$11*Y$13*Y$10*(D351*(1000/3600))^2</f>
        <v>44.701520823055567</v>
      </c>
      <c r="H351" s="42">
        <f>IF(D351=0,0,Y$12*Y$9*9.81)</f>
        <v>374.44769999999994</v>
      </c>
      <c r="I351" s="42">
        <f t="shared" si="30"/>
        <v>419.14922082305549</v>
      </c>
      <c r="J351" s="42">
        <f>(Y$9*E351)+IF(E351&gt;0,H351+G351,0)</f>
        <v>539.63533193416663</v>
      </c>
      <c r="K351" s="42">
        <f>MAX((Y$9*E351)+H351+G351,0)</f>
        <v>539.63533193416663</v>
      </c>
      <c r="L351" s="42">
        <f t="shared" si="31"/>
        <v>0</v>
      </c>
      <c r="M351" s="42">
        <f>ABS(MIN((Y$9*E351)+H351+G351,0))</f>
        <v>0</v>
      </c>
      <c r="N351" s="42">
        <f>MAX(K351,0)*(D351*1000/3600)</f>
        <v>3792.4371938706709</v>
      </c>
      <c r="O351" s="42">
        <f>ABS(M351*(D351*1000/3600))</f>
        <v>0</v>
      </c>
      <c r="P351" s="42">
        <f>P350+N351/1000</f>
        <v>1582.9284021054552</v>
      </c>
      <c r="Q351" s="42">
        <f>Q350+O351/1000</f>
        <v>414.31526001408406</v>
      </c>
      <c r="R351" s="43">
        <v>348.24720781854086</v>
      </c>
      <c r="S351" s="43">
        <f t="shared" si="32"/>
        <v>0</v>
      </c>
      <c r="T351" s="42">
        <f>V351*Y$16</f>
        <v>285.68237863594618</v>
      </c>
      <c r="U351" s="21">
        <f>MIN(O351,Y$17)</f>
        <v>0</v>
      </c>
      <c r="V351" s="21">
        <f t="shared" si="35"/>
        <v>414.31526001408406</v>
      </c>
      <c r="W351" s="22"/>
    </row>
    <row r="352" spans="1:23" x14ac:dyDescent="0.35">
      <c r="A352" s="2" t="s">
        <v>12</v>
      </c>
      <c r="B352" s="2">
        <v>345</v>
      </c>
      <c r="C352" s="2">
        <v>345</v>
      </c>
      <c r="D352" s="7">
        <v>25.5</v>
      </c>
      <c r="E352" s="42">
        <f t="shared" si="33"/>
        <v>0.15277777777777748</v>
      </c>
      <c r="F352" s="42">
        <f t="shared" si="34"/>
        <v>0.54999999999999893</v>
      </c>
      <c r="G352" s="42">
        <f>0.5*Y$11*Y$13*Y$10*(D352*(1000/3600))^2</f>
        <v>45.411057687500012</v>
      </c>
      <c r="H352" s="42">
        <f>IF(D352=0,0,Y$12*Y$9*9.81)</f>
        <v>374.44769999999994</v>
      </c>
      <c r="I352" s="42">
        <f t="shared" si="30"/>
        <v>419.85875768749997</v>
      </c>
      <c r="J352" s="42">
        <f>(Y$9*E352)+IF(E352&gt;0,H352+G352,0)</f>
        <v>684.92820213194386</v>
      </c>
      <c r="K352" s="42">
        <f>MAX((Y$9*E352)+H352+G352,0)</f>
        <v>684.92820213194386</v>
      </c>
      <c r="L352" s="42">
        <f t="shared" si="31"/>
        <v>0</v>
      </c>
      <c r="M352" s="42">
        <f>ABS(MIN((Y$9*E352)+H352+G352,0))</f>
        <v>0</v>
      </c>
      <c r="N352" s="42">
        <f>MAX(K352,0)*(D352*1000/3600)</f>
        <v>4851.5747651012689</v>
      </c>
      <c r="O352" s="42">
        <f>ABS(M352*(D352*1000/3600))</f>
        <v>0</v>
      </c>
      <c r="P352" s="42">
        <f>P351+N352/1000</f>
        <v>1587.7799768705565</v>
      </c>
      <c r="Q352" s="42">
        <f>Q351+O352/1000</f>
        <v>414.31526001408406</v>
      </c>
      <c r="R352" s="43">
        <v>348.24720781854086</v>
      </c>
      <c r="S352" s="43">
        <f t="shared" si="32"/>
        <v>0</v>
      </c>
      <c r="T352" s="42">
        <f>V352*Y$16</f>
        <v>285.68237863594618</v>
      </c>
      <c r="U352" s="21">
        <f>MIN(O352,Y$17)</f>
        <v>0</v>
      </c>
      <c r="V352" s="21">
        <f t="shared" si="35"/>
        <v>414.31526001408406</v>
      </c>
      <c r="W352" s="22"/>
    </row>
    <row r="353" spans="1:23" x14ac:dyDescent="0.35">
      <c r="A353" s="2" t="s">
        <v>12</v>
      </c>
      <c r="B353" s="2">
        <v>346</v>
      </c>
      <c r="C353" s="2">
        <v>346</v>
      </c>
      <c r="D353" s="7">
        <v>26.4</v>
      </c>
      <c r="E353" s="42">
        <f t="shared" si="33"/>
        <v>0.15277777777777798</v>
      </c>
      <c r="F353" s="42">
        <f t="shared" si="34"/>
        <v>0.55000000000000071</v>
      </c>
      <c r="G353" s="42">
        <f>0.5*Y$11*Y$13*Y$10*(D353*(1000/3600))^2</f>
        <v>48.673111519999992</v>
      </c>
      <c r="H353" s="42">
        <f>IF(D353=0,0,Y$12*Y$9*9.81)</f>
        <v>374.44769999999994</v>
      </c>
      <c r="I353" s="42">
        <f t="shared" si="30"/>
        <v>423.12081151999996</v>
      </c>
      <c r="J353" s="42">
        <f>(Y$9*E353)+IF(E353&gt;0,H353+G353,0)</f>
        <v>688.19025596444476</v>
      </c>
      <c r="K353" s="42">
        <f>MAX((Y$9*E353)+H353+G353,0)</f>
        <v>688.19025596444476</v>
      </c>
      <c r="L353" s="42">
        <f t="shared" si="31"/>
        <v>0</v>
      </c>
      <c r="M353" s="42">
        <f>ABS(MIN((Y$9*E353)+H353+G353,0))</f>
        <v>0</v>
      </c>
      <c r="N353" s="42">
        <f>MAX(K353,0)*(D353*1000/3600)</f>
        <v>5046.7285437392611</v>
      </c>
      <c r="O353" s="42">
        <f>ABS(M353*(D353*1000/3600))</f>
        <v>0</v>
      </c>
      <c r="P353" s="42">
        <f>P352+N353/1000</f>
        <v>1592.8267054142957</v>
      </c>
      <c r="Q353" s="42">
        <f>Q352+O353/1000</f>
        <v>414.31526001408406</v>
      </c>
      <c r="R353" s="43">
        <v>348.24720781854086</v>
      </c>
      <c r="S353" s="43">
        <f t="shared" si="32"/>
        <v>0</v>
      </c>
      <c r="T353" s="42">
        <f>V353*Y$16</f>
        <v>285.68237863594618</v>
      </c>
      <c r="U353" s="21">
        <f>MIN(O353,Y$17)</f>
        <v>0</v>
      </c>
      <c r="V353" s="21">
        <f t="shared" si="35"/>
        <v>414.31526001408406</v>
      </c>
      <c r="W353" s="22"/>
    </row>
    <row r="354" spans="1:23" x14ac:dyDescent="0.35">
      <c r="A354" s="2" t="s">
        <v>12</v>
      </c>
      <c r="B354" s="2">
        <v>347</v>
      </c>
      <c r="C354" s="2">
        <v>347</v>
      </c>
      <c r="D354" s="7">
        <v>26.6</v>
      </c>
      <c r="E354" s="42">
        <f t="shared" si="33"/>
        <v>9.7222222222222612E-2</v>
      </c>
      <c r="F354" s="42">
        <f t="shared" si="34"/>
        <v>0.35000000000000142</v>
      </c>
      <c r="G354" s="42">
        <f>0.5*Y$11*Y$13*Y$10*(D354*(1000/3600))^2</f>
        <v>49.413376358888897</v>
      </c>
      <c r="H354" s="42">
        <f>IF(D354=0,0,Y$12*Y$9*9.81)</f>
        <v>374.44769999999994</v>
      </c>
      <c r="I354" s="42">
        <f t="shared" si="30"/>
        <v>423.86107635888885</v>
      </c>
      <c r="J354" s="42">
        <f>(Y$9*E354)+IF(E354&gt;0,H354+G354,0)</f>
        <v>592.54163191444513</v>
      </c>
      <c r="K354" s="42">
        <f>MAX((Y$9*E354)+H354+G354,0)</f>
        <v>592.54163191444502</v>
      </c>
      <c r="L354" s="42">
        <f t="shared" si="31"/>
        <v>0</v>
      </c>
      <c r="M354" s="42">
        <f>ABS(MIN((Y$9*E354)+H354+G354,0))</f>
        <v>0</v>
      </c>
      <c r="N354" s="42">
        <f>MAX(K354,0)*(D354*1000/3600)</f>
        <v>4378.2242802567325</v>
      </c>
      <c r="O354" s="42">
        <f>ABS(M354*(D354*1000/3600))</f>
        <v>0</v>
      </c>
      <c r="P354" s="42">
        <f>P353+N354/1000</f>
        <v>1597.2049296945524</v>
      </c>
      <c r="Q354" s="42">
        <f>Q353+O354/1000</f>
        <v>414.31526001408406</v>
      </c>
      <c r="R354" s="43">
        <v>348.24720781854086</v>
      </c>
      <c r="S354" s="43">
        <f t="shared" si="32"/>
        <v>0</v>
      </c>
      <c r="T354" s="42">
        <f>V354*Y$16</f>
        <v>285.68237863594618</v>
      </c>
      <c r="U354" s="21">
        <f>MIN(O354,Y$17)</f>
        <v>0</v>
      </c>
      <c r="V354" s="21">
        <f t="shared" si="35"/>
        <v>414.31526001408406</v>
      </c>
      <c r="W354" s="22"/>
    </row>
    <row r="355" spans="1:23" x14ac:dyDescent="0.35">
      <c r="A355" s="2" t="s">
        <v>12</v>
      </c>
      <c r="B355" s="2">
        <v>348</v>
      </c>
      <c r="C355" s="2">
        <v>348</v>
      </c>
      <c r="D355" s="7">
        <v>27.1</v>
      </c>
      <c r="E355" s="42">
        <f t="shared" si="33"/>
        <v>0.15277777777777748</v>
      </c>
      <c r="F355" s="42">
        <f t="shared" si="34"/>
        <v>0.54999999999999893</v>
      </c>
      <c r="G355" s="42">
        <f>0.5*Y$11*Y$13*Y$10*(D355*(1000/3600))^2</f>
        <v>51.288481163055565</v>
      </c>
      <c r="H355" s="42">
        <f>IF(D355=0,0,Y$12*Y$9*9.81)</f>
        <v>374.44769999999994</v>
      </c>
      <c r="I355" s="42">
        <f t="shared" si="30"/>
        <v>425.73618116305551</v>
      </c>
      <c r="J355" s="42">
        <f>(Y$9*E355)+IF(E355&gt;0,H355+G355,0)</f>
        <v>690.80562560749945</v>
      </c>
      <c r="K355" s="42">
        <f>MAX((Y$9*E355)+H355+G355,0)</f>
        <v>690.80562560749945</v>
      </c>
      <c r="L355" s="42">
        <f t="shared" si="31"/>
        <v>0</v>
      </c>
      <c r="M355" s="42">
        <f>ABS(MIN((Y$9*E355)+H355+G355,0))</f>
        <v>0</v>
      </c>
      <c r="N355" s="42">
        <f>MAX(K355,0)*(D355*1000/3600)</f>
        <v>5200.2312372120095</v>
      </c>
      <c r="O355" s="42">
        <f>ABS(M355*(D355*1000/3600))</f>
        <v>0</v>
      </c>
      <c r="P355" s="42">
        <f>P354+N355/1000</f>
        <v>1602.4051609317644</v>
      </c>
      <c r="Q355" s="42">
        <f>Q354+O355/1000</f>
        <v>414.31526001408406</v>
      </c>
      <c r="R355" s="43">
        <v>348.24720781854086</v>
      </c>
      <c r="S355" s="43">
        <f t="shared" si="32"/>
        <v>0</v>
      </c>
      <c r="T355" s="42">
        <f>V355*Y$16</f>
        <v>285.68237863594618</v>
      </c>
      <c r="U355" s="21">
        <f>MIN(O355,Y$17)</f>
        <v>0</v>
      </c>
      <c r="V355" s="21">
        <f t="shared" si="35"/>
        <v>414.31526001408406</v>
      </c>
      <c r="W355" s="22"/>
    </row>
    <row r="356" spans="1:23" x14ac:dyDescent="0.35">
      <c r="A356" s="2" t="s">
        <v>12</v>
      </c>
      <c r="B356" s="2">
        <v>349</v>
      </c>
      <c r="C356" s="2">
        <v>349</v>
      </c>
      <c r="D356" s="7">
        <v>27.7</v>
      </c>
      <c r="E356" s="42">
        <f t="shared" si="33"/>
        <v>0.1388888888888889</v>
      </c>
      <c r="F356" s="42">
        <f t="shared" si="34"/>
        <v>0.5</v>
      </c>
      <c r="G356" s="42">
        <f>0.5*Y$11*Y$13*Y$10*(D356*(1000/3600))^2</f>
        <v>53.584698889722226</v>
      </c>
      <c r="H356" s="42">
        <f>IF(D356=0,0,Y$12*Y$9*9.81)</f>
        <v>374.44769999999994</v>
      </c>
      <c r="I356" s="42">
        <f t="shared" si="30"/>
        <v>428.03239888972217</v>
      </c>
      <c r="J356" s="42">
        <f>(Y$9*E356)+IF(E356&gt;0,H356+G356,0)</f>
        <v>669.0046211119444</v>
      </c>
      <c r="K356" s="42">
        <f>MAX((Y$9*E356)+H356+G356,0)</f>
        <v>669.00462111194429</v>
      </c>
      <c r="L356" s="42">
        <f t="shared" si="31"/>
        <v>0</v>
      </c>
      <c r="M356" s="42">
        <f>ABS(MIN((Y$9*E356)+H356+G356,0))</f>
        <v>0</v>
      </c>
      <c r="N356" s="42">
        <f>MAX(K356,0)*(D356*1000/3600)</f>
        <v>5147.6188902224603</v>
      </c>
      <c r="O356" s="42">
        <f>ABS(M356*(D356*1000/3600))</f>
        <v>0</v>
      </c>
      <c r="P356" s="42">
        <f>P355+N356/1000</f>
        <v>1607.5527798219869</v>
      </c>
      <c r="Q356" s="42">
        <f>Q355+O356/1000</f>
        <v>414.31526001408406</v>
      </c>
      <c r="R356" s="43">
        <v>348.24720781854086</v>
      </c>
      <c r="S356" s="43">
        <f t="shared" si="32"/>
        <v>0</v>
      </c>
      <c r="T356" s="42">
        <f>V356*Y$16</f>
        <v>285.68237863594618</v>
      </c>
      <c r="U356" s="21">
        <f>MIN(O356,Y$17)</f>
        <v>0</v>
      </c>
      <c r="V356" s="21">
        <f t="shared" si="35"/>
        <v>414.31526001408406</v>
      </c>
      <c r="W356" s="22"/>
    </row>
    <row r="357" spans="1:23" x14ac:dyDescent="0.35">
      <c r="A357" s="2" t="s">
        <v>12</v>
      </c>
      <c r="B357" s="2">
        <v>350</v>
      </c>
      <c r="C357" s="2">
        <v>350</v>
      </c>
      <c r="D357" s="7">
        <v>28.1</v>
      </c>
      <c r="E357" s="42">
        <f t="shared" si="33"/>
        <v>6.9444444444444448E-2</v>
      </c>
      <c r="F357" s="42">
        <f t="shared" si="34"/>
        <v>0.25</v>
      </c>
      <c r="G357" s="42">
        <f>0.5*Y$11*Y$13*Y$10*(D357*(1000/3600))^2</f>
        <v>55.143445229722232</v>
      </c>
      <c r="H357" s="42">
        <f>IF(D357=0,0,Y$12*Y$9*9.81)</f>
        <v>374.44769999999994</v>
      </c>
      <c r="I357" s="42">
        <f t="shared" si="30"/>
        <v>429.5911452297222</v>
      </c>
      <c r="J357" s="42">
        <f>(Y$9*E357)+IF(E357&gt;0,H357+G357,0)</f>
        <v>550.07725634083329</v>
      </c>
      <c r="K357" s="42">
        <f>MAX((Y$9*E357)+H357+G357,0)</f>
        <v>550.07725634083329</v>
      </c>
      <c r="L357" s="42">
        <f t="shared" si="31"/>
        <v>0</v>
      </c>
      <c r="M357" s="42">
        <f>ABS(MIN((Y$9*E357)+H357+G357,0))</f>
        <v>0</v>
      </c>
      <c r="N357" s="42">
        <f>MAX(K357,0)*(D357*1000/3600)</f>
        <v>4293.6585842159484</v>
      </c>
      <c r="O357" s="42">
        <f>ABS(M357*(D357*1000/3600))</f>
        <v>0</v>
      </c>
      <c r="P357" s="42">
        <f>P356+N357/1000</f>
        <v>1611.8464384062029</v>
      </c>
      <c r="Q357" s="42">
        <f>Q356+O357/1000</f>
        <v>414.31526001408406</v>
      </c>
      <c r="R357" s="43">
        <v>348.24720781854086</v>
      </c>
      <c r="S357" s="43">
        <f t="shared" si="32"/>
        <v>0</v>
      </c>
      <c r="T357" s="42">
        <f>V357*Y$16</f>
        <v>285.68237863594618</v>
      </c>
      <c r="U357" s="21">
        <f>MIN(O357,Y$17)</f>
        <v>0</v>
      </c>
      <c r="V357" s="21">
        <f t="shared" si="35"/>
        <v>414.31526001408406</v>
      </c>
      <c r="W357" s="22"/>
    </row>
    <row r="358" spans="1:23" x14ac:dyDescent="0.35">
      <c r="A358" s="2" t="s">
        <v>12</v>
      </c>
      <c r="B358" s="2">
        <v>351</v>
      </c>
      <c r="C358" s="2">
        <v>351</v>
      </c>
      <c r="D358" s="7">
        <v>28.2</v>
      </c>
      <c r="E358" s="42">
        <f t="shared" si="33"/>
        <v>0</v>
      </c>
      <c r="F358" s="42">
        <f t="shared" si="34"/>
        <v>0</v>
      </c>
      <c r="G358" s="42">
        <f>0.5*Y$11*Y$13*Y$10*(D358*(1000/3600))^2</f>
        <v>55.536623630000008</v>
      </c>
      <c r="H358" s="42">
        <f>IF(D358=0,0,Y$12*Y$9*9.81)</f>
        <v>374.44769999999994</v>
      </c>
      <c r="I358" s="42">
        <f t="shared" si="30"/>
        <v>429.98432362999995</v>
      </c>
      <c r="J358" s="42">
        <f>(Y$9*E358)+IF(E358&gt;0,H358+G358,0)</f>
        <v>0</v>
      </c>
      <c r="K358" s="42">
        <f>MAX((Y$9*E358)+H358+G358,0)</f>
        <v>429.98432362999995</v>
      </c>
      <c r="L358" s="42">
        <f t="shared" si="31"/>
        <v>0</v>
      </c>
      <c r="M358" s="42">
        <f>ABS(MIN((Y$9*E358)+H358+G358,0))</f>
        <v>0</v>
      </c>
      <c r="N358" s="42">
        <f>MAX(K358,0)*(D358*1000/3600)</f>
        <v>3368.2105351016662</v>
      </c>
      <c r="O358" s="42">
        <f>ABS(M358*(D358*1000/3600))</f>
        <v>0</v>
      </c>
      <c r="P358" s="42">
        <f>P357+N358/1000</f>
        <v>1615.2146489413046</v>
      </c>
      <c r="Q358" s="42">
        <f>Q357+O358/1000</f>
        <v>414.31526001408406</v>
      </c>
      <c r="R358" s="43">
        <v>348.24720781854086</v>
      </c>
      <c r="S358" s="43">
        <f t="shared" si="32"/>
        <v>0</v>
      </c>
      <c r="T358" s="42">
        <f>V358*Y$16</f>
        <v>285.68237863594618</v>
      </c>
      <c r="U358" s="21">
        <f>MIN(O358,Y$17)</f>
        <v>0</v>
      </c>
      <c r="V358" s="21">
        <f t="shared" si="35"/>
        <v>414.31526001408406</v>
      </c>
      <c r="W358" s="22"/>
    </row>
    <row r="359" spans="1:23" x14ac:dyDescent="0.35">
      <c r="A359" s="2" t="s">
        <v>12</v>
      </c>
      <c r="B359" s="2">
        <v>352</v>
      </c>
      <c r="C359" s="2">
        <v>352</v>
      </c>
      <c r="D359" s="7">
        <v>28.1</v>
      </c>
      <c r="E359" s="42">
        <f t="shared" si="33"/>
        <v>-2.7777777777777679E-2</v>
      </c>
      <c r="F359" s="42">
        <f t="shared" si="34"/>
        <v>-9.9999999999999645E-2</v>
      </c>
      <c r="G359" s="42">
        <f>0.5*Y$11*Y$13*Y$10*(D359*(1000/3600))^2</f>
        <v>55.143445229722232</v>
      </c>
      <c r="H359" s="42">
        <f>IF(D359=0,0,Y$12*Y$9*9.81)</f>
        <v>374.44769999999994</v>
      </c>
      <c r="I359" s="42">
        <f t="shared" si="30"/>
        <v>429.5911452297222</v>
      </c>
      <c r="J359" s="42">
        <f>(Y$9*E359)+IF(E359&gt;0,H359+G359,0)</f>
        <v>-48.194444444444272</v>
      </c>
      <c r="K359" s="42">
        <f>MAX((Y$9*E359)+H359+G359,0)</f>
        <v>381.39670078527786</v>
      </c>
      <c r="L359" s="42">
        <f t="shared" si="31"/>
        <v>48.194444444444272</v>
      </c>
      <c r="M359" s="42">
        <f>ABS(MIN((Y$9*E359)+H359+G359,0))</f>
        <v>0</v>
      </c>
      <c r="N359" s="42">
        <f>MAX(K359,0)*(D359*1000/3600)</f>
        <v>2977.0131366850856</v>
      </c>
      <c r="O359" s="42">
        <f>ABS(M359*(D359*1000/3600))</f>
        <v>0</v>
      </c>
      <c r="P359" s="42">
        <f>P358+N359/1000</f>
        <v>1618.1916620779898</v>
      </c>
      <c r="Q359" s="42">
        <f>Q358+O359/1000</f>
        <v>414.31526001408406</v>
      </c>
      <c r="R359" s="43">
        <v>348.24720781854086</v>
      </c>
      <c r="S359" s="43">
        <f t="shared" si="32"/>
        <v>0</v>
      </c>
      <c r="T359" s="42">
        <f>V359*Y$16</f>
        <v>285.68237863594618</v>
      </c>
      <c r="U359" s="21">
        <f>MIN(O359,Y$17)</f>
        <v>0</v>
      </c>
      <c r="V359" s="21">
        <f t="shared" si="35"/>
        <v>414.31526001408406</v>
      </c>
      <c r="W359" s="22"/>
    </row>
    <row r="360" spans="1:23" x14ac:dyDescent="0.35">
      <c r="A360" s="2" t="s">
        <v>12</v>
      </c>
      <c r="B360" s="2">
        <v>353</v>
      </c>
      <c r="C360" s="2">
        <v>353</v>
      </c>
      <c r="D360" s="7">
        <v>28</v>
      </c>
      <c r="E360" s="42">
        <f t="shared" si="33"/>
        <v>-2.7777777777778172E-2</v>
      </c>
      <c r="F360" s="42">
        <f t="shared" si="34"/>
        <v>-0.10000000000000142</v>
      </c>
      <c r="G360" s="42">
        <f>0.5*Y$11*Y$13*Y$10*(D360*(1000/3600))^2</f>
        <v>54.751663555555567</v>
      </c>
      <c r="H360" s="42">
        <f>IF(D360=0,0,Y$12*Y$9*9.81)</f>
        <v>374.44769999999994</v>
      </c>
      <c r="I360" s="42">
        <f t="shared" si="30"/>
        <v>429.19936355555552</v>
      </c>
      <c r="J360" s="42">
        <f>(Y$9*E360)+IF(E360&gt;0,H360+G360,0)</f>
        <v>-48.194444444445125</v>
      </c>
      <c r="K360" s="42">
        <f>MAX((Y$9*E360)+H360+G360,0)</f>
        <v>381.00491911111038</v>
      </c>
      <c r="L360" s="42">
        <f t="shared" si="31"/>
        <v>48.194444444445125</v>
      </c>
      <c r="M360" s="42">
        <f>ABS(MIN((Y$9*E360)+H360+G360,0))</f>
        <v>0</v>
      </c>
      <c r="N360" s="42">
        <f>MAX(K360,0)*(D360*1000/3600)</f>
        <v>2963.3715930864141</v>
      </c>
      <c r="O360" s="42">
        <f>ABS(M360*(D360*1000/3600))</f>
        <v>0</v>
      </c>
      <c r="P360" s="42">
        <f>P359+N360/1000</f>
        <v>1621.1550336710761</v>
      </c>
      <c r="Q360" s="42">
        <f>Q359+O360/1000</f>
        <v>414.31526001408406</v>
      </c>
      <c r="R360" s="43">
        <v>348.24720781854086</v>
      </c>
      <c r="S360" s="43">
        <f t="shared" si="32"/>
        <v>0</v>
      </c>
      <c r="T360" s="42">
        <f>V360*Y$16</f>
        <v>285.68237863594618</v>
      </c>
      <c r="U360" s="21">
        <f>MIN(O360,Y$17)</f>
        <v>0</v>
      </c>
      <c r="V360" s="21">
        <f t="shared" si="35"/>
        <v>414.31526001408406</v>
      </c>
      <c r="W360" s="22"/>
    </row>
    <row r="361" spans="1:23" x14ac:dyDescent="0.35">
      <c r="A361" s="2" t="s">
        <v>12</v>
      </c>
      <c r="B361" s="2">
        <v>354</v>
      </c>
      <c r="C361" s="2">
        <v>354</v>
      </c>
      <c r="D361" s="7">
        <v>27.9</v>
      </c>
      <c r="E361" s="42">
        <f t="shared" si="33"/>
        <v>-1.3888888888889086E-2</v>
      </c>
      <c r="F361" s="42">
        <f t="shared" si="34"/>
        <v>-5.0000000000000711E-2</v>
      </c>
      <c r="G361" s="42">
        <f>0.5*Y$11*Y$13*Y$10*(D361*(1000/3600))^2</f>
        <v>54.361278607499997</v>
      </c>
      <c r="H361" s="42">
        <f>IF(D361=0,0,Y$12*Y$9*9.81)</f>
        <v>374.44769999999994</v>
      </c>
      <c r="I361" s="42">
        <f t="shared" si="30"/>
        <v>428.80897860749997</v>
      </c>
      <c r="J361" s="42">
        <f>(Y$9*E361)+IF(E361&gt;0,H361+G361,0)</f>
        <v>-24.097222222222562</v>
      </c>
      <c r="K361" s="42">
        <f>MAX((Y$9*E361)+H361+G361,0)</f>
        <v>404.71175638527734</v>
      </c>
      <c r="L361" s="42">
        <f t="shared" si="31"/>
        <v>24.097222222222562</v>
      </c>
      <c r="M361" s="42">
        <f>ABS(MIN((Y$9*E361)+H361+G361,0))</f>
        <v>0</v>
      </c>
      <c r="N361" s="42">
        <f>MAX(K361,0)*(D361*1000/3600)</f>
        <v>3136.5161119858994</v>
      </c>
      <c r="O361" s="42">
        <f>ABS(M361*(D361*1000/3600))</f>
        <v>0</v>
      </c>
      <c r="P361" s="42">
        <f>P360+N361/1000</f>
        <v>1624.291549783062</v>
      </c>
      <c r="Q361" s="42">
        <f>Q360+O361/1000</f>
        <v>414.31526001408406</v>
      </c>
      <c r="R361" s="43">
        <v>348.24720781854086</v>
      </c>
      <c r="S361" s="43">
        <f t="shared" si="32"/>
        <v>0</v>
      </c>
      <c r="T361" s="42">
        <f>V361*Y$16</f>
        <v>285.68237863594618</v>
      </c>
      <c r="U361" s="21">
        <f>MIN(O361,Y$17)</f>
        <v>0</v>
      </c>
      <c r="V361" s="21">
        <f t="shared" si="35"/>
        <v>414.31526001408406</v>
      </c>
      <c r="W361" s="22"/>
    </row>
    <row r="362" spans="1:23" x14ac:dyDescent="0.35">
      <c r="A362" s="2" t="s">
        <v>12</v>
      </c>
      <c r="B362" s="2">
        <v>355</v>
      </c>
      <c r="C362" s="2">
        <v>355</v>
      </c>
      <c r="D362" s="7">
        <v>27.9</v>
      </c>
      <c r="E362" s="42">
        <f t="shared" si="33"/>
        <v>2.7777777777778172E-2</v>
      </c>
      <c r="F362" s="42">
        <f t="shared" si="34"/>
        <v>0.10000000000000142</v>
      </c>
      <c r="G362" s="42">
        <f>0.5*Y$11*Y$13*Y$10*(D362*(1000/3600))^2</f>
        <v>54.361278607499997</v>
      </c>
      <c r="H362" s="42">
        <f>IF(D362=0,0,Y$12*Y$9*9.81)</f>
        <v>374.44769999999994</v>
      </c>
      <c r="I362" s="42">
        <f t="shared" si="30"/>
        <v>428.80897860749997</v>
      </c>
      <c r="J362" s="42">
        <f>(Y$9*E362)+IF(E362&gt;0,H362+G362,0)</f>
        <v>477.00342305194511</v>
      </c>
      <c r="K362" s="42">
        <f>MAX((Y$9*E362)+H362+G362,0)</f>
        <v>477.00342305194511</v>
      </c>
      <c r="L362" s="42">
        <f t="shared" si="31"/>
        <v>0</v>
      </c>
      <c r="M362" s="42">
        <f>ABS(MIN((Y$9*E362)+H362+G362,0))</f>
        <v>0</v>
      </c>
      <c r="N362" s="42">
        <f>MAX(K362,0)*(D362*1000/3600)</f>
        <v>3696.7765286525746</v>
      </c>
      <c r="O362" s="42">
        <f>ABS(M362*(D362*1000/3600))</f>
        <v>0</v>
      </c>
      <c r="P362" s="42">
        <f>P361+N362/1000</f>
        <v>1627.9883263117147</v>
      </c>
      <c r="Q362" s="42">
        <f>Q361+O362/1000</f>
        <v>414.31526001408406</v>
      </c>
      <c r="R362" s="43">
        <v>348.24720781854086</v>
      </c>
      <c r="S362" s="43">
        <f t="shared" si="32"/>
        <v>0</v>
      </c>
      <c r="T362" s="42">
        <f>V362*Y$16</f>
        <v>285.68237863594618</v>
      </c>
      <c r="U362" s="21">
        <f>MIN(O362,Y$17)</f>
        <v>0</v>
      </c>
      <c r="V362" s="21">
        <f t="shared" si="35"/>
        <v>414.31526001408406</v>
      </c>
      <c r="W362" s="22"/>
    </row>
    <row r="363" spans="1:23" x14ac:dyDescent="0.35">
      <c r="A363" s="2" t="s">
        <v>12</v>
      </c>
      <c r="B363" s="2">
        <v>356</v>
      </c>
      <c r="C363" s="2">
        <v>356</v>
      </c>
      <c r="D363" s="7">
        <v>28.1</v>
      </c>
      <c r="E363" s="42">
        <f t="shared" si="33"/>
        <v>4.1666666666666761E-2</v>
      </c>
      <c r="F363" s="42">
        <f t="shared" si="34"/>
        <v>0.15000000000000036</v>
      </c>
      <c r="G363" s="42">
        <f>0.5*Y$11*Y$13*Y$10*(D363*(1000/3600))^2</f>
        <v>55.143445229722232</v>
      </c>
      <c r="H363" s="42">
        <f>IF(D363=0,0,Y$12*Y$9*9.81)</f>
        <v>374.44769999999994</v>
      </c>
      <c r="I363" s="42">
        <f t="shared" si="30"/>
        <v>429.5911452297222</v>
      </c>
      <c r="J363" s="42">
        <f>(Y$9*E363)+IF(E363&gt;0,H363+G363,0)</f>
        <v>501.88281189638906</v>
      </c>
      <c r="K363" s="42">
        <f>MAX((Y$9*E363)+H363+G363,0)</f>
        <v>501.88281189638906</v>
      </c>
      <c r="L363" s="42">
        <f t="shared" si="31"/>
        <v>0</v>
      </c>
      <c r="M363" s="42">
        <f>ABS(MIN((Y$9*E363)+H363+G363,0))</f>
        <v>0</v>
      </c>
      <c r="N363" s="42">
        <f>MAX(K363,0)*(D363*1000/3600)</f>
        <v>3917.4741706357036</v>
      </c>
      <c r="O363" s="42">
        <f>ABS(M363*(D363*1000/3600))</f>
        <v>0</v>
      </c>
      <c r="P363" s="42">
        <f>P362+N363/1000</f>
        <v>1631.9058004823503</v>
      </c>
      <c r="Q363" s="42">
        <f>Q362+O363/1000</f>
        <v>414.31526001408406</v>
      </c>
      <c r="R363" s="43">
        <v>348.24720781854086</v>
      </c>
      <c r="S363" s="43">
        <f t="shared" si="32"/>
        <v>0</v>
      </c>
      <c r="T363" s="42">
        <f>V363*Y$16</f>
        <v>285.68237863594618</v>
      </c>
      <c r="U363" s="21">
        <f>MIN(O363,Y$17)</f>
        <v>0</v>
      </c>
      <c r="V363" s="21">
        <f t="shared" si="35"/>
        <v>414.31526001408406</v>
      </c>
      <c r="W363" s="22"/>
    </row>
    <row r="364" spans="1:23" x14ac:dyDescent="0.35">
      <c r="A364" s="2" t="s">
        <v>12</v>
      </c>
      <c r="B364" s="2">
        <v>357</v>
      </c>
      <c r="C364" s="2">
        <v>357</v>
      </c>
      <c r="D364" s="7">
        <v>28.2</v>
      </c>
      <c r="E364" s="42">
        <f t="shared" si="33"/>
        <v>-1.3888888888889086E-2</v>
      </c>
      <c r="F364" s="42">
        <f t="shared" si="34"/>
        <v>-5.0000000000000711E-2</v>
      </c>
      <c r="G364" s="42">
        <f>0.5*Y$11*Y$13*Y$10*(D364*(1000/3600))^2</f>
        <v>55.536623630000008</v>
      </c>
      <c r="H364" s="42">
        <f>IF(D364=0,0,Y$12*Y$9*9.81)</f>
        <v>374.44769999999994</v>
      </c>
      <c r="I364" s="42">
        <f t="shared" si="30"/>
        <v>429.98432362999995</v>
      </c>
      <c r="J364" s="42">
        <f>(Y$9*E364)+IF(E364&gt;0,H364+G364,0)</f>
        <v>-24.097222222222562</v>
      </c>
      <c r="K364" s="42">
        <f>MAX((Y$9*E364)+H364+G364,0)</f>
        <v>405.88710140777738</v>
      </c>
      <c r="L364" s="42">
        <f t="shared" si="31"/>
        <v>24.097222222222562</v>
      </c>
      <c r="M364" s="42">
        <f>ABS(MIN((Y$9*E364)+H364+G364,0))</f>
        <v>0</v>
      </c>
      <c r="N364" s="42">
        <f>MAX(K364,0)*(D364*1000/3600)</f>
        <v>3179.4489610275896</v>
      </c>
      <c r="O364" s="42">
        <f>ABS(M364*(D364*1000/3600))</f>
        <v>0</v>
      </c>
      <c r="P364" s="42">
        <f>P363+N364/1000</f>
        <v>1635.085249443378</v>
      </c>
      <c r="Q364" s="42">
        <f>Q363+O364/1000</f>
        <v>414.31526001408406</v>
      </c>
      <c r="R364" s="43">
        <v>348.24720781854086</v>
      </c>
      <c r="S364" s="43">
        <f t="shared" si="32"/>
        <v>0</v>
      </c>
      <c r="T364" s="42">
        <f>V364*Y$16</f>
        <v>285.68237863594618</v>
      </c>
      <c r="U364" s="21">
        <f>MIN(O364,Y$17)</f>
        <v>0</v>
      </c>
      <c r="V364" s="21">
        <f t="shared" si="35"/>
        <v>414.31526001408406</v>
      </c>
      <c r="W364" s="22"/>
    </row>
    <row r="365" spans="1:23" x14ac:dyDescent="0.35">
      <c r="A365" s="2" t="s">
        <v>12</v>
      </c>
      <c r="B365" s="2">
        <v>358</v>
      </c>
      <c r="C365" s="2">
        <v>358</v>
      </c>
      <c r="D365" s="7">
        <v>28</v>
      </c>
      <c r="E365" s="42">
        <f t="shared" si="33"/>
        <v>-0.18055555555555566</v>
      </c>
      <c r="F365" s="42">
        <f t="shared" si="34"/>
        <v>-0.65000000000000036</v>
      </c>
      <c r="G365" s="42">
        <f>0.5*Y$11*Y$13*Y$10*(D365*(1000/3600))^2</f>
        <v>54.751663555555567</v>
      </c>
      <c r="H365" s="42">
        <f>IF(D365=0,0,Y$12*Y$9*9.81)</f>
        <v>374.44769999999994</v>
      </c>
      <c r="I365" s="42">
        <f t="shared" si="30"/>
        <v>429.19936355555552</v>
      </c>
      <c r="J365" s="42">
        <f>(Y$9*E365)+IF(E365&gt;0,H365+G365,0)</f>
        <v>-313.26388888888908</v>
      </c>
      <c r="K365" s="42">
        <f>MAX((Y$9*E365)+H365+G365,0)</f>
        <v>115.93547466666642</v>
      </c>
      <c r="L365" s="42">
        <f t="shared" si="31"/>
        <v>313.26388888888908</v>
      </c>
      <c r="M365" s="42">
        <f>ABS(MIN((Y$9*E365)+H365+G365,0))</f>
        <v>0</v>
      </c>
      <c r="N365" s="42">
        <f>MAX(K365,0)*(D365*1000/3600)</f>
        <v>901.7203585185166</v>
      </c>
      <c r="O365" s="42">
        <f>ABS(M365*(D365*1000/3600))</f>
        <v>0</v>
      </c>
      <c r="P365" s="42">
        <f>P364+N365/1000</f>
        <v>1635.9869698018965</v>
      </c>
      <c r="Q365" s="42">
        <f>Q364+O365/1000</f>
        <v>414.31526001408406</v>
      </c>
      <c r="R365" s="43">
        <v>348.24720781854086</v>
      </c>
      <c r="S365" s="43">
        <f t="shared" si="32"/>
        <v>0</v>
      </c>
      <c r="T365" s="42">
        <f>V365*Y$16</f>
        <v>285.68237863594618</v>
      </c>
      <c r="U365" s="21">
        <f>MIN(O365,Y$17)</f>
        <v>0</v>
      </c>
      <c r="V365" s="21">
        <f t="shared" si="35"/>
        <v>414.31526001408406</v>
      </c>
      <c r="W365" s="22"/>
    </row>
    <row r="366" spans="1:23" x14ac:dyDescent="0.35">
      <c r="A366" s="2" t="s">
        <v>12</v>
      </c>
      <c r="B366" s="2">
        <v>359</v>
      </c>
      <c r="C366" s="2">
        <v>359</v>
      </c>
      <c r="D366" s="7">
        <v>26.9</v>
      </c>
      <c r="E366" s="42">
        <f t="shared" si="33"/>
        <v>-0.41666666666666663</v>
      </c>
      <c r="F366" s="42">
        <f t="shared" si="34"/>
        <v>-1.5</v>
      </c>
      <c r="G366" s="42">
        <f>0.5*Y$11*Y$13*Y$10*(D366*(1000/3600))^2</f>
        <v>50.534249063055562</v>
      </c>
      <c r="H366" s="42">
        <f>IF(D366=0,0,Y$12*Y$9*9.81)</f>
        <v>374.44769999999994</v>
      </c>
      <c r="I366" s="42">
        <f t="shared" si="30"/>
        <v>424.98194906305548</v>
      </c>
      <c r="J366" s="42">
        <f>(Y$9*E366)+IF(E366&gt;0,H366+G366,0)</f>
        <v>-722.91666666666663</v>
      </c>
      <c r="K366" s="42">
        <f>MAX((Y$9*E366)+H366+G366,0)</f>
        <v>0</v>
      </c>
      <c r="L366" s="42">
        <f t="shared" si="31"/>
        <v>722.91666666666663</v>
      </c>
      <c r="M366" s="42">
        <f>ABS(MIN((Y$9*E366)+H366+G366,0))</f>
        <v>297.93471760361115</v>
      </c>
      <c r="N366" s="42">
        <f>MAX(K366,0)*(D366*1000/3600)</f>
        <v>0</v>
      </c>
      <c r="O366" s="42">
        <f>ABS(M366*(D366*1000/3600))</f>
        <v>2226.2344176492056</v>
      </c>
      <c r="P366" s="42">
        <f>P365+N366/1000</f>
        <v>1635.9869698018965</v>
      </c>
      <c r="Q366" s="42">
        <f>Q365+O366/1000</f>
        <v>416.54149443173327</v>
      </c>
      <c r="R366" s="43">
        <v>348.24720781854086</v>
      </c>
      <c r="S366" s="43">
        <f t="shared" si="32"/>
        <v>0</v>
      </c>
      <c r="T366" s="42">
        <f>V366*Y$16</f>
        <v>287.21743178318877</v>
      </c>
      <c r="U366" s="21">
        <f>MIN(O366,Y$17)</f>
        <v>2226.2344176492056</v>
      </c>
      <c r="V366" s="21">
        <f t="shared" si="35"/>
        <v>416.54149443173327</v>
      </c>
      <c r="W366" s="22"/>
    </row>
    <row r="367" spans="1:23" x14ac:dyDescent="0.35">
      <c r="A367" s="2" t="s">
        <v>12</v>
      </c>
      <c r="B367" s="2">
        <v>360</v>
      </c>
      <c r="C367" s="2">
        <v>360</v>
      </c>
      <c r="D367" s="7">
        <v>25</v>
      </c>
      <c r="E367" s="42">
        <f t="shared" si="33"/>
        <v>-0.51388888888888873</v>
      </c>
      <c r="F367" s="42">
        <f t="shared" si="34"/>
        <v>-1.8499999999999996</v>
      </c>
      <c r="G367" s="42">
        <f>0.5*Y$11*Y$13*Y$10*(D367*(1000/3600))^2</f>
        <v>43.647690972222222</v>
      </c>
      <c r="H367" s="42">
        <f>IF(D367=0,0,Y$12*Y$9*9.81)</f>
        <v>374.44769999999994</v>
      </c>
      <c r="I367" s="42">
        <f t="shared" si="30"/>
        <v>418.09539097222216</v>
      </c>
      <c r="J367" s="42">
        <f>(Y$9*E367)+IF(E367&gt;0,H367+G367,0)</f>
        <v>-891.59722222222194</v>
      </c>
      <c r="K367" s="42">
        <f>MAX((Y$9*E367)+H367+G367,0)</f>
        <v>0</v>
      </c>
      <c r="L367" s="42">
        <f t="shared" si="31"/>
        <v>891.59722222222194</v>
      </c>
      <c r="M367" s="42">
        <f>ABS(MIN((Y$9*E367)+H367+G367,0))</f>
        <v>473.50183124999978</v>
      </c>
      <c r="N367" s="42">
        <f>MAX(K367,0)*(D367*1000/3600)</f>
        <v>0</v>
      </c>
      <c r="O367" s="42">
        <f>ABS(M367*(D367*1000/3600))</f>
        <v>3288.2071614583319</v>
      </c>
      <c r="P367" s="42">
        <f>P366+N367/1000</f>
        <v>1635.9869698018965</v>
      </c>
      <c r="Q367" s="42">
        <f>Q366+O367/1000</f>
        <v>419.8297015931916</v>
      </c>
      <c r="R367" s="43">
        <v>348.24720781854086</v>
      </c>
      <c r="S367" s="43">
        <f t="shared" si="32"/>
        <v>0</v>
      </c>
      <c r="T367" s="42">
        <f>V367*Y$16</f>
        <v>289.48474591325783</v>
      </c>
      <c r="U367" s="21">
        <f>MIN(O367,Y$17)</f>
        <v>3288.2071614583319</v>
      </c>
      <c r="V367" s="21">
        <f t="shared" si="35"/>
        <v>419.8297015931916</v>
      </c>
      <c r="W367" s="22"/>
    </row>
    <row r="368" spans="1:23" x14ac:dyDescent="0.35">
      <c r="A368" s="2" t="s">
        <v>12</v>
      </c>
      <c r="B368" s="2">
        <v>361</v>
      </c>
      <c r="C368" s="2">
        <v>361</v>
      </c>
      <c r="D368" s="7">
        <v>23.2</v>
      </c>
      <c r="E368" s="42">
        <f t="shared" si="33"/>
        <v>-0.43055555555555575</v>
      </c>
      <c r="F368" s="42">
        <f t="shared" si="34"/>
        <v>-1.5500000000000007</v>
      </c>
      <c r="G368" s="42">
        <f>0.5*Y$11*Y$13*Y$10*(D368*(1000/3600))^2</f>
        <v>37.588693102222223</v>
      </c>
      <c r="H368" s="42">
        <f>IF(D368=0,0,Y$12*Y$9*9.81)</f>
        <v>374.44769999999994</v>
      </c>
      <c r="I368" s="42">
        <f t="shared" si="30"/>
        <v>412.03639310222218</v>
      </c>
      <c r="J368" s="42">
        <f>(Y$9*E368)+IF(E368&gt;0,H368+G368,0)</f>
        <v>-747.01388888888926</v>
      </c>
      <c r="K368" s="42">
        <f>MAX((Y$9*E368)+H368+G368,0)</f>
        <v>0</v>
      </c>
      <c r="L368" s="42">
        <f t="shared" si="31"/>
        <v>747.01388888888926</v>
      </c>
      <c r="M368" s="42">
        <f>ABS(MIN((Y$9*E368)+H368+G368,0))</f>
        <v>334.97749578666708</v>
      </c>
      <c r="N368" s="42">
        <f>MAX(K368,0)*(D368*1000/3600)</f>
        <v>0</v>
      </c>
      <c r="O368" s="42">
        <f>ABS(M368*(D368*1000/3600))</f>
        <v>2158.7438617362991</v>
      </c>
      <c r="P368" s="42">
        <f>P367+N368/1000</f>
        <v>1635.9869698018965</v>
      </c>
      <c r="Q368" s="42">
        <f>Q367+O368/1000</f>
        <v>421.9884454549279</v>
      </c>
      <c r="R368" s="43">
        <v>348.24720781854086</v>
      </c>
      <c r="S368" s="43">
        <f t="shared" si="32"/>
        <v>0</v>
      </c>
      <c r="T368" s="42">
        <f>V368*Y$16</f>
        <v>290.9732623663221</v>
      </c>
      <c r="U368" s="21">
        <f>MIN(O368,Y$17)</f>
        <v>2158.7438617362991</v>
      </c>
      <c r="V368" s="21">
        <f t="shared" si="35"/>
        <v>421.9884454549279</v>
      </c>
      <c r="W368" s="22"/>
    </row>
    <row r="369" spans="1:23" x14ac:dyDescent="0.35">
      <c r="A369" s="2" t="s">
        <v>12</v>
      </c>
      <c r="B369" s="2">
        <v>362</v>
      </c>
      <c r="C369" s="2">
        <v>362</v>
      </c>
      <c r="D369" s="7">
        <v>21.9</v>
      </c>
      <c r="E369" s="42">
        <f t="shared" si="33"/>
        <v>-0.29166666666666635</v>
      </c>
      <c r="F369" s="42">
        <f t="shared" si="34"/>
        <v>-1.0499999999999989</v>
      </c>
      <c r="G369" s="42">
        <f>0.5*Y$11*Y$13*Y$10*(D369*(1000/3600))^2</f>
        <v>33.494190507500001</v>
      </c>
      <c r="H369" s="42">
        <f>IF(D369=0,0,Y$12*Y$9*9.81)</f>
        <v>374.44769999999994</v>
      </c>
      <c r="I369" s="42">
        <f t="shared" si="30"/>
        <v>407.94189050749992</v>
      </c>
      <c r="J369" s="42">
        <f>(Y$9*E369)+IF(E369&gt;0,H369+G369,0)</f>
        <v>-506.04166666666612</v>
      </c>
      <c r="K369" s="42">
        <f>MAX((Y$9*E369)+H369+G369,0)</f>
        <v>0</v>
      </c>
      <c r="L369" s="42">
        <f t="shared" si="31"/>
        <v>506.04166666666612</v>
      </c>
      <c r="M369" s="42">
        <f>ABS(MIN((Y$9*E369)+H369+G369,0))</f>
        <v>98.099776159166169</v>
      </c>
      <c r="N369" s="42">
        <f>MAX(K369,0)*(D369*1000/3600)</f>
        <v>0</v>
      </c>
      <c r="O369" s="42">
        <f>ABS(M369*(D369*1000/3600))</f>
        <v>596.77363830159413</v>
      </c>
      <c r="P369" s="42">
        <f>P368+N369/1000</f>
        <v>1635.9869698018965</v>
      </c>
      <c r="Q369" s="42">
        <f>Q368+O369/1000</f>
        <v>422.58521909322951</v>
      </c>
      <c r="R369" s="43">
        <v>348.24720781854086</v>
      </c>
      <c r="S369" s="43">
        <f t="shared" si="32"/>
        <v>0</v>
      </c>
      <c r="T369" s="42">
        <f>V369*Y$16</f>
        <v>291.38475508443111</v>
      </c>
      <c r="U369" s="21">
        <f>MIN(O369,Y$17)</f>
        <v>596.77363830159413</v>
      </c>
      <c r="V369" s="21">
        <f t="shared" si="35"/>
        <v>422.58521909322951</v>
      </c>
      <c r="W369" s="22"/>
    </row>
    <row r="370" spans="1:23" x14ac:dyDescent="0.35">
      <c r="A370" s="2" t="s">
        <v>12</v>
      </c>
      <c r="B370" s="2">
        <v>363</v>
      </c>
      <c r="C370" s="2">
        <v>363</v>
      </c>
      <c r="D370" s="7">
        <v>21.1</v>
      </c>
      <c r="E370" s="42">
        <f t="shared" si="33"/>
        <v>-0.16666666666666657</v>
      </c>
      <c r="F370" s="42">
        <f t="shared" si="34"/>
        <v>-0.59999999999999964</v>
      </c>
      <c r="G370" s="42">
        <f>0.5*Y$11*Y$13*Y$10*(D370*(1000/3600))^2</f>
        <v>31.091821596388893</v>
      </c>
      <c r="H370" s="42">
        <f>IF(D370=0,0,Y$12*Y$9*9.81)</f>
        <v>374.44769999999994</v>
      </c>
      <c r="I370" s="42">
        <f t="shared" si="30"/>
        <v>405.53952159638885</v>
      </c>
      <c r="J370" s="42">
        <f>(Y$9*E370)+IF(E370&gt;0,H370+G370,0)</f>
        <v>-289.16666666666652</v>
      </c>
      <c r="K370" s="42">
        <f>MAX((Y$9*E370)+H370+G370,0)</f>
        <v>116.37285492972232</v>
      </c>
      <c r="L370" s="42">
        <f t="shared" si="31"/>
        <v>289.16666666666652</v>
      </c>
      <c r="M370" s="42">
        <f>ABS(MIN((Y$9*E370)+H370+G370,0))</f>
        <v>0</v>
      </c>
      <c r="N370" s="42">
        <f>MAX(K370,0)*(D370*1000/3600)</f>
        <v>682.07423306031694</v>
      </c>
      <c r="O370" s="42">
        <f>ABS(M370*(D370*1000/3600))</f>
        <v>0</v>
      </c>
      <c r="P370" s="42">
        <f>P369+N370/1000</f>
        <v>1636.6690440349569</v>
      </c>
      <c r="Q370" s="42">
        <f>Q369+O370/1000</f>
        <v>422.58521909322951</v>
      </c>
      <c r="R370" s="43">
        <v>348.24720781854086</v>
      </c>
      <c r="S370" s="43">
        <f t="shared" si="32"/>
        <v>0</v>
      </c>
      <c r="T370" s="42">
        <f>V370*Y$16</f>
        <v>291.38475508443111</v>
      </c>
      <c r="U370" s="21">
        <f>MIN(O370,Y$17)</f>
        <v>0</v>
      </c>
      <c r="V370" s="21">
        <f t="shared" si="35"/>
        <v>422.58521909322951</v>
      </c>
      <c r="W370" s="22"/>
    </row>
    <row r="371" spans="1:23" x14ac:dyDescent="0.35">
      <c r="A371" s="2" t="s">
        <v>12</v>
      </c>
      <c r="B371" s="2">
        <v>364</v>
      </c>
      <c r="C371" s="2">
        <v>364</v>
      </c>
      <c r="D371" s="7">
        <v>20.7</v>
      </c>
      <c r="E371" s="42">
        <f t="shared" si="33"/>
        <v>-5.5555555555555851E-2</v>
      </c>
      <c r="F371" s="42">
        <f t="shared" si="34"/>
        <v>-0.20000000000000107</v>
      </c>
      <c r="G371" s="42">
        <f>0.5*Y$11*Y$13*Y$10*(D371*(1000/3600))^2</f>
        <v>29.924158567500001</v>
      </c>
      <c r="H371" s="42">
        <f>IF(D371=0,0,Y$12*Y$9*9.81)</f>
        <v>374.44769999999994</v>
      </c>
      <c r="I371" s="42">
        <f t="shared" si="30"/>
        <v>404.37185856749994</v>
      </c>
      <c r="J371" s="42">
        <f>(Y$9*E371)+IF(E371&gt;0,H371+G371,0)</f>
        <v>-96.388888888889397</v>
      </c>
      <c r="K371" s="42">
        <f>MAX((Y$9*E371)+H371+G371,0)</f>
        <v>307.98296967861057</v>
      </c>
      <c r="L371" s="42">
        <f t="shared" si="31"/>
        <v>96.388888888889397</v>
      </c>
      <c r="M371" s="42">
        <f>ABS(MIN((Y$9*E371)+H371+G371,0))</f>
        <v>0</v>
      </c>
      <c r="N371" s="42">
        <f>MAX(K371,0)*(D371*1000/3600)</f>
        <v>1770.9020756520108</v>
      </c>
      <c r="O371" s="42">
        <f>ABS(M371*(D371*1000/3600))</f>
        <v>0</v>
      </c>
      <c r="P371" s="42">
        <f>P370+N371/1000</f>
        <v>1638.4399461106088</v>
      </c>
      <c r="Q371" s="42">
        <f>Q370+O371/1000</f>
        <v>422.58521909322951</v>
      </c>
      <c r="R371" s="43">
        <v>348.24720781854086</v>
      </c>
      <c r="S371" s="43">
        <f t="shared" si="32"/>
        <v>0</v>
      </c>
      <c r="T371" s="42">
        <f>V371*Y$16</f>
        <v>291.38475508443111</v>
      </c>
      <c r="U371" s="21">
        <f>MIN(O371,Y$17)</f>
        <v>0</v>
      </c>
      <c r="V371" s="21">
        <f t="shared" si="35"/>
        <v>422.58521909322951</v>
      </c>
      <c r="W371" s="22"/>
    </row>
    <row r="372" spans="1:23" x14ac:dyDescent="0.35">
      <c r="A372" s="2" t="s">
        <v>12</v>
      </c>
      <c r="B372" s="2">
        <v>365</v>
      </c>
      <c r="C372" s="2">
        <v>365</v>
      </c>
      <c r="D372" s="7">
        <v>20.7</v>
      </c>
      <c r="E372" s="42">
        <f t="shared" si="33"/>
        <v>1.3888888888889086E-2</v>
      </c>
      <c r="F372" s="42">
        <f t="shared" si="34"/>
        <v>5.0000000000000711E-2</v>
      </c>
      <c r="G372" s="42">
        <f>0.5*Y$11*Y$13*Y$10*(D372*(1000/3600))^2</f>
        <v>29.924158567500001</v>
      </c>
      <c r="H372" s="42">
        <f>IF(D372=0,0,Y$12*Y$9*9.81)</f>
        <v>374.44769999999994</v>
      </c>
      <c r="I372" s="42">
        <f t="shared" si="30"/>
        <v>404.37185856749994</v>
      </c>
      <c r="J372" s="42">
        <f>(Y$9*E372)+IF(E372&gt;0,H372+G372,0)</f>
        <v>428.46908078972251</v>
      </c>
      <c r="K372" s="42">
        <f>MAX((Y$9*E372)+H372+G372,0)</f>
        <v>428.46908078972251</v>
      </c>
      <c r="L372" s="42">
        <f t="shared" si="31"/>
        <v>0</v>
      </c>
      <c r="M372" s="42">
        <f>ABS(MIN((Y$9*E372)+H372+G372,0))</f>
        <v>0</v>
      </c>
      <c r="N372" s="42">
        <f>MAX(K372,0)*(D372*1000/3600)</f>
        <v>2463.6972145409045</v>
      </c>
      <c r="O372" s="42">
        <f>ABS(M372*(D372*1000/3600))</f>
        <v>0</v>
      </c>
      <c r="P372" s="42">
        <f>P371+N372/1000</f>
        <v>1640.9036433251497</v>
      </c>
      <c r="Q372" s="42">
        <f>Q371+O372/1000</f>
        <v>422.58521909322951</v>
      </c>
      <c r="R372" s="43">
        <v>348.24720781854086</v>
      </c>
      <c r="S372" s="43">
        <f t="shared" si="32"/>
        <v>0</v>
      </c>
      <c r="T372" s="42">
        <f>V372*Y$16</f>
        <v>291.38475508443111</v>
      </c>
      <c r="U372" s="21">
        <f>MIN(O372,Y$17)</f>
        <v>0</v>
      </c>
      <c r="V372" s="21">
        <f t="shared" si="35"/>
        <v>422.58521909322951</v>
      </c>
      <c r="W372" s="22"/>
    </row>
    <row r="373" spans="1:23" x14ac:dyDescent="0.35">
      <c r="A373" s="2" t="s">
        <v>12</v>
      </c>
      <c r="B373" s="2">
        <v>366</v>
      </c>
      <c r="C373" s="2">
        <v>366</v>
      </c>
      <c r="D373" s="7">
        <v>20.8</v>
      </c>
      <c r="E373" s="42">
        <f t="shared" si="33"/>
        <v>6.9444444444444448E-2</v>
      </c>
      <c r="F373" s="42">
        <f t="shared" si="34"/>
        <v>0.25</v>
      </c>
      <c r="G373" s="42">
        <f>0.5*Y$11*Y$13*Y$10*(D373*(1000/3600))^2</f>
        <v>30.213979235555563</v>
      </c>
      <c r="H373" s="42">
        <f>IF(D373=0,0,Y$12*Y$9*9.81)</f>
        <v>374.44769999999994</v>
      </c>
      <c r="I373" s="42">
        <f t="shared" si="30"/>
        <v>404.66167923555548</v>
      </c>
      <c r="J373" s="42">
        <f>(Y$9*E373)+IF(E373&gt;0,H373+G373,0)</f>
        <v>525.14779034666662</v>
      </c>
      <c r="K373" s="42">
        <f>MAX((Y$9*E373)+H373+G373,0)</f>
        <v>525.14779034666662</v>
      </c>
      <c r="L373" s="42">
        <f t="shared" si="31"/>
        <v>0</v>
      </c>
      <c r="M373" s="42">
        <f>ABS(MIN((Y$9*E373)+H373+G373,0))</f>
        <v>0</v>
      </c>
      <c r="N373" s="42">
        <f>MAX(K373,0)*(D373*1000/3600)</f>
        <v>3034.1872331140739</v>
      </c>
      <c r="O373" s="42">
        <f>ABS(M373*(D373*1000/3600))</f>
        <v>0</v>
      </c>
      <c r="P373" s="42">
        <f>P372+N373/1000</f>
        <v>1643.9378305582638</v>
      </c>
      <c r="Q373" s="42">
        <f>Q372+O373/1000</f>
        <v>422.58521909322951</v>
      </c>
      <c r="R373" s="43">
        <v>348.24720781854086</v>
      </c>
      <c r="S373" s="43">
        <f t="shared" si="32"/>
        <v>0</v>
      </c>
      <c r="T373" s="42">
        <f>V373*Y$16</f>
        <v>291.38475508443111</v>
      </c>
      <c r="U373" s="21">
        <f>MIN(O373,Y$17)</f>
        <v>0</v>
      </c>
      <c r="V373" s="21">
        <f t="shared" si="35"/>
        <v>422.58521909322951</v>
      </c>
      <c r="W373" s="22"/>
    </row>
    <row r="374" spans="1:23" x14ac:dyDescent="0.35">
      <c r="A374" s="2" t="s">
        <v>12</v>
      </c>
      <c r="B374" s="2">
        <v>367</v>
      </c>
      <c r="C374" s="2">
        <v>367</v>
      </c>
      <c r="D374" s="7">
        <v>21.2</v>
      </c>
      <c r="E374" s="42">
        <f t="shared" si="33"/>
        <v>0.18055555555555566</v>
      </c>
      <c r="F374" s="42">
        <f t="shared" si="34"/>
        <v>0.65000000000000036</v>
      </c>
      <c r="G374" s="42">
        <f>0.5*Y$11*Y$13*Y$10*(D374*(1000/3600))^2</f>
        <v>31.387229168888897</v>
      </c>
      <c r="H374" s="42">
        <f>IF(D374=0,0,Y$12*Y$9*9.81)</f>
        <v>374.44769999999994</v>
      </c>
      <c r="I374" s="42">
        <f t="shared" si="30"/>
        <v>405.83492916888883</v>
      </c>
      <c r="J374" s="42">
        <f>(Y$9*E374)+IF(E374&gt;0,H374+G374,0)</f>
        <v>719.09881805777786</v>
      </c>
      <c r="K374" s="42">
        <f>MAX((Y$9*E374)+H374+G374,0)</f>
        <v>719.09881805777798</v>
      </c>
      <c r="L374" s="42">
        <f t="shared" si="31"/>
        <v>0</v>
      </c>
      <c r="M374" s="42">
        <f>ABS(MIN((Y$9*E374)+H374+G374,0))</f>
        <v>0</v>
      </c>
      <c r="N374" s="42">
        <f>MAX(K374,0)*(D374*1000/3600)</f>
        <v>4234.6930396735816</v>
      </c>
      <c r="O374" s="42">
        <f>ABS(M374*(D374*1000/3600))</f>
        <v>0</v>
      </c>
      <c r="P374" s="42">
        <f>P373+N374/1000</f>
        <v>1648.1725235979375</v>
      </c>
      <c r="Q374" s="42">
        <f>Q373+O374/1000</f>
        <v>422.58521909322951</v>
      </c>
      <c r="R374" s="43">
        <v>348.24720781854086</v>
      </c>
      <c r="S374" s="43">
        <f t="shared" si="32"/>
        <v>0</v>
      </c>
      <c r="T374" s="42">
        <f>V374*Y$16</f>
        <v>291.38475508443111</v>
      </c>
      <c r="U374" s="21">
        <f>MIN(O374,Y$17)</f>
        <v>0</v>
      </c>
      <c r="V374" s="21">
        <f t="shared" si="35"/>
        <v>422.58521909322951</v>
      </c>
      <c r="W374" s="22"/>
    </row>
    <row r="375" spans="1:23" x14ac:dyDescent="0.35">
      <c r="A375" s="2" t="s">
        <v>12</v>
      </c>
      <c r="B375" s="2">
        <v>368</v>
      </c>
      <c r="C375" s="2">
        <v>368</v>
      </c>
      <c r="D375" s="7">
        <v>22.1</v>
      </c>
      <c r="E375" s="42">
        <f t="shared" si="33"/>
        <v>0.31944444444444453</v>
      </c>
      <c r="F375" s="42">
        <f t="shared" si="34"/>
        <v>1.1500000000000004</v>
      </c>
      <c r="G375" s="42">
        <f>0.5*Y$11*Y$13*Y$10*(D375*(1000/3600))^2</f>
        <v>34.108749996388894</v>
      </c>
      <c r="H375" s="42">
        <f>IF(D375=0,0,Y$12*Y$9*9.81)</f>
        <v>374.44769999999994</v>
      </c>
      <c r="I375" s="42">
        <f t="shared" si="30"/>
        <v>408.55644999638884</v>
      </c>
      <c r="J375" s="42">
        <f>(Y$9*E375)+IF(E375&gt;0,H375+G375,0)</f>
        <v>962.79256110750021</v>
      </c>
      <c r="K375" s="42">
        <f>MAX((Y$9*E375)+H375+G375,0)</f>
        <v>962.79256110750021</v>
      </c>
      <c r="L375" s="42">
        <f t="shared" si="31"/>
        <v>0</v>
      </c>
      <c r="M375" s="42">
        <f>ABS(MIN((Y$9*E375)+H375+G375,0))</f>
        <v>0</v>
      </c>
      <c r="N375" s="42">
        <f>MAX(K375,0)*(D375*1000/3600)</f>
        <v>5910.4765556877101</v>
      </c>
      <c r="O375" s="42">
        <f>ABS(M375*(D375*1000/3600))</f>
        <v>0</v>
      </c>
      <c r="P375" s="42">
        <f>P374+N375/1000</f>
        <v>1654.0830001536251</v>
      </c>
      <c r="Q375" s="42">
        <f>Q374+O375/1000</f>
        <v>422.58521909322951</v>
      </c>
      <c r="R375" s="43">
        <v>348.24720781854086</v>
      </c>
      <c r="S375" s="43">
        <f t="shared" si="32"/>
        <v>0</v>
      </c>
      <c r="T375" s="42">
        <f>V375*Y$16</f>
        <v>291.38475508443111</v>
      </c>
      <c r="U375" s="21">
        <f>MIN(O375,Y$17)</f>
        <v>0</v>
      </c>
      <c r="V375" s="21">
        <f t="shared" si="35"/>
        <v>422.58521909322951</v>
      </c>
      <c r="W375" s="22"/>
    </row>
    <row r="376" spans="1:23" x14ac:dyDescent="0.35">
      <c r="A376" s="2" t="s">
        <v>12</v>
      </c>
      <c r="B376" s="2">
        <v>369</v>
      </c>
      <c r="C376" s="2">
        <v>369</v>
      </c>
      <c r="D376" s="7">
        <v>23.5</v>
      </c>
      <c r="E376" s="42">
        <f t="shared" si="33"/>
        <v>0.30555555555555547</v>
      </c>
      <c r="F376" s="42">
        <f t="shared" si="34"/>
        <v>1.0999999999999996</v>
      </c>
      <c r="G376" s="42">
        <f>0.5*Y$11*Y$13*Y$10*(D376*(1000/3600))^2</f>
        <v>38.56709974305555</v>
      </c>
      <c r="H376" s="42">
        <f>IF(D376=0,0,Y$12*Y$9*9.81)</f>
        <v>374.44769999999994</v>
      </c>
      <c r="I376" s="42">
        <f t="shared" si="30"/>
        <v>413.01479974305551</v>
      </c>
      <c r="J376" s="42">
        <f>(Y$9*E376)+IF(E376&gt;0,H376+G376,0)</f>
        <v>943.15368863194419</v>
      </c>
      <c r="K376" s="42">
        <f>MAX((Y$9*E376)+H376+G376,0)</f>
        <v>943.15368863194419</v>
      </c>
      <c r="L376" s="42">
        <f t="shared" si="31"/>
        <v>0</v>
      </c>
      <c r="M376" s="42">
        <f>ABS(MIN((Y$9*E376)+H376+G376,0))</f>
        <v>0</v>
      </c>
      <c r="N376" s="42">
        <f>MAX(K376,0)*(D376*1000/3600)</f>
        <v>6156.6976896807464</v>
      </c>
      <c r="O376" s="42">
        <f>ABS(M376*(D376*1000/3600))</f>
        <v>0</v>
      </c>
      <c r="P376" s="42">
        <f>P375+N376/1000</f>
        <v>1660.2396978433057</v>
      </c>
      <c r="Q376" s="42">
        <f>Q375+O376/1000</f>
        <v>422.58521909322951</v>
      </c>
      <c r="R376" s="43">
        <v>348.24720781854086</v>
      </c>
      <c r="S376" s="43">
        <f t="shared" si="32"/>
        <v>0</v>
      </c>
      <c r="T376" s="42">
        <f>V376*Y$16</f>
        <v>291.38475508443111</v>
      </c>
      <c r="U376" s="21">
        <f>MIN(O376,Y$17)</f>
        <v>0</v>
      </c>
      <c r="V376" s="21">
        <f t="shared" si="35"/>
        <v>422.58521909322951</v>
      </c>
      <c r="W376" s="22"/>
    </row>
    <row r="377" spans="1:23" x14ac:dyDescent="0.35">
      <c r="A377" s="2" t="s">
        <v>12</v>
      </c>
      <c r="B377" s="2">
        <v>370</v>
      </c>
      <c r="C377" s="2">
        <v>370</v>
      </c>
      <c r="D377" s="7">
        <v>24.3</v>
      </c>
      <c r="E377" s="42">
        <f t="shared" si="33"/>
        <v>0.1388888888888889</v>
      </c>
      <c r="F377" s="42">
        <f t="shared" si="34"/>
        <v>0.5</v>
      </c>
      <c r="G377" s="42">
        <f>0.5*Y$11*Y$13*Y$10*(D377*(1000/3600))^2</f>
        <v>41.23764006750001</v>
      </c>
      <c r="H377" s="42">
        <f>IF(D377=0,0,Y$12*Y$9*9.81)</f>
        <v>374.44769999999994</v>
      </c>
      <c r="I377" s="42">
        <f t="shared" si="30"/>
        <v>415.68534006749996</v>
      </c>
      <c r="J377" s="42">
        <f>(Y$9*E377)+IF(E377&gt;0,H377+G377,0)</f>
        <v>656.65756228972214</v>
      </c>
      <c r="K377" s="42">
        <f>MAX((Y$9*E377)+H377+G377,0)</f>
        <v>656.65756228972214</v>
      </c>
      <c r="L377" s="42">
        <f t="shared" si="31"/>
        <v>0</v>
      </c>
      <c r="M377" s="42">
        <f>ABS(MIN((Y$9*E377)+H377+G377,0))</f>
        <v>0</v>
      </c>
      <c r="N377" s="42">
        <f>MAX(K377,0)*(D377*1000/3600)</f>
        <v>4432.4385454556241</v>
      </c>
      <c r="O377" s="42">
        <f>ABS(M377*(D377*1000/3600))</f>
        <v>0</v>
      </c>
      <c r="P377" s="42">
        <f>P376+N377/1000</f>
        <v>1664.6721363887614</v>
      </c>
      <c r="Q377" s="42">
        <f>Q376+O377/1000</f>
        <v>422.58521909322951</v>
      </c>
      <c r="R377" s="43">
        <v>348.24720781854086</v>
      </c>
      <c r="S377" s="43">
        <f t="shared" si="32"/>
        <v>0</v>
      </c>
      <c r="T377" s="42">
        <f>V377*Y$16</f>
        <v>291.38475508443111</v>
      </c>
      <c r="U377" s="21">
        <f>MIN(O377,Y$17)</f>
        <v>0</v>
      </c>
      <c r="V377" s="21">
        <f t="shared" si="35"/>
        <v>422.58521909322951</v>
      </c>
      <c r="W377" s="22"/>
    </row>
    <row r="378" spans="1:23" x14ac:dyDescent="0.35">
      <c r="A378" s="2" t="s">
        <v>12</v>
      </c>
      <c r="B378" s="2">
        <v>371</v>
      </c>
      <c r="C378" s="2">
        <v>371</v>
      </c>
      <c r="D378" s="7">
        <v>24.5</v>
      </c>
      <c r="E378" s="42">
        <f t="shared" si="33"/>
        <v>-6.9444444444444448E-2</v>
      </c>
      <c r="F378" s="42">
        <f t="shared" si="34"/>
        <v>-0.25</v>
      </c>
      <c r="G378" s="42">
        <f>0.5*Y$11*Y$13*Y$10*(D378*(1000/3600))^2</f>
        <v>41.91924240972223</v>
      </c>
      <c r="H378" s="42">
        <f>IF(D378=0,0,Y$12*Y$9*9.81)</f>
        <v>374.44769999999994</v>
      </c>
      <c r="I378" s="42">
        <f t="shared" si="30"/>
        <v>416.36694240972218</v>
      </c>
      <c r="J378" s="42">
        <f>(Y$9*E378)+IF(E378&gt;0,H378+G378,0)</f>
        <v>-120.48611111111111</v>
      </c>
      <c r="K378" s="42">
        <f>MAX((Y$9*E378)+H378+G378,0)</f>
        <v>295.88083129861104</v>
      </c>
      <c r="L378" s="42">
        <f t="shared" si="31"/>
        <v>120.48611111111111</v>
      </c>
      <c r="M378" s="42">
        <f>ABS(MIN((Y$9*E378)+H378+G378,0))</f>
        <v>0</v>
      </c>
      <c r="N378" s="42">
        <f>MAX(K378,0)*(D378*1000/3600)</f>
        <v>2013.6334352266583</v>
      </c>
      <c r="O378" s="42">
        <f>ABS(M378*(D378*1000/3600))</f>
        <v>0</v>
      </c>
      <c r="P378" s="42">
        <f>P377+N378/1000</f>
        <v>1666.685769823988</v>
      </c>
      <c r="Q378" s="42">
        <f>Q377+O378/1000</f>
        <v>422.58521909322951</v>
      </c>
      <c r="R378" s="43">
        <v>348.24720781854086</v>
      </c>
      <c r="S378" s="43">
        <f t="shared" si="32"/>
        <v>0</v>
      </c>
      <c r="T378" s="42">
        <f>V378*Y$16</f>
        <v>291.38475508443111</v>
      </c>
      <c r="U378" s="21">
        <f>MIN(O378,Y$17)</f>
        <v>0</v>
      </c>
      <c r="V378" s="21">
        <f t="shared" si="35"/>
        <v>422.58521909322951</v>
      </c>
      <c r="W378" s="22"/>
    </row>
    <row r="379" spans="1:23" x14ac:dyDescent="0.35">
      <c r="A379" s="2" t="s">
        <v>12</v>
      </c>
      <c r="B379" s="2">
        <v>372</v>
      </c>
      <c r="C379" s="2">
        <v>372</v>
      </c>
      <c r="D379" s="7">
        <v>23.8</v>
      </c>
      <c r="E379" s="42">
        <f t="shared" si="33"/>
        <v>-0.44444444444444431</v>
      </c>
      <c r="F379" s="42">
        <f t="shared" si="34"/>
        <v>-1.5999999999999996</v>
      </c>
      <c r="G379" s="42">
        <f>0.5*Y$11*Y$13*Y$10*(D379*(1000/3600))^2</f>
        <v>39.558076918888894</v>
      </c>
      <c r="H379" s="42">
        <f>IF(D379=0,0,Y$12*Y$9*9.81)</f>
        <v>374.44769999999994</v>
      </c>
      <c r="I379" s="42">
        <f t="shared" si="30"/>
        <v>414.00577691888884</v>
      </c>
      <c r="J379" s="42">
        <f>(Y$9*E379)+IF(E379&gt;0,H379+G379,0)</f>
        <v>-771.11111111111086</v>
      </c>
      <c r="K379" s="42">
        <f>MAX((Y$9*E379)+H379+G379,0)</f>
        <v>0</v>
      </c>
      <c r="L379" s="42">
        <f t="shared" si="31"/>
        <v>771.11111111111086</v>
      </c>
      <c r="M379" s="42">
        <f>ABS(MIN((Y$9*E379)+H379+G379,0))</f>
        <v>357.10533419222202</v>
      </c>
      <c r="N379" s="42">
        <f>MAX(K379,0)*(D379*1000/3600)</f>
        <v>0</v>
      </c>
      <c r="O379" s="42">
        <f>ABS(M379*(D379*1000/3600))</f>
        <v>2360.8630427152452</v>
      </c>
      <c r="P379" s="42">
        <f>P378+N379/1000</f>
        <v>1666.685769823988</v>
      </c>
      <c r="Q379" s="42">
        <f>Q378+O379/1000</f>
        <v>424.94608213594478</v>
      </c>
      <c r="R379" s="43">
        <v>348.24720781854086</v>
      </c>
      <c r="S379" s="43">
        <f t="shared" si="32"/>
        <v>0</v>
      </c>
      <c r="T379" s="42">
        <f>V379*Y$16</f>
        <v>293.01263857019427</v>
      </c>
      <c r="U379" s="21">
        <f>MIN(O379,Y$17)</f>
        <v>2360.8630427152452</v>
      </c>
      <c r="V379" s="21">
        <f t="shared" si="35"/>
        <v>424.94608213594478</v>
      </c>
      <c r="W379" s="22"/>
    </row>
    <row r="380" spans="1:23" x14ac:dyDescent="0.35">
      <c r="A380" s="2" t="s">
        <v>12</v>
      </c>
      <c r="B380" s="2">
        <v>373</v>
      </c>
      <c r="C380" s="2">
        <v>373</v>
      </c>
      <c r="D380" s="7">
        <v>21.3</v>
      </c>
      <c r="E380" s="42">
        <f t="shared" si="33"/>
        <v>-0.84722222222222243</v>
      </c>
      <c r="F380" s="42">
        <f t="shared" si="34"/>
        <v>-3.0500000000000007</v>
      </c>
      <c r="G380" s="42">
        <f>0.5*Y$11*Y$13*Y$10*(D380*(1000/3600))^2</f>
        <v>31.684033467500004</v>
      </c>
      <c r="H380" s="42">
        <f>IF(D380=0,0,Y$12*Y$9*9.81)</f>
        <v>374.44769999999994</v>
      </c>
      <c r="I380" s="42">
        <f t="shared" si="30"/>
        <v>406.13173346749994</v>
      </c>
      <c r="J380" s="42">
        <f>(Y$9*E380)+IF(E380&gt;0,H380+G380,0)</f>
        <v>-1469.9305555555559</v>
      </c>
      <c r="K380" s="42">
        <f>MAX((Y$9*E380)+H380+G380,0)</f>
        <v>0</v>
      </c>
      <c r="L380" s="42">
        <f t="shared" si="31"/>
        <v>1469.9305555555559</v>
      </c>
      <c r="M380" s="42">
        <f>ABS(MIN((Y$9*E380)+H380+G380,0))</f>
        <v>1063.7988220880559</v>
      </c>
      <c r="N380" s="42">
        <f>MAX(K380,0)*(D380*1000/3600)</f>
        <v>0</v>
      </c>
      <c r="O380" s="42">
        <f>ABS(M380*(D380*1000/3600))</f>
        <v>6294.1430306876646</v>
      </c>
      <c r="P380" s="42">
        <f>P379+N380/1000</f>
        <v>1666.685769823988</v>
      </c>
      <c r="Q380" s="42">
        <f>Q379+O380/1000</f>
        <v>431.24022516663246</v>
      </c>
      <c r="R380" s="43">
        <v>348.24720781854086</v>
      </c>
      <c r="S380" s="43">
        <f t="shared" si="32"/>
        <v>0</v>
      </c>
      <c r="T380" s="42">
        <f>V380*Y$16</f>
        <v>297.35263259411846</v>
      </c>
      <c r="U380" s="21">
        <f>MIN(O380,Y$17)</f>
        <v>6294.1430306876646</v>
      </c>
      <c r="V380" s="21">
        <f t="shared" si="35"/>
        <v>431.24022516663246</v>
      </c>
      <c r="W380" s="22"/>
    </row>
    <row r="381" spans="1:23" x14ac:dyDescent="0.35">
      <c r="A381" s="2" t="s">
        <v>12</v>
      </c>
      <c r="B381" s="2">
        <v>374</v>
      </c>
      <c r="C381" s="2">
        <v>374</v>
      </c>
      <c r="D381" s="7">
        <v>17.7</v>
      </c>
      <c r="E381" s="42">
        <f t="shared" si="33"/>
        <v>-0.95833333333333337</v>
      </c>
      <c r="F381" s="42">
        <f t="shared" si="34"/>
        <v>-3.45</v>
      </c>
      <c r="G381" s="42">
        <f>0.5*Y$11*Y$13*Y$10*(D381*(1000/3600))^2</f>
        <v>21.879016167500001</v>
      </c>
      <c r="H381" s="42">
        <f>IF(D381=0,0,Y$12*Y$9*9.81)</f>
        <v>374.44769999999994</v>
      </c>
      <c r="I381" s="42">
        <f t="shared" si="30"/>
        <v>396.32671616749997</v>
      </c>
      <c r="J381" s="42">
        <f>(Y$9*E381)+IF(E381&gt;0,H381+G381,0)</f>
        <v>-1662.7083333333335</v>
      </c>
      <c r="K381" s="42">
        <f>MAX((Y$9*E381)+H381+G381,0)</f>
        <v>0</v>
      </c>
      <c r="L381" s="42">
        <f t="shared" si="31"/>
        <v>1662.7083333333335</v>
      </c>
      <c r="M381" s="42">
        <f>ABS(MIN((Y$9*E381)+H381+G381,0))</f>
        <v>1266.3816171658336</v>
      </c>
      <c r="N381" s="42">
        <f>MAX(K381,0)*(D381*1000/3600)</f>
        <v>0</v>
      </c>
      <c r="O381" s="42">
        <f>ABS(M381*(D381*1000/3600))</f>
        <v>6226.3762843986824</v>
      </c>
      <c r="P381" s="42">
        <f>P380+N381/1000</f>
        <v>1666.685769823988</v>
      </c>
      <c r="Q381" s="42">
        <f>Q380+O381/1000</f>
        <v>437.46660145103112</v>
      </c>
      <c r="R381" s="43">
        <v>348.24720781854086</v>
      </c>
      <c r="S381" s="43">
        <f t="shared" si="32"/>
        <v>0</v>
      </c>
      <c r="T381" s="42">
        <f>V381*Y$16</f>
        <v>301.64589948259606</v>
      </c>
      <c r="U381" s="21">
        <f>MIN(O381,Y$17)</f>
        <v>6226.3762843986824</v>
      </c>
      <c r="V381" s="21">
        <f t="shared" si="35"/>
        <v>437.46660145103112</v>
      </c>
      <c r="W381" s="22"/>
    </row>
    <row r="382" spans="1:23" x14ac:dyDescent="0.35">
      <c r="A382" s="2" t="s">
        <v>12</v>
      </c>
      <c r="B382" s="2">
        <v>375</v>
      </c>
      <c r="C382" s="2">
        <v>375</v>
      </c>
      <c r="D382" s="7">
        <v>14.4</v>
      </c>
      <c r="E382" s="42">
        <f t="shared" si="33"/>
        <v>-0.80555555555555536</v>
      </c>
      <c r="F382" s="42">
        <f t="shared" si="34"/>
        <v>-2.8999999999999995</v>
      </c>
      <c r="G382" s="42">
        <f>0.5*Y$11*Y$13*Y$10*(D382*(1000/3600))^2</f>
        <v>14.48125632</v>
      </c>
      <c r="H382" s="42">
        <f>IF(D382=0,0,Y$12*Y$9*9.81)</f>
        <v>374.44769999999994</v>
      </c>
      <c r="I382" s="42">
        <f t="shared" si="30"/>
        <v>388.92895631999994</v>
      </c>
      <c r="J382" s="42">
        <f>(Y$9*E382)+IF(E382&gt;0,H382+G382,0)</f>
        <v>-1397.6388888888885</v>
      </c>
      <c r="K382" s="42">
        <f>MAX((Y$9*E382)+H382+G382,0)</f>
        <v>0</v>
      </c>
      <c r="L382" s="42">
        <f t="shared" si="31"/>
        <v>1397.6388888888885</v>
      </c>
      <c r="M382" s="42">
        <f>ABS(MIN((Y$9*E382)+H382+G382,0))</f>
        <v>1008.7099325688885</v>
      </c>
      <c r="N382" s="42">
        <f>MAX(K382,0)*(D382*1000/3600)</f>
        <v>0</v>
      </c>
      <c r="O382" s="42">
        <f>ABS(M382*(D382*1000/3600))</f>
        <v>4034.8397302755538</v>
      </c>
      <c r="P382" s="42">
        <f>P381+N382/1000</f>
        <v>1666.685769823988</v>
      </c>
      <c r="Q382" s="42">
        <f>Q381+O382/1000</f>
        <v>441.50144118130669</v>
      </c>
      <c r="R382" s="43">
        <v>348.24720781854086</v>
      </c>
      <c r="S382" s="43">
        <f t="shared" si="32"/>
        <v>0</v>
      </c>
      <c r="T382" s="42">
        <f>V382*Y$16</f>
        <v>304.42803840627641</v>
      </c>
      <c r="U382" s="21">
        <f>MIN(O382,Y$17)</f>
        <v>4034.8397302755538</v>
      </c>
      <c r="V382" s="21">
        <f t="shared" si="35"/>
        <v>441.50144118130669</v>
      </c>
      <c r="W382" s="22"/>
    </row>
    <row r="383" spans="1:23" x14ac:dyDescent="0.35">
      <c r="A383" s="2" t="s">
        <v>12</v>
      </c>
      <c r="B383" s="2">
        <v>376</v>
      </c>
      <c r="C383" s="2">
        <v>376</v>
      </c>
      <c r="D383" s="7">
        <v>11.9</v>
      </c>
      <c r="E383" s="42">
        <f t="shared" si="33"/>
        <v>-0.58333333333333348</v>
      </c>
      <c r="F383" s="42">
        <f t="shared" si="34"/>
        <v>-2.1000000000000005</v>
      </c>
      <c r="G383" s="42">
        <f>0.5*Y$11*Y$13*Y$10*(D383*(1000/3600))^2</f>
        <v>9.8895192297222234</v>
      </c>
      <c r="H383" s="42">
        <f>IF(D383=0,0,Y$12*Y$9*9.81)</f>
        <v>374.44769999999994</v>
      </c>
      <c r="I383" s="42">
        <f t="shared" si="30"/>
        <v>384.33721922972217</v>
      </c>
      <c r="J383" s="42">
        <f>(Y$9*E383)+IF(E383&gt;0,H383+G383,0)</f>
        <v>-1012.0833333333336</v>
      </c>
      <c r="K383" s="42">
        <f>MAX((Y$9*E383)+H383+G383,0)</f>
        <v>0</v>
      </c>
      <c r="L383" s="42">
        <f t="shared" si="31"/>
        <v>1012.0833333333336</v>
      </c>
      <c r="M383" s="42">
        <f>ABS(MIN((Y$9*E383)+H383+G383,0))</f>
        <v>627.74611410361149</v>
      </c>
      <c r="N383" s="42">
        <f>MAX(K383,0)*(D383*1000/3600)</f>
        <v>0</v>
      </c>
      <c r="O383" s="42">
        <f>ABS(M383*(D383*1000/3600))</f>
        <v>2075.0496549536047</v>
      </c>
      <c r="P383" s="42">
        <f>P382+N383/1000</f>
        <v>1666.685769823988</v>
      </c>
      <c r="Q383" s="42">
        <f>Q382+O383/1000</f>
        <v>443.57649083626029</v>
      </c>
      <c r="R383" s="43">
        <v>348.24720781854086</v>
      </c>
      <c r="S383" s="43">
        <f t="shared" si="32"/>
        <v>0</v>
      </c>
      <c r="T383" s="42">
        <f>V383*Y$16</f>
        <v>305.85884527830592</v>
      </c>
      <c r="U383" s="21">
        <f>MIN(O383,Y$17)</f>
        <v>2075.0496549536047</v>
      </c>
      <c r="V383" s="21">
        <f t="shared" si="35"/>
        <v>443.57649083626029</v>
      </c>
      <c r="W383" s="22"/>
    </row>
    <row r="384" spans="1:23" x14ac:dyDescent="0.35">
      <c r="A384" s="2" t="s">
        <v>12</v>
      </c>
      <c r="B384" s="2">
        <v>377</v>
      </c>
      <c r="C384" s="2">
        <v>377</v>
      </c>
      <c r="D384" s="7">
        <v>10.199999999999999</v>
      </c>
      <c r="E384" s="42">
        <f t="shared" si="33"/>
        <v>-0.41666666666666663</v>
      </c>
      <c r="F384" s="42">
        <f t="shared" si="34"/>
        <v>-1.5</v>
      </c>
      <c r="G384" s="42">
        <f>0.5*Y$11*Y$13*Y$10*(D384*(1000/3600))^2</f>
        <v>7.265769230000001</v>
      </c>
      <c r="H384" s="42">
        <f>IF(D384=0,0,Y$12*Y$9*9.81)</f>
        <v>374.44769999999994</v>
      </c>
      <c r="I384" s="42">
        <f t="shared" si="30"/>
        <v>381.71346922999993</v>
      </c>
      <c r="J384" s="42">
        <f>(Y$9*E384)+IF(E384&gt;0,H384+G384,0)</f>
        <v>-722.91666666666663</v>
      </c>
      <c r="K384" s="42">
        <f>MAX((Y$9*E384)+H384+G384,0)</f>
        <v>0</v>
      </c>
      <c r="L384" s="42">
        <f t="shared" si="31"/>
        <v>722.91666666666663</v>
      </c>
      <c r="M384" s="42">
        <f>ABS(MIN((Y$9*E384)+H384+G384,0))</f>
        <v>341.2031974366667</v>
      </c>
      <c r="N384" s="42">
        <f>MAX(K384,0)*(D384*1000/3600)</f>
        <v>0</v>
      </c>
      <c r="O384" s="42">
        <f>ABS(M384*(D384*1000/3600))</f>
        <v>966.74239273722242</v>
      </c>
      <c r="P384" s="42">
        <f>P383+N384/1000</f>
        <v>1666.685769823988</v>
      </c>
      <c r="Q384" s="42">
        <f>Q383+O384/1000</f>
        <v>444.54323322899751</v>
      </c>
      <c r="R384" s="43">
        <v>348.24720781854086</v>
      </c>
      <c r="S384" s="43">
        <f t="shared" si="32"/>
        <v>0</v>
      </c>
      <c r="T384" s="42">
        <f>V384*Y$16</f>
        <v>306.52544217429278</v>
      </c>
      <c r="U384" s="21">
        <f>MIN(O384,Y$17)</f>
        <v>966.74239273722242</v>
      </c>
      <c r="V384" s="21">
        <f t="shared" si="35"/>
        <v>444.54323322899751</v>
      </c>
      <c r="W384" s="22"/>
    </row>
    <row r="385" spans="1:23" x14ac:dyDescent="0.35">
      <c r="A385" s="2" t="s">
        <v>12</v>
      </c>
      <c r="B385" s="2">
        <v>378</v>
      </c>
      <c r="C385" s="2">
        <v>378</v>
      </c>
      <c r="D385" s="7">
        <v>8.9</v>
      </c>
      <c r="E385" s="42">
        <f t="shared" si="33"/>
        <v>-0.30555555555555547</v>
      </c>
      <c r="F385" s="42">
        <f t="shared" si="34"/>
        <v>-1.0999999999999996</v>
      </c>
      <c r="G385" s="42">
        <f>0.5*Y$11*Y$13*Y$10*(D385*(1000/3600))^2</f>
        <v>5.5317337630555556</v>
      </c>
      <c r="H385" s="42">
        <f>IF(D385=0,0,Y$12*Y$9*9.81)</f>
        <v>374.44769999999994</v>
      </c>
      <c r="I385" s="42">
        <f t="shared" si="30"/>
        <v>379.97943376305551</v>
      </c>
      <c r="J385" s="42">
        <f>(Y$9*E385)+IF(E385&gt;0,H385+G385,0)</f>
        <v>-530.13888888888869</v>
      </c>
      <c r="K385" s="42">
        <f>MAX((Y$9*E385)+H385+G385,0)</f>
        <v>0</v>
      </c>
      <c r="L385" s="42">
        <f t="shared" si="31"/>
        <v>530.13888888888869</v>
      </c>
      <c r="M385" s="42">
        <f>ABS(MIN((Y$9*E385)+H385+G385,0))</f>
        <v>150.15945512583318</v>
      </c>
      <c r="N385" s="42">
        <f>MAX(K385,0)*(D385*1000/3600)</f>
        <v>0</v>
      </c>
      <c r="O385" s="42">
        <f>ABS(M385*(D385*1000/3600))</f>
        <v>371.22754183886536</v>
      </c>
      <c r="P385" s="42">
        <f>P384+N385/1000</f>
        <v>1666.685769823988</v>
      </c>
      <c r="Q385" s="42">
        <f>Q384+O385/1000</f>
        <v>444.9144607708364</v>
      </c>
      <c r="R385" s="43">
        <v>348.24720781854086</v>
      </c>
      <c r="S385" s="43">
        <f t="shared" si="32"/>
        <v>0</v>
      </c>
      <c r="T385" s="42">
        <f>V385*Y$16</f>
        <v>306.78141432256484</v>
      </c>
      <c r="U385" s="21">
        <f>MIN(O385,Y$17)</f>
        <v>371.22754183886536</v>
      </c>
      <c r="V385" s="21">
        <f t="shared" si="35"/>
        <v>444.9144607708364</v>
      </c>
      <c r="W385" s="22"/>
    </row>
    <row r="386" spans="1:23" x14ac:dyDescent="0.35">
      <c r="A386" s="2" t="s">
        <v>12</v>
      </c>
      <c r="B386" s="2">
        <v>379</v>
      </c>
      <c r="C386" s="2">
        <v>379</v>
      </c>
      <c r="D386" s="7">
        <v>8</v>
      </c>
      <c r="E386" s="42">
        <f t="shared" si="33"/>
        <v>-0.23611111111111113</v>
      </c>
      <c r="F386" s="42">
        <f t="shared" si="34"/>
        <v>-0.85000000000000009</v>
      </c>
      <c r="G386" s="42">
        <f>0.5*Y$11*Y$13*Y$10*(D386*(1000/3600))^2</f>
        <v>4.4695235555555559</v>
      </c>
      <c r="H386" s="42">
        <f>IF(D386=0,0,Y$12*Y$9*9.81)</f>
        <v>374.44769999999994</v>
      </c>
      <c r="I386" s="42">
        <f t="shared" si="30"/>
        <v>378.91722355555549</v>
      </c>
      <c r="J386" s="42">
        <f>(Y$9*E386)+IF(E386&gt;0,H386+G386,0)</f>
        <v>-409.65277777777783</v>
      </c>
      <c r="K386" s="42">
        <f>MAX((Y$9*E386)+H386+G386,0)</f>
        <v>0</v>
      </c>
      <c r="L386" s="42">
        <f t="shared" si="31"/>
        <v>409.65277777777783</v>
      </c>
      <c r="M386" s="42">
        <f>ABS(MIN((Y$9*E386)+H386+G386,0))</f>
        <v>30.735554222222333</v>
      </c>
      <c r="N386" s="42">
        <f>MAX(K386,0)*(D386*1000/3600)</f>
        <v>0</v>
      </c>
      <c r="O386" s="42">
        <f>ABS(M386*(D386*1000/3600))</f>
        <v>68.301231604938522</v>
      </c>
      <c r="P386" s="42">
        <f>P385+N386/1000</f>
        <v>1666.685769823988</v>
      </c>
      <c r="Q386" s="42">
        <f>Q385+O386/1000</f>
        <v>444.98276200244135</v>
      </c>
      <c r="R386" s="43">
        <v>348.24720781854086</v>
      </c>
      <c r="S386" s="43">
        <f t="shared" si="32"/>
        <v>0</v>
      </c>
      <c r="T386" s="42">
        <f>V386*Y$16</f>
        <v>306.82851000112618</v>
      </c>
      <c r="U386" s="21">
        <f>MIN(O386,Y$17)</f>
        <v>68.301231604938522</v>
      </c>
      <c r="V386" s="21">
        <f t="shared" si="35"/>
        <v>444.98276200244135</v>
      </c>
      <c r="W386" s="22"/>
    </row>
    <row r="387" spans="1:23" x14ac:dyDescent="0.35">
      <c r="A387" s="2" t="s">
        <v>12</v>
      </c>
      <c r="B387" s="2">
        <v>380</v>
      </c>
      <c r="C387" s="2">
        <v>380</v>
      </c>
      <c r="D387" s="7">
        <v>7.2</v>
      </c>
      <c r="E387" s="42">
        <f t="shared" si="33"/>
        <v>-0.26388888888888895</v>
      </c>
      <c r="F387" s="42">
        <f t="shared" si="34"/>
        <v>-0.95000000000000018</v>
      </c>
      <c r="G387" s="42">
        <f>0.5*Y$11*Y$13*Y$10*(D387*(1000/3600))^2</f>
        <v>3.62031408</v>
      </c>
      <c r="H387" s="42">
        <f>IF(D387=0,0,Y$12*Y$9*9.81)</f>
        <v>374.44769999999994</v>
      </c>
      <c r="I387" s="42">
        <f t="shared" si="30"/>
        <v>378.06801407999995</v>
      </c>
      <c r="J387" s="42">
        <f>(Y$9*E387)+IF(E387&gt;0,H387+G387,0)</f>
        <v>-457.84722222222234</v>
      </c>
      <c r="K387" s="42">
        <f>MAX((Y$9*E387)+H387+G387,0)</f>
        <v>0</v>
      </c>
      <c r="L387" s="42">
        <f t="shared" si="31"/>
        <v>457.84722222222234</v>
      </c>
      <c r="M387" s="42">
        <f>ABS(MIN((Y$9*E387)+H387+G387,0))</f>
        <v>79.779208142222402</v>
      </c>
      <c r="N387" s="42">
        <f>MAX(K387,0)*(D387*1000/3600)</f>
        <v>0</v>
      </c>
      <c r="O387" s="42">
        <f>ABS(M387*(D387*1000/3600))</f>
        <v>159.5584162844448</v>
      </c>
      <c r="P387" s="42">
        <f>P386+N387/1000</f>
        <v>1666.685769823988</v>
      </c>
      <c r="Q387" s="42">
        <f>Q386+O387/1000</f>
        <v>445.14232041872577</v>
      </c>
      <c r="R387" s="43">
        <v>348.24720781854086</v>
      </c>
      <c r="S387" s="43">
        <f t="shared" si="32"/>
        <v>0</v>
      </c>
      <c r="T387" s="42">
        <f>V387*Y$16</f>
        <v>306.93853015315716</v>
      </c>
      <c r="U387" s="21">
        <f>MIN(O387,Y$17)</f>
        <v>159.5584162844448</v>
      </c>
      <c r="V387" s="21">
        <f t="shared" si="35"/>
        <v>445.14232041872577</v>
      </c>
      <c r="W387" s="22"/>
    </row>
    <row r="388" spans="1:23" x14ac:dyDescent="0.35">
      <c r="A388" s="2" t="s">
        <v>12</v>
      </c>
      <c r="B388" s="2">
        <v>381</v>
      </c>
      <c r="C388" s="2">
        <v>381</v>
      </c>
      <c r="D388" s="7">
        <v>6.1</v>
      </c>
      <c r="E388" s="42">
        <f t="shared" si="33"/>
        <v>-0.31944444444444442</v>
      </c>
      <c r="F388" s="42">
        <f t="shared" si="34"/>
        <v>-1.1499999999999999</v>
      </c>
      <c r="G388" s="42">
        <f>0.5*Y$11*Y$13*Y$10*(D388*(1000/3600))^2</f>
        <v>2.5986089297222223</v>
      </c>
      <c r="H388" s="42">
        <f>IF(D388=0,0,Y$12*Y$9*9.81)</f>
        <v>374.44769999999994</v>
      </c>
      <c r="I388" s="42">
        <f t="shared" si="30"/>
        <v>377.04630892972216</v>
      </c>
      <c r="J388" s="42">
        <f>(Y$9*E388)+IF(E388&gt;0,H388+G388,0)</f>
        <v>-554.23611111111109</v>
      </c>
      <c r="K388" s="42">
        <f>MAX((Y$9*E388)+H388+G388,0)</f>
        <v>0</v>
      </c>
      <c r="L388" s="42">
        <f t="shared" si="31"/>
        <v>554.23611111111109</v>
      </c>
      <c r="M388" s="42">
        <f>ABS(MIN((Y$9*E388)+H388+G388,0))</f>
        <v>177.18980218138893</v>
      </c>
      <c r="N388" s="42">
        <f>MAX(K388,0)*(D388*1000/3600)</f>
        <v>0</v>
      </c>
      <c r="O388" s="42">
        <f>ABS(M388*(D388*1000/3600))</f>
        <v>300.23827591846458</v>
      </c>
      <c r="P388" s="42">
        <f>P387+N388/1000</f>
        <v>1666.685769823988</v>
      </c>
      <c r="Q388" s="42">
        <f>Q387+O388/1000</f>
        <v>445.44255869464422</v>
      </c>
      <c r="R388" s="43">
        <v>348.24720781854086</v>
      </c>
      <c r="S388" s="43">
        <f t="shared" si="32"/>
        <v>0</v>
      </c>
      <c r="T388" s="42">
        <f>V388*Y$16</f>
        <v>307.14555314530821</v>
      </c>
      <c r="U388" s="21">
        <f>MIN(O388,Y$17)</f>
        <v>300.23827591846458</v>
      </c>
      <c r="V388" s="21">
        <f t="shared" si="35"/>
        <v>445.44255869464422</v>
      </c>
      <c r="W388" s="22"/>
    </row>
    <row r="389" spans="1:23" x14ac:dyDescent="0.35">
      <c r="A389" s="2" t="s">
        <v>12</v>
      </c>
      <c r="B389" s="2">
        <v>382</v>
      </c>
      <c r="C389" s="2">
        <v>382</v>
      </c>
      <c r="D389" s="7">
        <v>4.9000000000000004</v>
      </c>
      <c r="E389" s="42">
        <f t="shared" si="33"/>
        <v>-0.33333333333333326</v>
      </c>
      <c r="F389" s="42">
        <f t="shared" si="34"/>
        <v>-1.1999999999999997</v>
      </c>
      <c r="G389" s="42">
        <f>0.5*Y$11*Y$13*Y$10*(D389*(1000/3600))^2</f>
        <v>1.676769696388889</v>
      </c>
      <c r="H389" s="42">
        <f>IF(D389=0,0,Y$12*Y$9*9.81)</f>
        <v>374.44769999999994</v>
      </c>
      <c r="I389" s="42">
        <f t="shared" si="30"/>
        <v>376.12446969638881</v>
      </c>
      <c r="J389" s="42">
        <f>(Y$9*E389)+IF(E389&gt;0,H389+G389,0)</f>
        <v>-578.33333333333326</v>
      </c>
      <c r="K389" s="42">
        <f>MAX((Y$9*E389)+H389+G389,0)</f>
        <v>0</v>
      </c>
      <c r="L389" s="42">
        <f t="shared" si="31"/>
        <v>578.33333333333326</v>
      </c>
      <c r="M389" s="42">
        <f>ABS(MIN((Y$9*E389)+H389+G389,0))</f>
        <v>202.20886363694441</v>
      </c>
      <c r="N389" s="42">
        <f>MAX(K389,0)*(D389*1000/3600)</f>
        <v>0</v>
      </c>
      <c r="O389" s="42">
        <f>ABS(M389*(D389*1000/3600))</f>
        <v>275.22873106139656</v>
      </c>
      <c r="P389" s="42">
        <f>P388+N389/1000</f>
        <v>1666.685769823988</v>
      </c>
      <c r="Q389" s="42">
        <f>Q388+O389/1000</f>
        <v>445.71778742570564</v>
      </c>
      <c r="R389" s="43">
        <v>348.24720781854086</v>
      </c>
      <c r="S389" s="43">
        <f t="shared" si="32"/>
        <v>0</v>
      </c>
      <c r="T389" s="42">
        <f>V389*Y$16</f>
        <v>307.33533133150365</v>
      </c>
      <c r="U389" s="21">
        <f>MIN(O389,Y$17)</f>
        <v>275.22873106139656</v>
      </c>
      <c r="V389" s="21">
        <f t="shared" si="35"/>
        <v>445.71778742570564</v>
      </c>
      <c r="W389" s="22"/>
    </row>
    <row r="390" spans="1:23" x14ac:dyDescent="0.35">
      <c r="A390" s="2" t="s">
        <v>12</v>
      </c>
      <c r="B390" s="2">
        <v>383</v>
      </c>
      <c r="C390" s="2">
        <v>383</v>
      </c>
      <c r="D390" s="7">
        <v>3.7</v>
      </c>
      <c r="E390" s="42">
        <f t="shared" si="33"/>
        <v>-0.36111111111111116</v>
      </c>
      <c r="F390" s="42">
        <f t="shared" si="34"/>
        <v>-1.3000000000000003</v>
      </c>
      <c r="G390" s="42">
        <f>0.5*Y$11*Y$13*Y$10*(D390*(1000/3600))^2</f>
        <v>0.95605902305555568</v>
      </c>
      <c r="H390" s="42">
        <f>IF(D390=0,0,Y$12*Y$9*9.81)</f>
        <v>374.44769999999994</v>
      </c>
      <c r="I390" s="42">
        <f t="shared" si="30"/>
        <v>375.4037590230555</v>
      </c>
      <c r="J390" s="42">
        <f>(Y$9*E390)+IF(E390&gt;0,H390+G390,0)</f>
        <v>-626.52777777777783</v>
      </c>
      <c r="K390" s="42">
        <f>MAX((Y$9*E390)+H390+G390,0)</f>
        <v>0</v>
      </c>
      <c r="L390" s="42">
        <f t="shared" si="31"/>
        <v>626.52777777777783</v>
      </c>
      <c r="M390" s="42">
        <f>ABS(MIN((Y$9*E390)+H390+G390,0))</f>
        <v>251.12401875472233</v>
      </c>
      <c r="N390" s="42">
        <f>MAX(K390,0)*(D390*1000/3600)</f>
        <v>0</v>
      </c>
      <c r="O390" s="42">
        <f>ABS(M390*(D390*1000/3600))</f>
        <v>258.09968594235346</v>
      </c>
      <c r="P390" s="42">
        <f>P389+N390/1000</f>
        <v>1666.685769823988</v>
      </c>
      <c r="Q390" s="42">
        <f>Q389+O390/1000</f>
        <v>445.97588711164798</v>
      </c>
      <c r="R390" s="43">
        <v>348.24720781854086</v>
      </c>
      <c r="S390" s="43">
        <f t="shared" si="32"/>
        <v>0</v>
      </c>
      <c r="T390" s="42">
        <f>V390*Y$16</f>
        <v>307.5132985446898</v>
      </c>
      <c r="U390" s="21">
        <f>MIN(O390,Y$17)</f>
        <v>258.09968594235346</v>
      </c>
      <c r="V390" s="21">
        <f t="shared" si="35"/>
        <v>445.97588711164798</v>
      </c>
      <c r="W390" s="22"/>
    </row>
    <row r="391" spans="1:23" x14ac:dyDescent="0.35">
      <c r="A391" s="2" t="s">
        <v>12</v>
      </c>
      <c r="B391" s="2">
        <v>384</v>
      </c>
      <c r="C391" s="2">
        <v>384</v>
      </c>
      <c r="D391" s="7">
        <v>2.2999999999999998</v>
      </c>
      <c r="E391" s="42">
        <f t="shared" si="33"/>
        <v>-0.3888888888888889</v>
      </c>
      <c r="F391" s="42">
        <f t="shared" si="34"/>
        <v>-1.4000000000000001</v>
      </c>
      <c r="G391" s="42">
        <f>0.5*Y$11*Y$13*Y$10*(D391*(1000/3600))^2</f>
        <v>0.36943405638888882</v>
      </c>
      <c r="H391" s="42">
        <f>IF(D391=0,0,Y$12*Y$9*9.81)</f>
        <v>374.44769999999994</v>
      </c>
      <c r="I391" s="42">
        <f t="shared" si="30"/>
        <v>374.81713405638885</v>
      </c>
      <c r="J391" s="42">
        <f>(Y$9*E391)+IF(E391&gt;0,H391+G391,0)</f>
        <v>-674.72222222222229</v>
      </c>
      <c r="K391" s="42">
        <f>MAX((Y$9*E391)+H391+G391,0)</f>
        <v>0</v>
      </c>
      <c r="L391" s="42">
        <f t="shared" si="31"/>
        <v>674.72222222222229</v>
      </c>
      <c r="M391" s="42">
        <f>ABS(MIN((Y$9*E391)+H391+G391,0))</f>
        <v>299.90508816583343</v>
      </c>
      <c r="N391" s="42">
        <f>MAX(K391,0)*(D391*1000/3600)</f>
        <v>0</v>
      </c>
      <c r="O391" s="42">
        <f>ABS(M391*(D391*1000/3600))</f>
        <v>191.60602855039357</v>
      </c>
      <c r="P391" s="42">
        <f>P390+N391/1000</f>
        <v>1666.685769823988</v>
      </c>
      <c r="Q391" s="42">
        <f>Q390+O391/1000</f>
        <v>446.16749314019836</v>
      </c>
      <c r="R391" s="43">
        <v>348.24720781854086</v>
      </c>
      <c r="S391" s="43">
        <f t="shared" si="32"/>
        <v>0</v>
      </c>
      <c r="T391" s="42">
        <f>V391*Y$16</f>
        <v>307.64541645411799</v>
      </c>
      <c r="U391" s="21">
        <f>MIN(O391,Y$17)</f>
        <v>191.60602855039357</v>
      </c>
      <c r="V391" s="21">
        <f t="shared" si="35"/>
        <v>446.16749314019836</v>
      </c>
      <c r="W391" s="22"/>
    </row>
    <row r="392" spans="1:23" x14ac:dyDescent="0.35">
      <c r="A392" s="2" t="s">
        <v>12</v>
      </c>
      <c r="B392" s="2">
        <v>385</v>
      </c>
      <c r="C392" s="2">
        <v>385</v>
      </c>
      <c r="D392" s="7">
        <v>0.9</v>
      </c>
      <c r="E392" s="42">
        <f t="shared" si="33"/>
        <v>-0.31944444444444442</v>
      </c>
      <c r="F392" s="42">
        <f t="shared" si="34"/>
        <v>-1.1499999999999999</v>
      </c>
      <c r="G392" s="42">
        <f>0.5*Y$11*Y$13*Y$10*(D392*(1000/3600))^2</f>
        <v>5.65674075E-2</v>
      </c>
      <c r="H392" s="42">
        <f>IF(D392=0,0,Y$12*Y$9*9.81)</f>
        <v>374.44769999999994</v>
      </c>
      <c r="I392" s="42">
        <f t="shared" ref="I392:I455" si="36">G392+H392</f>
        <v>374.50426740749992</v>
      </c>
      <c r="J392" s="42">
        <f>(Y$9*E392)+IF(E392&gt;0,H392+G392,0)</f>
        <v>-554.23611111111109</v>
      </c>
      <c r="K392" s="42">
        <f>MAX((Y$9*E392)+H392+G392,0)</f>
        <v>0</v>
      </c>
      <c r="L392" s="42">
        <f t="shared" ref="L392:L455" si="37">ABS(MIN(J392,0))</f>
        <v>554.23611111111109</v>
      </c>
      <c r="M392" s="42">
        <f>ABS(MIN((Y$9*E392)+H392+G392,0))</f>
        <v>179.73184370361113</v>
      </c>
      <c r="N392" s="42">
        <f>MAX(K392,0)*(D392*1000/3600)</f>
        <v>0</v>
      </c>
      <c r="O392" s="42">
        <f>ABS(M392*(D392*1000/3600))</f>
        <v>44.932960925902783</v>
      </c>
      <c r="P392" s="42">
        <f>P391+N392/1000</f>
        <v>1666.685769823988</v>
      </c>
      <c r="Q392" s="42">
        <f>Q391+O392/1000</f>
        <v>446.21242610112427</v>
      </c>
      <c r="R392" s="43">
        <v>348.24720781854086</v>
      </c>
      <c r="S392" s="43">
        <f t="shared" ref="S392:S455" si="38">R393-R392</f>
        <v>0</v>
      </c>
      <c r="T392" s="42">
        <f>V392*Y$16</f>
        <v>307.67639903283361</v>
      </c>
      <c r="U392" s="21">
        <f>MIN(O392,Y$17)</f>
        <v>44.932960925902783</v>
      </c>
      <c r="V392" s="21">
        <f t="shared" si="35"/>
        <v>446.21242610112427</v>
      </c>
      <c r="W392" s="22"/>
    </row>
    <row r="393" spans="1:23" x14ac:dyDescent="0.35">
      <c r="A393" s="2" t="s">
        <v>12</v>
      </c>
      <c r="B393" s="2">
        <v>386</v>
      </c>
      <c r="C393" s="2">
        <v>386</v>
      </c>
      <c r="D393" s="7">
        <v>0</v>
      </c>
      <c r="E393" s="42">
        <f t="shared" ref="E393:E456" si="39">($D394-$D392)/2/3.6</f>
        <v>-0.125</v>
      </c>
      <c r="F393" s="42">
        <f t="shared" ref="F393:F456" si="40">($D394-$D392)/2</f>
        <v>-0.45</v>
      </c>
      <c r="G393" s="42">
        <f>0.5*Y$11*Y$13*Y$10*(D393*(1000/3600))^2</f>
        <v>0</v>
      </c>
      <c r="H393" s="42">
        <f>IF(D393=0,0,Y$12*Y$9*9.81)</f>
        <v>0</v>
      </c>
      <c r="I393" s="42">
        <f t="shared" si="36"/>
        <v>0</v>
      </c>
      <c r="J393" s="42">
        <f>(Y$9*E393)+IF(E393&gt;0,H393+G393,0)</f>
        <v>-216.875</v>
      </c>
      <c r="K393" s="42">
        <f>MAX((Y$9*E393)+H393+G393,0)</f>
        <v>0</v>
      </c>
      <c r="L393" s="42">
        <f t="shared" si="37"/>
        <v>216.875</v>
      </c>
      <c r="M393" s="42">
        <f>ABS(MIN((Y$9*E393)+H393+G393,0))</f>
        <v>216.875</v>
      </c>
      <c r="N393" s="42">
        <f>MAX(K393,0)*(D393*1000/3600)</f>
        <v>0</v>
      </c>
      <c r="O393" s="42">
        <f>ABS(M393*(D393*1000/3600))</f>
        <v>0</v>
      </c>
      <c r="P393" s="42">
        <f>P392+N393/1000</f>
        <v>1666.685769823988</v>
      </c>
      <c r="Q393" s="42">
        <f>Q392+O393/1000</f>
        <v>446.21242610112427</v>
      </c>
      <c r="R393" s="43">
        <v>348.24720781854086</v>
      </c>
      <c r="S393" s="43">
        <f t="shared" si="38"/>
        <v>0</v>
      </c>
      <c r="T393" s="42">
        <f>V393*Y$16</f>
        <v>307.67639903283361</v>
      </c>
      <c r="U393" s="21">
        <f>MIN(O393,Y$17)</f>
        <v>0</v>
      </c>
      <c r="V393" s="21">
        <f t="shared" ref="V393:V456" si="41">V392+U393/1000</f>
        <v>446.21242610112427</v>
      </c>
      <c r="W393" s="22"/>
    </row>
    <row r="394" spans="1:23" x14ac:dyDescent="0.35">
      <c r="A394" s="2" t="s">
        <v>12</v>
      </c>
      <c r="B394" s="2">
        <v>387</v>
      </c>
      <c r="C394" s="2">
        <v>387</v>
      </c>
      <c r="D394" s="7">
        <v>0</v>
      </c>
      <c r="E394" s="42">
        <f t="shared" si="39"/>
        <v>0</v>
      </c>
      <c r="F394" s="42">
        <f t="shared" si="40"/>
        <v>0</v>
      </c>
      <c r="G394" s="42">
        <f>0.5*Y$11*Y$13*Y$10*(D394*(1000/3600))^2</f>
        <v>0</v>
      </c>
      <c r="H394" s="42">
        <f>IF(D394=0,0,Y$12*Y$9*9.81)</f>
        <v>0</v>
      </c>
      <c r="I394" s="42">
        <f t="shared" si="36"/>
        <v>0</v>
      </c>
      <c r="J394" s="42">
        <f>(Y$9*E394)+IF(E394&gt;0,H394+G394,0)</f>
        <v>0</v>
      </c>
      <c r="K394" s="42">
        <f>MAX((Y$9*E394)+H394+G394,0)</f>
        <v>0</v>
      </c>
      <c r="L394" s="42">
        <f t="shared" si="37"/>
        <v>0</v>
      </c>
      <c r="M394" s="42">
        <f>ABS(MIN((Y$9*E394)+H394+G394,0))</f>
        <v>0</v>
      </c>
      <c r="N394" s="42">
        <f>MAX(K394,0)*(D394*1000/3600)</f>
        <v>0</v>
      </c>
      <c r="O394" s="42">
        <f>ABS(M394*(D394*1000/3600))</f>
        <v>0</v>
      </c>
      <c r="P394" s="42">
        <f>P393+N394/1000</f>
        <v>1666.685769823988</v>
      </c>
      <c r="Q394" s="42">
        <f>Q393+O394/1000</f>
        <v>446.21242610112427</v>
      </c>
      <c r="R394" s="43">
        <v>348.24720781854086</v>
      </c>
      <c r="S394" s="43">
        <f t="shared" si="38"/>
        <v>0</v>
      </c>
      <c r="T394" s="42">
        <f>V394*Y$16</f>
        <v>307.67639903283361</v>
      </c>
      <c r="U394" s="21">
        <f>MIN(O394,Y$17)</f>
        <v>0</v>
      </c>
      <c r="V394" s="21">
        <f t="shared" si="41"/>
        <v>446.21242610112427</v>
      </c>
      <c r="W394" s="22"/>
    </row>
    <row r="395" spans="1:23" x14ac:dyDescent="0.35">
      <c r="A395" s="2" t="s">
        <v>12</v>
      </c>
      <c r="B395" s="2">
        <v>388</v>
      </c>
      <c r="C395" s="2">
        <v>388</v>
      </c>
      <c r="D395" s="7">
        <v>0</v>
      </c>
      <c r="E395" s="42">
        <f t="shared" si="39"/>
        <v>0</v>
      </c>
      <c r="F395" s="42">
        <f t="shared" si="40"/>
        <v>0</v>
      </c>
      <c r="G395" s="42">
        <f>0.5*Y$11*Y$13*Y$10*(D395*(1000/3600))^2</f>
        <v>0</v>
      </c>
      <c r="H395" s="42">
        <f>IF(D395=0,0,Y$12*Y$9*9.81)</f>
        <v>0</v>
      </c>
      <c r="I395" s="42">
        <f t="shared" si="36"/>
        <v>0</v>
      </c>
      <c r="J395" s="42">
        <f>(Y$9*E395)+IF(E395&gt;0,H395+G395,0)</f>
        <v>0</v>
      </c>
      <c r="K395" s="42">
        <f>MAX((Y$9*E395)+H395+G395,0)</f>
        <v>0</v>
      </c>
      <c r="L395" s="42">
        <f t="shared" si="37"/>
        <v>0</v>
      </c>
      <c r="M395" s="42">
        <f>ABS(MIN((Y$9*E395)+H395+G395,0))</f>
        <v>0</v>
      </c>
      <c r="N395" s="42">
        <f>MAX(K395,0)*(D395*1000/3600)</f>
        <v>0</v>
      </c>
      <c r="O395" s="42">
        <f>ABS(M395*(D395*1000/3600))</f>
        <v>0</v>
      </c>
      <c r="P395" s="42">
        <f>P394+N395/1000</f>
        <v>1666.685769823988</v>
      </c>
      <c r="Q395" s="42">
        <f>Q394+O395/1000</f>
        <v>446.21242610112427</v>
      </c>
      <c r="R395" s="43">
        <v>348.24720781854086</v>
      </c>
      <c r="S395" s="43">
        <f t="shared" si="38"/>
        <v>0</v>
      </c>
      <c r="T395" s="42">
        <f>V395*Y$16</f>
        <v>307.67639903283361</v>
      </c>
      <c r="U395" s="21">
        <f>MIN(O395,Y$17)</f>
        <v>0</v>
      </c>
      <c r="V395" s="21">
        <f t="shared" si="41"/>
        <v>446.21242610112427</v>
      </c>
      <c r="W395" s="22"/>
    </row>
    <row r="396" spans="1:23" x14ac:dyDescent="0.35">
      <c r="A396" s="2" t="s">
        <v>12</v>
      </c>
      <c r="B396" s="2">
        <v>389</v>
      </c>
      <c r="C396" s="2">
        <v>389</v>
      </c>
      <c r="D396" s="7">
        <v>0</v>
      </c>
      <c r="E396" s="42">
        <f t="shared" si="39"/>
        <v>0</v>
      </c>
      <c r="F396" s="42">
        <f t="shared" si="40"/>
        <v>0</v>
      </c>
      <c r="G396" s="42">
        <f>0.5*Y$11*Y$13*Y$10*(D396*(1000/3600))^2</f>
        <v>0</v>
      </c>
      <c r="H396" s="42">
        <f>IF(D396=0,0,Y$12*Y$9*9.81)</f>
        <v>0</v>
      </c>
      <c r="I396" s="42">
        <f t="shared" si="36"/>
        <v>0</v>
      </c>
      <c r="J396" s="42">
        <f>(Y$9*E396)+IF(E396&gt;0,H396+G396,0)</f>
        <v>0</v>
      </c>
      <c r="K396" s="42">
        <f>MAX((Y$9*E396)+H396+G396,0)</f>
        <v>0</v>
      </c>
      <c r="L396" s="42">
        <f t="shared" si="37"/>
        <v>0</v>
      </c>
      <c r="M396" s="42">
        <f>ABS(MIN((Y$9*E396)+H396+G396,0))</f>
        <v>0</v>
      </c>
      <c r="N396" s="42">
        <f>MAX(K396,0)*(D396*1000/3600)</f>
        <v>0</v>
      </c>
      <c r="O396" s="42">
        <f>ABS(M396*(D396*1000/3600))</f>
        <v>0</v>
      </c>
      <c r="P396" s="42">
        <f>P395+N396/1000</f>
        <v>1666.685769823988</v>
      </c>
      <c r="Q396" s="42">
        <f>Q395+O396/1000</f>
        <v>446.21242610112427</v>
      </c>
      <c r="R396" s="43">
        <v>348.24720781854086</v>
      </c>
      <c r="S396" s="43">
        <f t="shared" si="38"/>
        <v>0</v>
      </c>
      <c r="T396" s="42">
        <f>V396*Y$16</f>
        <v>307.67639903283361</v>
      </c>
      <c r="U396" s="21">
        <f>MIN(O396,Y$17)</f>
        <v>0</v>
      </c>
      <c r="V396" s="21">
        <f t="shared" si="41"/>
        <v>446.21242610112427</v>
      </c>
      <c r="W396" s="22"/>
    </row>
    <row r="397" spans="1:23" x14ac:dyDescent="0.35">
      <c r="A397" s="2" t="s">
        <v>12</v>
      </c>
      <c r="B397" s="2">
        <v>390</v>
      </c>
      <c r="C397" s="2">
        <v>390</v>
      </c>
      <c r="D397" s="7">
        <v>0</v>
      </c>
      <c r="E397" s="42">
        <f t="shared" si="39"/>
        <v>0</v>
      </c>
      <c r="F397" s="42">
        <f t="shared" si="40"/>
        <v>0</v>
      </c>
      <c r="G397" s="42">
        <f>0.5*Y$11*Y$13*Y$10*(D397*(1000/3600))^2</f>
        <v>0</v>
      </c>
      <c r="H397" s="42">
        <f>IF(D397=0,0,Y$12*Y$9*9.81)</f>
        <v>0</v>
      </c>
      <c r="I397" s="42">
        <f t="shared" si="36"/>
        <v>0</v>
      </c>
      <c r="J397" s="42">
        <f>(Y$9*E397)+IF(E397&gt;0,H397+G397,0)</f>
        <v>0</v>
      </c>
      <c r="K397" s="42">
        <f>MAX((Y$9*E397)+H397+G397,0)</f>
        <v>0</v>
      </c>
      <c r="L397" s="42">
        <f t="shared" si="37"/>
        <v>0</v>
      </c>
      <c r="M397" s="42">
        <f>ABS(MIN((Y$9*E397)+H397+G397,0))</f>
        <v>0</v>
      </c>
      <c r="N397" s="42">
        <f>MAX(K397,0)*(D397*1000/3600)</f>
        <v>0</v>
      </c>
      <c r="O397" s="42">
        <f>ABS(M397*(D397*1000/3600))</f>
        <v>0</v>
      </c>
      <c r="P397" s="42">
        <f>P396+N397/1000</f>
        <v>1666.685769823988</v>
      </c>
      <c r="Q397" s="42">
        <f>Q396+O397/1000</f>
        <v>446.21242610112427</v>
      </c>
      <c r="R397" s="43">
        <v>348.24720781854086</v>
      </c>
      <c r="S397" s="43">
        <f t="shared" si="38"/>
        <v>0</v>
      </c>
      <c r="T397" s="42">
        <f>V397*Y$16</f>
        <v>307.67639903283361</v>
      </c>
      <c r="U397" s="21">
        <f>MIN(O397,Y$17)</f>
        <v>0</v>
      </c>
      <c r="V397" s="21">
        <f t="shared" si="41"/>
        <v>446.21242610112427</v>
      </c>
      <c r="W397" s="22"/>
    </row>
    <row r="398" spans="1:23" x14ac:dyDescent="0.35">
      <c r="A398" s="2" t="s">
        <v>12</v>
      </c>
      <c r="B398" s="2">
        <v>391</v>
      </c>
      <c r="C398" s="2">
        <v>391</v>
      </c>
      <c r="D398" s="7">
        <v>0</v>
      </c>
      <c r="E398" s="42">
        <f t="shared" si="39"/>
        <v>6.9444444444444448E-2</v>
      </c>
      <c r="F398" s="42">
        <f t="shared" si="40"/>
        <v>0.25</v>
      </c>
      <c r="G398" s="42">
        <f>0.5*Y$11*Y$13*Y$10*(D398*(1000/3600))^2</f>
        <v>0</v>
      </c>
      <c r="H398" s="42">
        <f>IF(D398=0,0,Y$12*Y$9*9.81)</f>
        <v>0</v>
      </c>
      <c r="I398" s="42">
        <f t="shared" si="36"/>
        <v>0</v>
      </c>
      <c r="J398" s="42">
        <f>(Y$9*E398)+IF(E398&gt;0,H398+G398,0)</f>
        <v>120.48611111111111</v>
      </c>
      <c r="K398" s="42">
        <f>MAX((Y$9*E398)+H398+G398,0)</f>
        <v>120.48611111111111</v>
      </c>
      <c r="L398" s="42">
        <f t="shared" si="37"/>
        <v>0</v>
      </c>
      <c r="M398" s="42">
        <f>ABS(MIN((Y$9*E398)+H398+G398,0))</f>
        <v>0</v>
      </c>
      <c r="N398" s="42">
        <f>MAX(K398,0)*(D398*1000/3600)</f>
        <v>0</v>
      </c>
      <c r="O398" s="42">
        <f>ABS(M398*(D398*1000/3600))</f>
        <v>0</v>
      </c>
      <c r="P398" s="42">
        <f>P397+N398/1000</f>
        <v>1666.685769823988</v>
      </c>
      <c r="Q398" s="42">
        <f>Q397+O398/1000</f>
        <v>446.21242610112427</v>
      </c>
      <c r="R398" s="43">
        <v>348.24720781854086</v>
      </c>
      <c r="S398" s="43">
        <f t="shared" si="38"/>
        <v>0</v>
      </c>
      <c r="T398" s="42">
        <f>V398*Y$16</f>
        <v>307.67639903283361</v>
      </c>
      <c r="U398" s="21">
        <f>MIN(O398,Y$17)</f>
        <v>0</v>
      </c>
      <c r="V398" s="21">
        <f t="shared" si="41"/>
        <v>446.21242610112427</v>
      </c>
      <c r="W398" s="22"/>
    </row>
    <row r="399" spans="1:23" x14ac:dyDescent="0.35">
      <c r="A399" s="2" t="s">
        <v>12</v>
      </c>
      <c r="B399" s="2">
        <v>392</v>
      </c>
      <c r="C399" s="2">
        <v>392</v>
      </c>
      <c r="D399" s="7">
        <v>0.5</v>
      </c>
      <c r="E399" s="42">
        <f t="shared" si="39"/>
        <v>0.29166666666666669</v>
      </c>
      <c r="F399" s="42">
        <f t="shared" si="40"/>
        <v>1.05</v>
      </c>
      <c r="G399" s="42">
        <f>0.5*Y$11*Y$13*Y$10*(D399*(1000/3600))^2</f>
        <v>1.745907638888889E-2</v>
      </c>
      <c r="H399" s="42">
        <f>IF(D399=0,0,Y$12*Y$9*9.81)</f>
        <v>374.44769999999994</v>
      </c>
      <c r="I399" s="42">
        <f t="shared" si="36"/>
        <v>374.46515907638883</v>
      </c>
      <c r="J399" s="42">
        <f>(Y$9*E399)+IF(E399&gt;0,H399+G399,0)</f>
        <v>880.50682574305551</v>
      </c>
      <c r="K399" s="42">
        <f>MAX((Y$9*E399)+H399+G399,0)</f>
        <v>880.50682574305563</v>
      </c>
      <c r="L399" s="42">
        <f t="shared" si="37"/>
        <v>0</v>
      </c>
      <c r="M399" s="42">
        <f>ABS(MIN((Y$9*E399)+H399+G399,0))</f>
        <v>0</v>
      </c>
      <c r="N399" s="42">
        <f>MAX(K399,0)*(D399*1000/3600)</f>
        <v>122.29261468653552</v>
      </c>
      <c r="O399" s="42">
        <f>ABS(M399*(D399*1000/3600))</f>
        <v>0</v>
      </c>
      <c r="P399" s="42">
        <f>P398+N399/1000</f>
        <v>1666.8080624386746</v>
      </c>
      <c r="Q399" s="42">
        <f>Q398+O399/1000</f>
        <v>446.21242610112427</v>
      </c>
      <c r="R399" s="43">
        <v>348.24720781854086</v>
      </c>
      <c r="S399" s="43">
        <f t="shared" si="38"/>
        <v>0</v>
      </c>
      <c r="T399" s="42">
        <f>V399*Y$16</f>
        <v>307.67639903283361</v>
      </c>
      <c r="U399" s="21">
        <f>MIN(O399,Y$17)</f>
        <v>0</v>
      </c>
      <c r="V399" s="21">
        <f t="shared" si="41"/>
        <v>446.21242610112427</v>
      </c>
      <c r="W399" s="22"/>
    </row>
    <row r="400" spans="1:23" x14ac:dyDescent="0.35">
      <c r="A400" s="2" t="s">
        <v>12</v>
      </c>
      <c r="B400" s="2">
        <v>393</v>
      </c>
      <c r="C400" s="2">
        <v>393</v>
      </c>
      <c r="D400" s="7">
        <v>2.1</v>
      </c>
      <c r="E400" s="42">
        <f t="shared" si="39"/>
        <v>0.59722222222222221</v>
      </c>
      <c r="F400" s="42">
        <f t="shared" si="40"/>
        <v>2.15</v>
      </c>
      <c r="G400" s="42">
        <f>0.5*Y$11*Y$13*Y$10*(D400*(1000/3600))^2</f>
        <v>0.30797810750000004</v>
      </c>
      <c r="H400" s="42">
        <f>IF(D400=0,0,Y$12*Y$9*9.81)</f>
        <v>374.44769999999994</v>
      </c>
      <c r="I400" s="42">
        <f t="shared" si="36"/>
        <v>374.75567810749993</v>
      </c>
      <c r="J400" s="42">
        <f>(Y$9*E400)+IF(E400&gt;0,H400+G400,0)</f>
        <v>1410.9362336630554</v>
      </c>
      <c r="K400" s="42">
        <f>MAX((Y$9*E400)+H400+G400,0)</f>
        <v>1410.9362336630554</v>
      </c>
      <c r="L400" s="42">
        <f t="shared" si="37"/>
        <v>0</v>
      </c>
      <c r="M400" s="42">
        <f>ABS(MIN((Y$9*E400)+H400+G400,0))</f>
        <v>0</v>
      </c>
      <c r="N400" s="42">
        <f>MAX(K400,0)*(D400*1000/3600)</f>
        <v>823.04613630344909</v>
      </c>
      <c r="O400" s="42">
        <f>ABS(M400*(D400*1000/3600))</f>
        <v>0</v>
      </c>
      <c r="P400" s="42">
        <f>P399+N400/1000</f>
        <v>1667.631108574978</v>
      </c>
      <c r="Q400" s="42">
        <f>Q399+O400/1000</f>
        <v>446.21242610112427</v>
      </c>
      <c r="R400" s="43">
        <v>348.24720781854086</v>
      </c>
      <c r="S400" s="43">
        <f t="shared" si="38"/>
        <v>0</v>
      </c>
      <c r="T400" s="42">
        <f>V400*Y$16</f>
        <v>307.67639903283361</v>
      </c>
      <c r="U400" s="21">
        <f>MIN(O400,Y$17)</f>
        <v>0</v>
      </c>
      <c r="V400" s="21">
        <f t="shared" si="41"/>
        <v>446.21242610112427</v>
      </c>
      <c r="W400" s="22"/>
    </row>
    <row r="401" spans="1:23" x14ac:dyDescent="0.35">
      <c r="A401" s="2" t="s">
        <v>12</v>
      </c>
      <c r="B401" s="2">
        <v>394</v>
      </c>
      <c r="C401" s="2">
        <v>394</v>
      </c>
      <c r="D401" s="7">
        <v>4.8</v>
      </c>
      <c r="E401" s="42">
        <f t="shared" si="39"/>
        <v>0.86111111111111127</v>
      </c>
      <c r="F401" s="42">
        <f t="shared" si="40"/>
        <v>3.1000000000000005</v>
      </c>
      <c r="G401" s="42">
        <f>0.5*Y$11*Y$13*Y$10*(D401*(1000/3600))^2</f>
        <v>1.6090284799999999</v>
      </c>
      <c r="H401" s="42">
        <f>IF(D401=0,0,Y$12*Y$9*9.81)</f>
        <v>374.44769999999994</v>
      </c>
      <c r="I401" s="42">
        <f t="shared" si="36"/>
        <v>376.05672847999995</v>
      </c>
      <c r="J401" s="42">
        <f>(Y$9*E401)+IF(E401&gt;0,H401+G401,0)</f>
        <v>1870.084506257778</v>
      </c>
      <c r="K401" s="42">
        <f>MAX((Y$9*E401)+H401+G401,0)</f>
        <v>1870.084506257778</v>
      </c>
      <c r="L401" s="42">
        <f t="shared" si="37"/>
        <v>0</v>
      </c>
      <c r="M401" s="42">
        <f>ABS(MIN((Y$9*E401)+H401+G401,0))</f>
        <v>0</v>
      </c>
      <c r="N401" s="42">
        <f>MAX(K401,0)*(D401*1000/3600)</f>
        <v>2493.4460083437039</v>
      </c>
      <c r="O401" s="42">
        <f>ABS(M401*(D401*1000/3600))</f>
        <v>0</v>
      </c>
      <c r="P401" s="42">
        <f>P400+N401/1000</f>
        <v>1670.1245545833217</v>
      </c>
      <c r="Q401" s="42">
        <f>Q400+O401/1000</f>
        <v>446.21242610112427</v>
      </c>
      <c r="R401" s="43">
        <v>348.24720781854086</v>
      </c>
      <c r="S401" s="43">
        <f t="shared" si="38"/>
        <v>0</v>
      </c>
      <c r="T401" s="42">
        <f>V401*Y$16</f>
        <v>307.67639903283361</v>
      </c>
      <c r="U401" s="21">
        <f>MIN(O401,Y$17)</f>
        <v>0</v>
      </c>
      <c r="V401" s="21">
        <f t="shared" si="41"/>
        <v>446.21242610112427</v>
      </c>
      <c r="W401" s="22"/>
    </row>
    <row r="402" spans="1:23" x14ac:dyDescent="0.35">
      <c r="A402" s="2" t="s">
        <v>12</v>
      </c>
      <c r="B402" s="2">
        <v>395</v>
      </c>
      <c r="C402" s="2">
        <v>395</v>
      </c>
      <c r="D402" s="7">
        <v>8.3000000000000007</v>
      </c>
      <c r="E402" s="42">
        <f t="shared" si="39"/>
        <v>1.0416666666666667</v>
      </c>
      <c r="F402" s="42">
        <f t="shared" si="40"/>
        <v>3.7500000000000004</v>
      </c>
      <c r="G402" s="42">
        <f>0.5*Y$11*Y$13*Y$10*(D402*(1000/3600))^2</f>
        <v>4.8110230897222239</v>
      </c>
      <c r="H402" s="42">
        <f>IF(D402=0,0,Y$12*Y$9*9.81)</f>
        <v>374.44769999999994</v>
      </c>
      <c r="I402" s="42">
        <f t="shared" si="36"/>
        <v>379.25872308972214</v>
      </c>
      <c r="J402" s="42">
        <f>(Y$9*E402)+IF(E402&gt;0,H402+G402,0)</f>
        <v>2186.550389756389</v>
      </c>
      <c r="K402" s="42">
        <f>MAX((Y$9*E402)+H402+G402,0)</f>
        <v>2186.550389756389</v>
      </c>
      <c r="L402" s="42">
        <f t="shared" si="37"/>
        <v>0</v>
      </c>
      <c r="M402" s="42">
        <f>ABS(MIN((Y$9*E402)+H402+G402,0))</f>
        <v>0</v>
      </c>
      <c r="N402" s="42">
        <f>MAX(K402,0)*(D402*1000/3600)</f>
        <v>5041.2133986050076</v>
      </c>
      <c r="O402" s="42">
        <f>ABS(M402*(D402*1000/3600))</f>
        <v>0</v>
      </c>
      <c r="P402" s="42">
        <f>P401+N402/1000</f>
        <v>1675.1657679819266</v>
      </c>
      <c r="Q402" s="42">
        <f>Q401+O402/1000</f>
        <v>446.21242610112427</v>
      </c>
      <c r="R402" s="43">
        <v>348.24720781854086</v>
      </c>
      <c r="S402" s="43">
        <f t="shared" si="38"/>
        <v>0</v>
      </c>
      <c r="T402" s="42">
        <f>V402*Y$16</f>
        <v>307.67639903283361</v>
      </c>
      <c r="U402" s="21">
        <f>MIN(O402,Y$17)</f>
        <v>0</v>
      </c>
      <c r="V402" s="21">
        <f t="shared" si="41"/>
        <v>446.21242610112427</v>
      </c>
      <c r="W402" s="22"/>
    </row>
    <row r="403" spans="1:23" x14ac:dyDescent="0.35">
      <c r="A403" s="2" t="s">
        <v>12</v>
      </c>
      <c r="B403" s="2">
        <v>396</v>
      </c>
      <c r="C403" s="2">
        <v>396</v>
      </c>
      <c r="D403" s="7">
        <v>12.3</v>
      </c>
      <c r="E403" s="42">
        <f t="shared" si="39"/>
        <v>1.1527777777777779</v>
      </c>
      <c r="F403" s="42">
        <f t="shared" si="40"/>
        <v>4.1500000000000004</v>
      </c>
      <c r="G403" s="42">
        <f>0.5*Y$11*Y$13*Y$10*(D403*(1000/3600))^2</f>
        <v>10.565534667500001</v>
      </c>
      <c r="H403" s="42">
        <f>IF(D403=0,0,Y$12*Y$9*9.81)</f>
        <v>374.44769999999994</v>
      </c>
      <c r="I403" s="42">
        <f t="shared" si="36"/>
        <v>385.01323466749994</v>
      </c>
      <c r="J403" s="42">
        <f>(Y$9*E403)+IF(E403&gt;0,H403+G403,0)</f>
        <v>2385.0826791119443</v>
      </c>
      <c r="K403" s="42">
        <f>MAX((Y$9*E403)+H403+G403,0)</f>
        <v>2385.0826791119443</v>
      </c>
      <c r="L403" s="42">
        <f t="shared" si="37"/>
        <v>0</v>
      </c>
      <c r="M403" s="42">
        <f>ABS(MIN((Y$9*E403)+H403+G403,0))</f>
        <v>0</v>
      </c>
      <c r="N403" s="42">
        <f>MAX(K403,0)*(D403*1000/3600)</f>
        <v>8149.0324869658098</v>
      </c>
      <c r="O403" s="42">
        <f>ABS(M403*(D403*1000/3600))</f>
        <v>0</v>
      </c>
      <c r="P403" s="42">
        <f>P402+N403/1000</f>
        <v>1683.3148004688924</v>
      </c>
      <c r="Q403" s="42">
        <f>Q402+O403/1000</f>
        <v>446.21242610112427</v>
      </c>
      <c r="R403" s="43">
        <v>348.24720781854086</v>
      </c>
      <c r="S403" s="43">
        <f t="shared" si="38"/>
        <v>0</v>
      </c>
      <c r="T403" s="42">
        <f>V403*Y$16</f>
        <v>307.67639903283361</v>
      </c>
      <c r="U403" s="21">
        <f>MIN(O403,Y$17)</f>
        <v>0</v>
      </c>
      <c r="V403" s="21">
        <f t="shared" si="41"/>
        <v>446.21242610112427</v>
      </c>
      <c r="W403" s="22"/>
    </row>
    <row r="404" spans="1:23" x14ac:dyDescent="0.35">
      <c r="A404" s="2" t="s">
        <v>12</v>
      </c>
      <c r="B404" s="2">
        <v>397</v>
      </c>
      <c r="C404" s="2">
        <v>397</v>
      </c>
      <c r="D404" s="7">
        <v>16.600000000000001</v>
      </c>
      <c r="E404" s="42">
        <f t="shared" si="39"/>
        <v>1.1944444444444442</v>
      </c>
      <c r="F404" s="42">
        <f t="shared" si="40"/>
        <v>4.2999999999999989</v>
      </c>
      <c r="G404" s="42">
        <f>0.5*Y$11*Y$13*Y$10*(D404*(1000/3600))^2</f>
        <v>19.244092358888896</v>
      </c>
      <c r="H404" s="42">
        <f>IF(D404=0,0,Y$12*Y$9*9.81)</f>
        <v>374.44769999999994</v>
      </c>
      <c r="I404" s="42">
        <f t="shared" si="36"/>
        <v>393.69179235888885</v>
      </c>
      <c r="J404" s="42">
        <f>(Y$9*E404)+IF(E404&gt;0,H404+G404,0)</f>
        <v>2466.0529034699998</v>
      </c>
      <c r="K404" s="42">
        <f>MAX((Y$9*E404)+H404+G404,0)</f>
        <v>2466.0529034699998</v>
      </c>
      <c r="L404" s="42">
        <f t="shared" si="37"/>
        <v>0</v>
      </c>
      <c r="M404" s="42">
        <f>ABS(MIN((Y$9*E404)+H404+G404,0))</f>
        <v>0</v>
      </c>
      <c r="N404" s="42">
        <f>MAX(K404,0)*(D404*1000/3600)</f>
        <v>11371.243943778332</v>
      </c>
      <c r="O404" s="42">
        <f>ABS(M404*(D404*1000/3600))</f>
        <v>0</v>
      </c>
      <c r="P404" s="42">
        <f>P403+N404/1000</f>
        <v>1694.6860444126708</v>
      </c>
      <c r="Q404" s="42">
        <f>Q403+O404/1000</f>
        <v>446.21242610112427</v>
      </c>
      <c r="R404" s="43">
        <v>348.24720781854086</v>
      </c>
      <c r="S404" s="43">
        <f t="shared" si="38"/>
        <v>0</v>
      </c>
      <c r="T404" s="42">
        <f>V404*Y$16</f>
        <v>307.67639903283361</v>
      </c>
      <c r="U404" s="21">
        <f>MIN(O404,Y$17)</f>
        <v>0</v>
      </c>
      <c r="V404" s="21">
        <f t="shared" si="41"/>
        <v>446.21242610112427</v>
      </c>
      <c r="W404" s="22"/>
    </row>
    <row r="405" spans="1:23" x14ac:dyDescent="0.35">
      <c r="A405" s="2" t="s">
        <v>12</v>
      </c>
      <c r="B405" s="2">
        <v>398</v>
      </c>
      <c r="C405" s="2">
        <v>398</v>
      </c>
      <c r="D405" s="7">
        <v>20.9</v>
      </c>
      <c r="E405" s="42">
        <f t="shared" si="39"/>
        <v>1.0555555555555551</v>
      </c>
      <c r="F405" s="42">
        <f t="shared" si="40"/>
        <v>3.7999999999999989</v>
      </c>
      <c r="G405" s="42">
        <f>0.5*Y$11*Y$13*Y$10*(D405*(1000/3600))^2</f>
        <v>30.505196629722221</v>
      </c>
      <c r="H405" s="42">
        <f>IF(D405=0,0,Y$12*Y$9*9.81)</f>
        <v>374.44769999999994</v>
      </c>
      <c r="I405" s="42">
        <f t="shared" si="36"/>
        <v>404.95289662972215</v>
      </c>
      <c r="J405" s="42">
        <f>(Y$9*E405)+IF(E405&gt;0,H405+G405,0)</f>
        <v>2236.3417855186103</v>
      </c>
      <c r="K405" s="42">
        <f>MAX((Y$9*E405)+H405+G405,0)</f>
        <v>2236.3417855186108</v>
      </c>
      <c r="L405" s="42">
        <f t="shared" si="37"/>
        <v>0</v>
      </c>
      <c r="M405" s="42">
        <f>ABS(MIN((Y$9*E405)+H405+G405,0))</f>
        <v>0</v>
      </c>
      <c r="N405" s="42">
        <f>MAX(K405,0)*(D405*1000/3600)</f>
        <v>12983.2064770386</v>
      </c>
      <c r="O405" s="42">
        <f>ABS(M405*(D405*1000/3600))</f>
        <v>0</v>
      </c>
      <c r="P405" s="42">
        <f>P404+N405/1000</f>
        <v>1707.6692508897092</v>
      </c>
      <c r="Q405" s="42">
        <f>Q404+O405/1000</f>
        <v>446.21242610112427</v>
      </c>
      <c r="R405" s="43">
        <v>348.24720781854086</v>
      </c>
      <c r="S405" s="43">
        <f t="shared" si="38"/>
        <v>0</v>
      </c>
      <c r="T405" s="42">
        <f>V405*Y$16</f>
        <v>307.67639903283361</v>
      </c>
      <c r="U405" s="21">
        <f>MIN(O405,Y$17)</f>
        <v>0</v>
      </c>
      <c r="V405" s="21">
        <f t="shared" si="41"/>
        <v>446.21242610112427</v>
      </c>
      <c r="W405" s="22"/>
    </row>
    <row r="406" spans="1:23" x14ac:dyDescent="0.35">
      <c r="A406" s="2" t="s">
        <v>12</v>
      </c>
      <c r="B406" s="2">
        <v>399</v>
      </c>
      <c r="C406" s="2">
        <v>399</v>
      </c>
      <c r="D406" s="7">
        <v>24.2</v>
      </c>
      <c r="E406" s="42">
        <f t="shared" si="39"/>
        <v>0.65277777777777812</v>
      </c>
      <c r="F406" s="42">
        <f t="shared" si="40"/>
        <v>2.3500000000000014</v>
      </c>
      <c r="G406" s="42">
        <f>0.5*Y$11*Y$13*Y$10*(D406*(1000/3600))^2</f>
        <v>40.898933985555558</v>
      </c>
      <c r="H406" s="42">
        <f>IF(D406=0,0,Y$12*Y$9*9.81)</f>
        <v>374.44769999999994</v>
      </c>
      <c r="I406" s="42">
        <f t="shared" si="36"/>
        <v>415.34663398555551</v>
      </c>
      <c r="J406" s="42">
        <f>(Y$9*E406)+IF(E406&gt;0,H406+G406,0)</f>
        <v>1547.9160784300007</v>
      </c>
      <c r="K406" s="42">
        <f>MAX((Y$9*E406)+H406+G406,0)</f>
        <v>1547.9160784300004</v>
      </c>
      <c r="L406" s="42">
        <f t="shared" si="37"/>
        <v>0</v>
      </c>
      <c r="M406" s="42">
        <f>ABS(MIN((Y$9*E406)+H406+G406,0))</f>
        <v>0</v>
      </c>
      <c r="N406" s="42">
        <f>MAX(K406,0)*(D406*1000/3600)</f>
        <v>10405.435860557225</v>
      </c>
      <c r="O406" s="42">
        <f>ABS(M406*(D406*1000/3600))</f>
        <v>0</v>
      </c>
      <c r="P406" s="42">
        <f>P405+N406/1000</f>
        <v>1718.0746867502664</v>
      </c>
      <c r="Q406" s="42">
        <f>Q405+O406/1000</f>
        <v>446.21242610112427</v>
      </c>
      <c r="R406" s="43">
        <v>348.24720781854086</v>
      </c>
      <c r="S406" s="43">
        <f t="shared" si="38"/>
        <v>0</v>
      </c>
      <c r="T406" s="42">
        <f>V406*Y$16</f>
        <v>307.67639903283361</v>
      </c>
      <c r="U406" s="21">
        <f>MIN(O406,Y$17)</f>
        <v>0</v>
      </c>
      <c r="V406" s="21">
        <f t="shared" si="41"/>
        <v>446.21242610112427</v>
      </c>
      <c r="W406" s="22"/>
    </row>
    <row r="407" spans="1:23" x14ac:dyDescent="0.35">
      <c r="A407" s="2" t="s">
        <v>12</v>
      </c>
      <c r="B407" s="2">
        <v>400</v>
      </c>
      <c r="C407" s="2">
        <v>400</v>
      </c>
      <c r="D407" s="7">
        <v>25.6</v>
      </c>
      <c r="E407" s="42">
        <f t="shared" si="39"/>
        <v>0.19444444444444473</v>
      </c>
      <c r="F407" s="42">
        <f t="shared" si="40"/>
        <v>0.70000000000000107</v>
      </c>
      <c r="G407" s="42">
        <f>0.5*Y$11*Y$13*Y$10*(D407*(1000/3600))^2</f>
        <v>45.767921208888893</v>
      </c>
      <c r="H407" s="42">
        <f>IF(D407=0,0,Y$12*Y$9*9.81)</f>
        <v>374.44769999999994</v>
      </c>
      <c r="I407" s="42">
        <f t="shared" si="36"/>
        <v>420.21562120888882</v>
      </c>
      <c r="J407" s="42">
        <f>(Y$9*E407)+IF(E407&gt;0,H407+G407,0)</f>
        <v>757.57673232000047</v>
      </c>
      <c r="K407" s="42">
        <f>MAX((Y$9*E407)+H407+G407,0)</f>
        <v>757.57673232000036</v>
      </c>
      <c r="L407" s="42">
        <f t="shared" si="37"/>
        <v>0</v>
      </c>
      <c r="M407" s="42">
        <f>ABS(MIN((Y$9*E407)+H407+G407,0))</f>
        <v>0</v>
      </c>
      <c r="N407" s="42">
        <f>MAX(K407,0)*(D407*1000/3600)</f>
        <v>5387.2123187200023</v>
      </c>
      <c r="O407" s="42">
        <f>ABS(M407*(D407*1000/3600))</f>
        <v>0</v>
      </c>
      <c r="P407" s="42">
        <f>P406+N407/1000</f>
        <v>1723.4618990689864</v>
      </c>
      <c r="Q407" s="42">
        <f>Q406+O407/1000</f>
        <v>446.21242610112427</v>
      </c>
      <c r="R407" s="43">
        <v>348.24720781854086</v>
      </c>
      <c r="S407" s="43">
        <f t="shared" si="38"/>
        <v>0</v>
      </c>
      <c r="T407" s="42">
        <f>V407*Y$16</f>
        <v>307.67639903283361</v>
      </c>
      <c r="U407" s="21">
        <f>MIN(O407,Y$17)</f>
        <v>0</v>
      </c>
      <c r="V407" s="21">
        <f t="shared" si="41"/>
        <v>446.21242610112427</v>
      </c>
      <c r="W407" s="22"/>
    </row>
    <row r="408" spans="1:23" x14ac:dyDescent="0.35">
      <c r="A408" s="2" t="s">
        <v>12</v>
      </c>
      <c r="B408" s="2">
        <v>401</v>
      </c>
      <c r="C408" s="2">
        <v>401</v>
      </c>
      <c r="D408" s="7">
        <v>25.6</v>
      </c>
      <c r="E408" s="42">
        <f t="shared" si="39"/>
        <v>-9.7222222222222612E-2</v>
      </c>
      <c r="F408" s="42">
        <f t="shared" si="40"/>
        <v>-0.35000000000000142</v>
      </c>
      <c r="G408" s="42">
        <f>0.5*Y$11*Y$13*Y$10*(D408*(1000/3600))^2</f>
        <v>45.767921208888893</v>
      </c>
      <c r="H408" s="42">
        <f>IF(D408=0,0,Y$12*Y$9*9.81)</f>
        <v>374.44769999999994</v>
      </c>
      <c r="I408" s="42">
        <f t="shared" si="36"/>
        <v>420.21562120888882</v>
      </c>
      <c r="J408" s="42">
        <f>(Y$9*E408)+IF(E408&gt;0,H408+G408,0)</f>
        <v>-168.68055555555623</v>
      </c>
      <c r="K408" s="42">
        <f>MAX((Y$9*E408)+H408+G408,0)</f>
        <v>251.53506565333259</v>
      </c>
      <c r="L408" s="42">
        <f t="shared" si="37"/>
        <v>168.68055555555623</v>
      </c>
      <c r="M408" s="42">
        <f>ABS(MIN((Y$9*E408)+H408+G408,0))</f>
        <v>0</v>
      </c>
      <c r="N408" s="42">
        <f>MAX(K408,0)*(D408*1000/3600)</f>
        <v>1788.6938002014761</v>
      </c>
      <c r="O408" s="42">
        <f>ABS(M408*(D408*1000/3600))</f>
        <v>0</v>
      </c>
      <c r="P408" s="42">
        <f>P407+N408/1000</f>
        <v>1725.2505928691878</v>
      </c>
      <c r="Q408" s="42">
        <f>Q407+O408/1000</f>
        <v>446.21242610112427</v>
      </c>
      <c r="R408" s="43">
        <v>348.24720781854086</v>
      </c>
      <c r="S408" s="43">
        <f t="shared" si="38"/>
        <v>12.473858427767368</v>
      </c>
      <c r="T408" s="42">
        <f>V408*Y$16</f>
        <v>307.67639903283361</v>
      </c>
      <c r="U408" s="21">
        <f>MIN(O408,Y$17)</f>
        <v>0</v>
      </c>
      <c r="V408" s="21">
        <f t="shared" si="41"/>
        <v>446.21242610112427</v>
      </c>
      <c r="W408" s="22"/>
    </row>
    <row r="409" spans="1:23" x14ac:dyDescent="0.35">
      <c r="A409" s="2" t="s">
        <v>12</v>
      </c>
      <c r="B409" s="2">
        <v>402</v>
      </c>
      <c r="C409" s="2">
        <v>402</v>
      </c>
      <c r="D409" s="7">
        <v>24.9</v>
      </c>
      <c r="E409" s="42">
        <f t="shared" si="39"/>
        <v>-0.31944444444444453</v>
      </c>
      <c r="F409" s="42">
        <f t="shared" si="40"/>
        <v>-1.1500000000000004</v>
      </c>
      <c r="G409" s="42">
        <f>0.5*Y$11*Y$13*Y$10*(D409*(1000/3600))^2</f>
        <v>43.299207807500004</v>
      </c>
      <c r="H409" s="42">
        <f>IF(D409=0,0,Y$12*Y$9*9.81)</f>
        <v>374.44769999999994</v>
      </c>
      <c r="I409" s="42">
        <f t="shared" si="36"/>
        <v>417.74690780749995</v>
      </c>
      <c r="J409" s="42">
        <f>(Y$9*E409)+IF(E409&gt;0,H409+G409,0)</f>
        <v>-554.23611111111131</v>
      </c>
      <c r="K409" s="42">
        <f>MAX((Y$9*E409)+H409+G409,0)</f>
        <v>0</v>
      </c>
      <c r="L409" s="42">
        <f t="shared" si="37"/>
        <v>554.23611111111131</v>
      </c>
      <c r="M409" s="42">
        <f>ABS(MIN((Y$9*E409)+H409+G409,0))</f>
        <v>136.48920330361136</v>
      </c>
      <c r="N409" s="42">
        <f>MAX(K409,0)*(D409*1000/3600)</f>
        <v>0</v>
      </c>
      <c r="O409" s="42">
        <f>ABS(M409*(D409*1000/3600))</f>
        <v>944.05032284997867</v>
      </c>
      <c r="P409" s="42">
        <f>P408+N409/1000</f>
        <v>1725.2505928691878</v>
      </c>
      <c r="Q409" s="42">
        <f>Q408+O409/1000</f>
        <v>447.15647642397425</v>
      </c>
      <c r="R409" s="43">
        <v>360.72106624630823</v>
      </c>
      <c r="S409" s="43">
        <f t="shared" si="38"/>
        <v>0</v>
      </c>
      <c r="T409" s="42">
        <f>V409*Y$16</f>
        <v>308.32734908901705</v>
      </c>
      <c r="U409" s="21">
        <f>MIN(O409,Y$17)</f>
        <v>944.05032284997867</v>
      </c>
      <c r="V409" s="21">
        <f t="shared" si="41"/>
        <v>447.15647642397425</v>
      </c>
      <c r="W409" s="22"/>
    </row>
    <row r="410" spans="1:23" x14ac:dyDescent="0.35">
      <c r="A410" s="2" t="s">
        <v>12</v>
      </c>
      <c r="B410" s="2">
        <v>403</v>
      </c>
      <c r="C410" s="2">
        <v>403</v>
      </c>
      <c r="D410" s="7">
        <v>23.3</v>
      </c>
      <c r="E410" s="42">
        <f t="shared" si="39"/>
        <v>-0.45833333333333293</v>
      </c>
      <c r="F410" s="42">
        <f t="shared" si="40"/>
        <v>-1.6499999999999986</v>
      </c>
      <c r="G410" s="42">
        <f>0.5*Y$11*Y$13*Y$10*(D410*(1000/3600))^2</f>
        <v>37.913431923055562</v>
      </c>
      <c r="H410" s="42">
        <f>IF(D410=0,0,Y$12*Y$9*9.81)</f>
        <v>374.44769999999994</v>
      </c>
      <c r="I410" s="42">
        <f t="shared" si="36"/>
        <v>412.3611319230555</v>
      </c>
      <c r="J410" s="42">
        <f>(Y$9*E410)+IF(E410&gt;0,H410+G410,0)</f>
        <v>-795.20833333333258</v>
      </c>
      <c r="K410" s="42">
        <f>MAX((Y$9*E410)+H410+G410,0)</f>
        <v>0</v>
      </c>
      <c r="L410" s="42">
        <f t="shared" si="37"/>
        <v>795.20833333333258</v>
      </c>
      <c r="M410" s="42">
        <f>ABS(MIN((Y$9*E410)+H410+G410,0))</f>
        <v>382.84720141027708</v>
      </c>
      <c r="N410" s="42">
        <f>MAX(K410,0)*(D410*1000/3600)</f>
        <v>0</v>
      </c>
      <c r="O410" s="42">
        <f>ABS(M410*(D410*1000/3600))</f>
        <v>2477.8721646831823</v>
      </c>
      <c r="P410" s="42">
        <f>P409+N410/1000</f>
        <v>1725.2505928691878</v>
      </c>
      <c r="Q410" s="42">
        <f>Q409+O410/1000</f>
        <v>449.63434858865742</v>
      </c>
      <c r="R410" s="43">
        <v>360.72106624630823</v>
      </c>
      <c r="S410" s="43">
        <f t="shared" si="38"/>
        <v>0</v>
      </c>
      <c r="T410" s="42">
        <f>V410*Y$16</f>
        <v>310.03591375530141</v>
      </c>
      <c r="U410" s="21">
        <f>MIN(O410,Y$17)</f>
        <v>2477.8721646831823</v>
      </c>
      <c r="V410" s="21">
        <f t="shared" si="41"/>
        <v>449.63434858865742</v>
      </c>
      <c r="W410" s="22"/>
    </row>
    <row r="411" spans="1:23" x14ac:dyDescent="0.35">
      <c r="A411" s="2" t="s">
        <v>12</v>
      </c>
      <c r="B411" s="2">
        <v>404</v>
      </c>
      <c r="C411" s="2">
        <v>404</v>
      </c>
      <c r="D411" s="7">
        <v>21.6</v>
      </c>
      <c r="E411" s="42">
        <f t="shared" si="39"/>
        <v>-0.43055555555555575</v>
      </c>
      <c r="F411" s="42">
        <f t="shared" si="40"/>
        <v>-1.5500000000000007</v>
      </c>
      <c r="G411" s="42">
        <f>0.5*Y$11*Y$13*Y$10*(D411*(1000/3600))^2</f>
        <v>32.582826720000014</v>
      </c>
      <c r="H411" s="42">
        <f>IF(D411=0,0,Y$12*Y$9*9.81)</f>
        <v>374.44769999999994</v>
      </c>
      <c r="I411" s="42">
        <f t="shared" si="36"/>
        <v>407.03052671999995</v>
      </c>
      <c r="J411" s="42">
        <f>(Y$9*E411)+IF(E411&gt;0,H411+G411,0)</f>
        <v>-747.01388888888926</v>
      </c>
      <c r="K411" s="42">
        <f>MAX((Y$9*E411)+H411+G411,0)</f>
        <v>0</v>
      </c>
      <c r="L411" s="42">
        <f t="shared" si="37"/>
        <v>747.01388888888926</v>
      </c>
      <c r="M411" s="42">
        <f>ABS(MIN((Y$9*E411)+H411+G411,0))</f>
        <v>339.9833621688893</v>
      </c>
      <c r="N411" s="42">
        <f>MAX(K411,0)*(D411*1000/3600)</f>
        <v>0</v>
      </c>
      <c r="O411" s="42">
        <f>ABS(M411*(D411*1000/3600))</f>
        <v>2039.9001730133359</v>
      </c>
      <c r="P411" s="42">
        <f>P410+N411/1000</f>
        <v>1725.2505928691878</v>
      </c>
      <c r="Q411" s="42">
        <f>Q410+O411/1000</f>
        <v>451.67424876167075</v>
      </c>
      <c r="R411" s="43">
        <v>360.72106624630823</v>
      </c>
      <c r="S411" s="43">
        <f t="shared" si="38"/>
        <v>0</v>
      </c>
      <c r="T411" s="42">
        <f>V411*Y$16</f>
        <v>311.44248404090115</v>
      </c>
      <c r="U411" s="21">
        <f>MIN(O411,Y$17)</f>
        <v>2039.9001730133359</v>
      </c>
      <c r="V411" s="21">
        <f t="shared" si="41"/>
        <v>451.67424876167075</v>
      </c>
      <c r="W411" s="22"/>
    </row>
    <row r="412" spans="1:23" x14ac:dyDescent="0.35">
      <c r="A412" s="2" t="s">
        <v>12</v>
      </c>
      <c r="B412" s="2">
        <v>405</v>
      </c>
      <c r="C412" s="2">
        <v>405</v>
      </c>
      <c r="D412" s="7">
        <v>20.2</v>
      </c>
      <c r="E412" s="42">
        <f t="shared" si="39"/>
        <v>-0.40277777777777807</v>
      </c>
      <c r="F412" s="42">
        <f t="shared" si="40"/>
        <v>-1.4500000000000011</v>
      </c>
      <c r="G412" s="42">
        <f>0.5*Y$11*Y$13*Y$10*(D412*(1000/3600))^2</f>
        <v>28.496006118888893</v>
      </c>
      <c r="H412" s="42">
        <f>IF(D412=0,0,Y$12*Y$9*9.81)</f>
        <v>374.44769999999994</v>
      </c>
      <c r="I412" s="42">
        <f t="shared" si="36"/>
        <v>402.94370611888883</v>
      </c>
      <c r="J412" s="42">
        <f>(Y$9*E412)+IF(E412&gt;0,H412+G412,0)</f>
        <v>-698.81944444444491</v>
      </c>
      <c r="K412" s="42">
        <f>MAX((Y$9*E412)+H412+G412,0)</f>
        <v>0</v>
      </c>
      <c r="L412" s="42">
        <f t="shared" si="37"/>
        <v>698.81944444444491</v>
      </c>
      <c r="M412" s="42">
        <f>ABS(MIN((Y$9*E412)+H412+G412,0))</f>
        <v>295.87573832555609</v>
      </c>
      <c r="N412" s="42">
        <f>MAX(K412,0)*(D412*1000/3600)</f>
        <v>0</v>
      </c>
      <c r="O412" s="42">
        <f>ABS(M412*(D412*1000/3600))</f>
        <v>1660.1916428267311</v>
      </c>
      <c r="P412" s="42">
        <f>P411+N412/1000</f>
        <v>1725.2505928691878</v>
      </c>
      <c r="Q412" s="42">
        <f>Q411+O412/1000</f>
        <v>453.33444040449746</v>
      </c>
      <c r="R412" s="43">
        <v>360.72106624630823</v>
      </c>
      <c r="S412" s="43">
        <f t="shared" si="38"/>
        <v>0</v>
      </c>
      <c r="T412" s="42">
        <f>V412*Y$16</f>
        <v>312.58723429098393</v>
      </c>
      <c r="U412" s="21">
        <f>MIN(O412,Y$17)</f>
        <v>1660.1916428267311</v>
      </c>
      <c r="V412" s="21">
        <f t="shared" si="41"/>
        <v>453.33444040449746</v>
      </c>
      <c r="W412" s="22"/>
    </row>
    <row r="413" spans="1:23" x14ac:dyDescent="0.35">
      <c r="A413" s="2" t="s">
        <v>12</v>
      </c>
      <c r="B413" s="2">
        <v>406</v>
      </c>
      <c r="C413" s="2">
        <v>406</v>
      </c>
      <c r="D413" s="7">
        <v>18.7</v>
      </c>
      <c r="E413" s="42">
        <f t="shared" si="39"/>
        <v>-0.44444444444444431</v>
      </c>
      <c r="F413" s="42">
        <f t="shared" si="40"/>
        <v>-1.5999999999999996</v>
      </c>
      <c r="G413" s="42">
        <f>0.5*Y$11*Y$13*Y$10*(D413*(1000/3600))^2</f>
        <v>24.421057689722225</v>
      </c>
      <c r="H413" s="42">
        <f>IF(D413=0,0,Y$12*Y$9*9.81)</f>
        <v>374.44769999999994</v>
      </c>
      <c r="I413" s="42">
        <f t="shared" si="36"/>
        <v>398.86875768972214</v>
      </c>
      <c r="J413" s="42">
        <f>(Y$9*E413)+IF(E413&gt;0,H413+G413,0)</f>
        <v>-771.11111111111086</v>
      </c>
      <c r="K413" s="42">
        <f>MAX((Y$9*E413)+H413+G413,0)</f>
        <v>0</v>
      </c>
      <c r="L413" s="42">
        <f t="shared" si="37"/>
        <v>771.11111111111086</v>
      </c>
      <c r="M413" s="42">
        <f>ABS(MIN((Y$9*E413)+H413+G413,0))</f>
        <v>372.24235342138871</v>
      </c>
      <c r="N413" s="42">
        <f>MAX(K413,0)*(D413*1000/3600)</f>
        <v>0</v>
      </c>
      <c r="O413" s="42">
        <f>ABS(M413*(D413*1000/3600))</f>
        <v>1933.5922247166582</v>
      </c>
      <c r="P413" s="42">
        <f>P412+N413/1000</f>
        <v>1725.2505928691878</v>
      </c>
      <c r="Q413" s="42">
        <f>Q412+O413/1000</f>
        <v>455.26803262921413</v>
      </c>
      <c r="R413" s="43">
        <v>360.72106624630823</v>
      </c>
      <c r="S413" s="43">
        <f t="shared" si="38"/>
        <v>0</v>
      </c>
      <c r="T413" s="42">
        <f>V413*Y$16</f>
        <v>313.92050216542879</v>
      </c>
      <c r="U413" s="21">
        <f>MIN(O413,Y$17)</f>
        <v>1933.5922247166582</v>
      </c>
      <c r="V413" s="21">
        <f t="shared" si="41"/>
        <v>455.26803262921413</v>
      </c>
      <c r="W413" s="22"/>
    </row>
    <row r="414" spans="1:23" x14ac:dyDescent="0.35">
      <c r="A414" s="2" t="s">
        <v>12</v>
      </c>
      <c r="B414" s="2">
        <v>407</v>
      </c>
      <c r="C414" s="2">
        <v>407</v>
      </c>
      <c r="D414" s="7">
        <v>17</v>
      </c>
      <c r="E414" s="42">
        <f t="shared" si="39"/>
        <v>-0.47222222222222199</v>
      </c>
      <c r="F414" s="42">
        <f t="shared" si="40"/>
        <v>-1.6999999999999993</v>
      </c>
      <c r="G414" s="42">
        <f>0.5*Y$11*Y$13*Y$10*(D414*(1000/3600))^2</f>
        <v>20.182692305555555</v>
      </c>
      <c r="H414" s="42">
        <f>IF(D414=0,0,Y$12*Y$9*9.81)</f>
        <v>374.44769999999994</v>
      </c>
      <c r="I414" s="42">
        <f t="shared" si="36"/>
        <v>394.63039230555552</v>
      </c>
      <c r="J414" s="42">
        <f>(Y$9*E414)+IF(E414&gt;0,H414+G414,0)</f>
        <v>-819.3055555555552</v>
      </c>
      <c r="K414" s="42">
        <f>MAX((Y$9*E414)+H414+G414,0)</f>
        <v>0</v>
      </c>
      <c r="L414" s="42">
        <f t="shared" si="37"/>
        <v>819.3055555555552</v>
      </c>
      <c r="M414" s="42">
        <f>ABS(MIN((Y$9*E414)+H414+G414,0))</f>
        <v>424.67516324999968</v>
      </c>
      <c r="N414" s="42">
        <f>MAX(K414,0)*(D414*1000/3600)</f>
        <v>0</v>
      </c>
      <c r="O414" s="42">
        <f>ABS(M414*(D414*1000/3600))</f>
        <v>2005.4104931249985</v>
      </c>
      <c r="P414" s="42">
        <f>P413+N414/1000</f>
        <v>1725.2505928691878</v>
      </c>
      <c r="Q414" s="42">
        <f>Q413+O414/1000</f>
        <v>457.27344312233913</v>
      </c>
      <c r="R414" s="43">
        <v>360.72106624630823</v>
      </c>
      <c r="S414" s="43">
        <f t="shared" si="38"/>
        <v>0</v>
      </c>
      <c r="T414" s="42">
        <f>V414*Y$16</f>
        <v>315.30329081723454</v>
      </c>
      <c r="U414" s="21">
        <f>MIN(O414,Y$17)</f>
        <v>2005.4104931249985</v>
      </c>
      <c r="V414" s="21">
        <f t="shared" si="41"/>
        <v>457.27344312233913</v>
      </c>
      <c r="W414" s="22"/>
    </row>
    <row r="415" spans="1:23" x14ac:dyDescent="0.35">
      <c r="A415" s="2" t="s">
        <v>12</v>
      </c>
      <c r="B415" s="2">
        <v>408</v>
      </c>
      <c r="C415" s="2">
        <v>408</v>
      </c>
      <c r="D415" s="7">
        <v>15.3</v>
      </c>
      <c r="E415" s="42">
        <f t="shared" si="39"/>
        <v>-0.38888888888888895</v>
      </c>
      <c r="F415" s="42">
        <f t="shared" si="40"/>
        <v>-1.4000000000000004</v>
      </c>
      <c r="G415" s="42">
        <f>0.5*Y$11*Y$13*Y$10*(D415*(1000/3600))^2</f>
        <v>16.347980767500001</v>
      </c>
      <c r="H415" s="42">
        <f>IF(D415=0,0,Y$12*Y$9*9.81)</f>
        <v>374.44769999999994</v>
      </c>
      <c r="I415" s="42">
        <f t="shared" si="36"/>
        <v>390.79568076749996</v>
      </c>
      <c r="J415" s="42">
        <f>(Y$9*E415)+IF(E415&gt;0,H415+G415,0)</f>
        <v>-674.72222222222229</v>
      </c>
      <c r="K415" s="42">
        <f>MAX((Y$9*E415)+H415+G415,0)</f>
        <v>0</v>
      </c>
      <c r="L415" s="42">
        <f t="shared" si="37"/>
        <v>674.72222222222229</v>
      </c>
      <c r="M415" s="42">
        <f>ABS(MIN((Y$9*E415)+H415+G415,0))</f>
        <v>283.92654145472233</v>
      </c>
      <c r="N415" s="42">
        <f>MAX(K415,0)*(D415*1000/3600)</f>
        <v>0</v>
      </c>
      <c r="O415" s="42">
        <f>ABS(M415*(D415*1000/3600))</f>
        <v>1206.68780118257</v>
      </c>
      <c r="P415" s="42">
        <f>P414+N415/1000</f>
        <v>1725.2505928691878</v>
      </c>
      <c r="Q415" s="42">
        <f>Q414+O415/1000</f>
        <v>458.4801309235217</v>
      </c>
      <c r="R415" s="43">
        <v>360.72106624630823</v>
      </c>
      <c r="S415" s="43">
        <f t="shared" si="38"/>
        <v>0</v>
      </c>
      <c r="T415" s="42">
        <f>V415*Y$16</f>
        <v>316.13533702596243</v>
      </c>
      <c r="U415" s="21">
        <f>MIN(O415,Y$17)</f>
        <v>1206.68780118257</v>
      </c>
      <c r="V415" s="21">
        <f t="shared" si="41"/>
        <v>458.4801309235217</v>
      </c>
      <c r="W415" s="22"/>
    </row>
    <row r="416" spans="1:23" x14ac:dyDescent="0.35">
      <c r="A416" s="2" t="s">
        <v>12</v>
      </c>
      <c r="B416" s="2">
        <v>409</v>
      </c>
      <c r="C416" s="2">
        <v>409</v>
      </c>
      <c r="D416" s="7">
        <v>14.2</v>
      </c>
      <c r="E416" s="42">
        <f t="shared" si="39"/>
        <v>-0.19444444444444448</v>
      </c>
      <c r="F416" s="42">
        <f t="shared" si="40"/>
        <v>-0.70000000000000018</v>
      </c>
      <c r="G416" s="42">
        <f>0.5*Y$11*Y$13*Y$10*(D416*(1000/3600))^2</f>
        <v>14.081792652222225</v>
      </c>
      <c r="H416" s="42">
        <f>IF(D416=0,0,Y$12*Y$9*9.81)</f>
        <v>374.44769999999994</v>
      </c>
      <c r="I416" s="42">
        <f t="shared" si="36"/>
        <v>388.52949265222219</v>
      </c>
      <c r="J416" s="42">
        <f>(Y$9*E416)+IF(E416&gt;0,H416+G416,0)</f>
        <v>-337.36111111111114</v>
      </c>
      <c r="K416" s="42">
        <f>MAX((Y$9*E416)+H416+G416,0)</f>
        <v>51.168381541111025</v>
      </c>
      <c r="L416" s="42">
        <f t="shared" si="37"/>
        <v>337.36111111111114</v>
      </c>
      <c r="M416" s="42">
        <f>ABS(MIN((Y$9*E416)+H416+G416,0))</f>
        <v>0</v>
      </c>
      <c r="N416" s="42">
        <f>MAX(K416,0)*(D416*1000/3600)</f>
        <v>201.83083830104906</v>
      </c>
      <c r="O416" s="42">
        <f>ABS(M416*(D416*1000/3600))</f>
        <v>0</v>
      </c>
      <c r="P416" s="42">
        <f>P415+N416/1000</f>
        <v>1725.4524237074888</v>
      </c>
      <c r="Q416" s="42">
        <f>Q415+O416/1000</f>
        <v>458.4801309235217</v>
      </c>
      <c r="R416" s="43">
        <v>360.72106624630823</v>
      </c>
      <c r="S416" s="43">
        <f t="shared" si="38"/>
        <v>0</v>
      </c>
      <c r="T416" s="42">
        <f>V416*Y$16</f>
        <v>316.13533702596243</v>
      </c>
      <c r="U416" s="21">
        <f>MIN(O416,Y$17)</f>
        <v>0</v>
      </c>
      <c r="V416" s="21">
        <f t="shared" si="41"/>
        <v>458.4801309235217</v>
      </c>
      <c r="W416" s="22"/>
    </row>
    <row r="417" spans="1:23" x14ac:dyDescent="0.35">
      <c r="A417" s="2" t="s">
        <v>12</v>
      </c>
      <c r="B417" s="2">
        <v>410</v>
      </c>
      <c r="C417" s="2">
        <v>410</v>
      </c>
      <c r="D417" s="7">
        <v>13.9</v>
      </c>
      <c r="E417" s="42">
        <f t="shared" si="39"/>
        <v>-2.7777777777777679E-2</v>
      </c>
      <c r="F417" s="42">
        <f t="shared" si="40"/>
        <v>-9.9999999999999645E-2</v>
      </c>
      <c r="G417" s="42">
        <f>0.5*Y$11*Y$13*Y$10*(D417*(1000/3600))^2</f>
        <v>13.493072596388888</v>
      </c>
      <c r="H417" s="42">
        <f>IF(D417=0,0,Y$12*Y$9*9.81)</f>
        <v>374.44769999999994</v>
      </c>
      <c r="I417" s="42">
        <f t="shared" si="36"/>
        <v>387.94077259638885</v>
      </c>
      <c r="J417" s="42">
        <f>(Y$9*E417)+IF(E417&gt;0,H417+G417,0)</f>
        <v>-48.194444444444272</v>
      </c>
      <c r="K417" s="42">
        <f>MAX((Y$9*E417)+H417+G417,0)</f>
        <v>339.74632815194457</v>
      </c>
      <c r="L417" s="42">
        <f t="shared" si="37"/>
        <v>48.194444444444272</v>
      </c>
      <c r="M417" s="42">
        <f>ABS(MIN((Y$9*E417)+H417+G417,0))</f>
        <v>0</v>
      </c>
      <c r="N417" s="42">
        <f>MAX(K417,0)*(D417*1000/3600)</f>
        <v>1311.7983225866749</v>
      </c>
      <c r="O417" s="42">
        <f>ABS(M417*(D417*1000/3600))</f>
        <v>0</v>
      </c>
      <c r="P417" s="42">
        <f>P416+N417/1000</f>
        <v>1726.7642220300754</v>
      </c>
      <c r="Q417" s="42">
        <f>Q416+O417/1000</f>
        <v>458.4801309235217</v>
      </c>
      <c r="R417" s="43">
        <v>360.72106624630823</v>
      </c>
      <c r="S417" s="43">
        <f t="shared" si="38"/>
        <v>0</v>
      </c>
      <c r="T417" s="42">
        <f>V417*Y$16</f>
        <v>316.13533702596243</v>
      </c>
      <c r="U417" s="21">
        <f>MIN(O417,Y$17)</f>
        <v>0</v>
      </c>
      <c r="V417" s="21">
        <f t="shared" si="41"/>
        <v>458.4801309235217</v>
      </c>
      <c r="W417" s="22"/>
    </row>
    <row r="418" spans="1:23" x14ac:dyDescent="0.35">
      <c r="A418" s="2" t="s">
        <v>12</v>
      </c>
      <c r="B418" s="2">
        <v>411</v>
      </c>
      <c r="C418" s="2">
        <v>411</v>
      </c>
      <c r="D418" s="7">
        <v>14</v>
      </c>
      <c r="E418" s="42">
        <f t="shared" si="39"/>
        <v>4.1666666666666519E-2</v>
      </c>
      <c r="F418" s="42">
        <f t="shared" si="40"/>
        <v>0.14999999999999947</v>
      </c>
      <c r="G418" s="42">
        <f>0.5*Y$11*Y$13*Y$10*(D418*(1000/3600))^2</f>
        <v>13.687915888888892</v>
      </c>
      <c r="H418" s="42">
        <f>IF(D418=0,0,Y$12*Y$9*9.81)</f>
        <v>374.44769999999994</v>
      </c>
      <c r="I418" s="42">
        <f t="shared" si="36"/>
        <v>388.13561588888882</v>
      </c>
      <c r="J418" s="42">
        <f>(Y$9*E418)+IF(E418&gt;0,H418+G418,0)</f>
        <v>460.42728255555522</v>
      </c>
      <c r="K418" s="42">
        <f>MAX((Y$9*E418)+H418+G418,0)</f>
        <v>460.42728255555522</v>
      </c>
      <c r="L418" s="42">
        <f t="shared" si="37"/>
        <v>0</v>
      </c>
      <c r="M418" s="42">
        <f>ABS(MIN((Y$9*E418)+H418+G418,0))</f>
        <v>0</v>
      </c>
      <c r="N418" s="42">
        <f>MAX(K418,0)*(D418*1000/3600)</f>
        <v>1790.5505432716036</v>
      </c>
      <c r="O418" s="42">
        <f>ABS(M418*(D418*1000/3600))</f>
        <v>0</v>
      </c>
      <c r="P418" s="42">
        <f>P417+N418/1000</f>
        <v>1728.554772573347</v>
      </c>
      <c r="Q418" s="42">
        <f>Q417+O418/1000</f>
        <v>458.4801309235217</v>
      </c>
      <c r="R418" s="43">
        <v>360.72106624630823</v>
      </c>
      <c r="S418" s="43">
        <f t="shared" si="38"/>
        <v>0</v>
      </c>
      <c r="T418" s="42">
        <f>V418*Y$16</f>
        <v>316.13533702596243</v>
      </c>
      <c r="U418" s="21">
        <f>MIN(O418,Y$17)</f>
        <v>0</v>
      </c>
      <c r="V418" s="21">
        <f t="shared" si="41"/>
        <v>458.4801309235217</v>
      </c>
      <c r="W418" s="22"/>
    </row>
    <row r="419" spans="1:23" x14ac:dyDescent="0.35">
      <c r="A419" s="2" t="s">
        <v>12</v>
      </c>
      <c r="B419" s="2">
        <v>412</v>
      </c>
      <c r="C419" s="2">
        <v>412</v>
      </c>
      <c r="D419" s="7">
        <v>14.2</v>
      </c>
      <c r="E419" s="42">
        <f t="shared" si="39"/>
        <v>6.9444444444444448E-2</v>
      </c>
      <c r="F419" s="42">
        <f t="shared" si="40"/>
        <v>0.25</v>
      </c>
      <c r="G419" s="42">
        <f>0.5*Y$11*Y$13*Y$10*(D419*(1000/3600))^2</f>
        <v>14.081792652222225</v>
      </c>
      <c r="H419" s="42">
        <f>IF(D419=0,0,Y$12*Y$9*9.81)</f>
        <v>374.44769999999994</v>
      </c>
      <c r="I419" s="42">
        <f t="shared" si="36"/>
        <v>388.52949265222219</v>
      </c>
      <c r="J419" s="42">
        <f>(Y$9*E419)+IF(E419&gt;0,H419+G419,0)</f>
        <v>509.01560376333327</v>
      </c>
      <c r="K419" s="42">
        <f>MAX((Y$9*E419)+H419+G419,0)</f>
        <v>509.01560376333327</v>
      </c>
      <c r="L419" s="42">
        <f t="shared" si="37"/>
        <v>0</v>
      </c>
      <c r="M419" s="42">
        <f>ABS(MIN((Y$9*E419)+H419+G419,0))</f>
        <v>0</v>
      </c>
      <c r="N419" s="42">
        <f>MAX(K419,0)*(D419*1000/3600)</f>
        <v>2007.7837703998148</v>
      </c>
      <c r="O419" s="42">
        <f>ABS(M419*(D419*1000/3600))</f>
        <v>0</v>
      </c>
      <c r="P419" s="42">
        <f>P418+N419/1000</f>
        <v>1730.5625563437468</v>
      </c>
      <c r="Q419" s="42">
        <f>Q418+O419/1000</f>
        <v>458.4801309235217</v>
      </c>
      <c r="R419" s="43">
        <v>360.72106624630823</v>
      </c>
      <c r="S419" s="43">
        <f t="shared" si="38"/>
        <v>0</v>
      </c>
      <c r="T419" s="42">
        <f>V419*Y$16</f>
        <v>316.13533702596243</v>
      </c>
      <c r="U419" s="21">
        <f>MIN(O419,Y$17)</f>
        <v>0</v>
      </c>
      <c r="V419" s="21">
        <f t="shared" si="41"/>
        <v>458.4801309235217</v>
      </c>
      <c r="W419" s="22"/>
    </row>
    <row r="420" spans="1:23" x14ac:dyDescent="0.35">
      <c r="A420" s="2" t="s">
        <v>12</v>
      </c>
      <c r="B420" s="2">
        <v>413</v>
      </c>
      <c r="C420" s="2">
        <v>413</v>
      </c>
      <c r="D420" s="7">
        <v>14.5</v>
      </c>
      <c r="E420" s="42">
        <f t="shared" si="39"/>
        <v>9.7222222222222363E-2</v>
      </c>
      <c r="F420" s="42">
        <f t="shared" si="40"/>
        <v>0.35000000000000053</v>
      </c>
      <c r="G420" s="42">
        <f>0.5*Y$11*Y$13*Y$10*(D420*(1000/3600))^2</f>
        <v>14.683083243055556</v>
      </c>
      <c r="H420" s="42">
        <f>IF(D420=0,0,Y$12*Y$9*9.81)</f>
        <v>374.44769999999994</v>
      </c>
      <c r="I420" s="42">
        <f t="shared" si="36"/>
        <v>389.13078324305548</v>
      </c>
      <c r="J420" s="42">
        <f>(Y$9*E420)+IF(E420&gt;0,H420+G420,0)</f>
        <v>557.81133879861125</v>
      </c>
      <c r="K420" s="42">
        <f>MAX((Y$9*E420)+H420+G420,0)</f>
        <v>557.81133879861125</v>
      </c>
      <c r="L420" s="42">
        <f t="shared" si="37"/>
        <v>0</v>
      </c>
      <c r="M420" s="42">
        <f>ABS(MIN((Y$9*E420)+H420+G420,0))</f>
        <v>0</v>
      </c>
      <c r="N420" s="42">
        <f>MAX(K420,0)*(D420*1000/3600)</f>
        <v>2246.7401146055176</v>
      </c>
      <c r="O420" s="42">
        <f>ABS(M420*(D420*1000/3600))</f>
        <v>0</v>
      </c>
      <c r="P420" s="42">
        <f>P419+N420/1000</f>
        <v>1732.8092964583523</v>
      </c>
      <c r="Q420" s="42">
        <f>Q419+O420/1000</f>
        <v>458.4801309235217</v>
      </c>
      <c r="R420" s="43">
        <v>360.72106624630823</v>
      </c>
      <c r="S420" s="43">
        <f t="shared" si="38"/>
        <v>0</v>
      </c>
      <c r="T420" s="42">
        <f>V420*Y$16</f>
        <v>316.13533702596243</v>
      </c>
      <c r="U420" s="21">
        <f>MIN(O420,Y$17)</f>
        <v>0</v>
      </c>
      <c r="V420" s="21">
        <f t="shared" si="41"/>
        <v>458.4801309235217</v>
      </c>
      <c r="W420" s="22"/>
    </row>
    <row r="421" spans="1:23" x14ac:dyDescent="0.35">
      <c r="A421" s="2" t="s">
        <v>12</v>
      </c>
      <c r="B421" s="2">
        <v>414</v>
      </c>
      <c r="C421" s="2">
        <v>414</v>
      </c>
      <c r="D421" s="7">
        <v>14.9</v>
      </c>
      <c r="E421" s="42">
        <f t="shared" si="39"/>
        <v>0.19444444444444448</v>
      </c>
      <c r="F421" s="42">
        <f t="shared" si="40"/>
        <v>0.70000000000000018</v>
      </c>
      <c r="G421" s="42">
        <f>0.5*Y$11*Y$13*Y$10*(D421*(1000/3600))^2</f>
        <v>15.504358196388893</v>
      </c>
      <c r="H421" s="42">
        <f>IF(D421=0,0,Y$12*Y$9*9.81)</f>
        <v>374.44769999999994</v>
      </c>
      <c r="I421" s="42">
        <f t="shared" si="36"/>
        <v>389.95205819638886</v>
      </c>
      <c r="J421" s="42">
        <f>(Y$9*E421)+IF(E421&gt;0,H421+G421,0)</f>
        <v>727.31316930749995</v>
      </c>
      <c r="K421" s="42">
        <f>MAX((Y$9*E421)+H421+G421,0)</f>
        <v>727.31316930749995</v>
      </c>
      <c r="L421" s="42">
        <f t="shared" si="37"/>
        <v>0</v>
      </c>
      <c r="M421" s="42">
        <f>ABS(MIN((Y$9*E421)+H421+G421,0))</f>
        <v>0</v>
      </c>
      <c r="N421" s="42">
        <f>MAX(K421,0)*(D421*1000/3600)</f>
        <v>3010.268395189375</v>
      </c>
      <c r="O421" s="42">
        <f>ABS(M421*(D421*1000/3600))</f>
        <v>0</v>
      </c>
      <c r="P421" s="42">
        <f>P420+N421/1000</f>
        <v>1735.8195648535416</v>
      </c>
      <c r="Q421" s="42">
        <f>Q420+O421/1000</f>
        <v>458.4801309235217</v>
      </c>
      <c r="R421" s="43">
        <v>360.72106624630823</v>
      </c>
      <c r="S421" s="43">
        <f t="shared" si="38"/>
        <v>0</v>
      </c>
      <c r="T421" s="42">
        <f>V421*Y$16</f>
        <v>316.13533702596243</v>
      </c>
      <c r="U421" s="21">
        <f>MIN(O421,Y$17)</f>
        <v>0</v>
      </c>
      <c r="V421" s="21">
        <f t="shared" si="41"/>
        <v>458.4801309235217</v>
      </c>
      <c r="W421" s="22"/>
    </row>
    <row r="422" spans="1:23" x14ac:dyDescent="0.35">
      <c r="A422" s="2" t="s">
        <v>12</v>
      </c>
      <c r="B422" s="2">
        <v>415</v>
      </c>
      <c r="C422" s="2">
        <v>415</v>
      </c>
      <c r="D422" s="7">
        <v>15.9</v>
      </c>
      <c r="E422" s="42">
        <f t="shared" si="39"/>
        <v>0.34722222222222199</v>
      </c>
      <c r="F422" s="42">
        <f t="shared" si="40"/>
        <v>1.2499999999999991</v>
      </c>
      <c r="G422" s="42">
        <f>0.5*Y$11*Y$13*Y$10*(D422*(1000/3600))^2</f>
        <v>17.655316407500003</v>
      </c>
      <c r="H422" s="42">
        <f>IF(D422=0,0,Y$12*Y$9*9.81)</f>
        <v>374.44769999999994</v>
      </c>
      <c r="I422" s="42">
        <f t="shared" si="36"/>
        <v>392.10301640749992</v>
      </c>
      <c r="J422" s="42">
        <f>(Y$9*E422)+IF(E422&gt;0,H422+G422,0)</f>
        <v>994.53357196305512</v>
      </c>
      <c r="K422" s="42">
        <f>MAX((Y$9*E422)+H422+G422,0)</f>
        <v>994.53357196305512</v>
      </c>
      <c r="L422" s="42">
        <f t="shared" si="37"/>
        <v>0</v>
      </c>
      <c r="M422" s="42">
        <f>ABS(MIN((Y$9*E422)+H422+G422,0))</f>
        <v>0</v>
      </c>
      <c r="N422" s="42">
        <f>MAX(K422,0)*(D422*1000/3600)</f>
        <v>4392.52327617016</v>
      </c>
      <c r="O422" s="42">
        <f>ABS(M422*(D422*1000/3600))</f>
        <v>0</v>
      </c>
      <c r="P422" s="42">
        <f>P421+N422/1000</f>
        <v>1740.2120881297117</v>
      </c>
      <c r="Q422" s="42">
        <f>Q421+O422/1000</f>
        <v>458.4801309235217</v>
      </c>
      <c r="R422" s="43">
        <v>360.72106624630823</v>
      </c>
      <c r="S422" s="43">
        <f t="shared" si="38"/>
        <v>5.7766404384822181</v>
      </c>
      <c r="T422" s="42">
        <f>V422*Y$16</f>
        <v>316.13533702596243</v>
      </c>
      <c r="U422" s="21">
        <f>MIN(O422,Y$17)</f>
        <v>0</v>
      </c>
      <c r="V422" s="21">
        <f t="shared" si="41"/>
        <v>458.4801309235217</v>
      </c>
      <c r="W422" s="22"/>
    </row>
    <row r="423" spans="1:23" x14ac:dyDescent="0.35">
      <c r="A423" s="2" t="s">
        <v>12</v>
      </c>
      <c r="B423" s="2">
        <v>416</v>
      </c>
      <c r="C423" s="2">
        <v>416</v>
      </c>
      <c r="D423" s="7">
        <v>17.399999999999999</v>
      </c>
      <c r="E423" s="42">
        <f t="shared" si="39"/>
        <v>0.38888888888888873</v>
      </c>
      <c r="F423" s="42">
        <f t="shared" si="40"/>
        <v>1.3999999999999995</v>
      </c>
      <c r="G423" s="42">
        <f>0.5*Y$11*Y$13*Y$10*(D423*(1000/3600))^2</f>
        <v>21.143639869999998</v>
      </c>
      <c r="H423" s="42">
        <f>IF(D423=0,0,Y$12*Y$9*9.81)</f>
        <v>374.44769999999994</v>
      </c>
      <c r="I423" s="42">
        <f t="shared" si="36"/>
        <v>395.59133986999996</v>
      </c>
      <c r="J423" s="42">
        <f>(Y$9*E423)+IF(E423&gt;0,H423+G423,0)</f>
        <v>1070.3135620922219</v>
      </c>
      <c r="K423" s="42">
        <f>MAX((Y$9*E423)+H423+G423,0)</f>
        <v>1070.3135620922219</v>
      </c>
      <c r="L423" s="42">
        <f t="shared" si="37"/>
        <v>0</v>
      </c>
      <c r="M423" s="42">
        <f>ABS(MIN((Y$9*E423)+H423+G423,0))</f>
        <v>0</v>
      </c>
      <c r="N423" s="42">
        <f>MAX(K423,0)*(D423*1000/3600)</f>
        <v>5173.1822167790724</v>
      </c>
      <c r="O423" s="42">
        <f>ABS(M423*(D423*1000/3600))</f>
        <v>0</v>
      </c>
      <c r="P423" s="42">
        <f>P422+N423/1000</f>
        <v>1745.3852703464906</v>
      </c>
      <c r="Q423" s="42">
        <f>Q422+O423/1000</f>
        <v>458.4801309235217</v>
      </c>
      <c r="R423" s="43">
        <v>366.49770668479044</v>
      </c>
      <c r="S423" s="43">
        <f t="shared" si="38"/>
        <v>0</v>
      </c>
      <c r="T423" s="42">
        <f>V423*Y$16</f>
        <v>316.13533702596243</v>
      </c>
      <c r="U423" s="21">
        <f>MIN(O423,Y$17)</f>
        <v>0</v>
      </c>
      <c r="V423" s="21">
        <f t="shared" si="41"/>
        <v>458.4801309235217</v>
      </c>
      <c r="W423" s="22"/>
    </row>
    <row r="424" spans="1:23" x14ac:dyDescent="0.35">
      <c r="A424" s="2" t="s">
        <v>12</v>
      </c>
      <c r="B424" s="2">
        <v>417</v>
      </c>
      <c r="C424" s="2">
        <v>417</v>
      </c>
      <c r="D424" s="7">
        <v>18.7</v>
      </c>
      <c r="E424" s="42">
        <f t="shared" si="39"/>
        <v>0.23611111111111149</v>
      </c>
      <c r="F424" s="42">
        <f t="shared" si="40"/>
        <v>0.85000000000000142</v>
      </c>
      <c r="G424" s="42">
        <f>0.5*Y$11*Y$13*Y$10*(D424*(1000/3600))^2</f>
        <v>24.421057689722225</v>
      </c>
      <c r="H424" s="42">
        <f>IF(D424=0,0,Y$12*Y$9*9.81)</f>
        <v>374.44769999999994</v>
      </c>
      <c r="I424" s="42">
        <f t="shared" si="36"/>
        <v>398.86875768972214</v>
      </c>
      <c r="J424" s="42">
        <f>(Y$9*E424)+IF(E424&gt;0,H424+G424,0)</f>
        <v>808.5215354675006</v>
      </c>
      <c r="K424" s="42">
        <f>MAX((Y$9*E424)+H424+G424,0)</f>
        <v>808.52153546750071</v>
      </c>
      <c r="L424" s="42">
        <f t="shared" si="37"/>
        <v>0</v>
      </c>
      <c r="M424" s="42">
        <f>ABS(MIN((Y$9*E424)+H424+G424,0))</f>
        <v>0</v>
      </c>
      <c r="N424" s="42">
        <f>MAX(K424,0)*(D424*1000/3600)</f>
        <v>4199.8201981228513</v>
      </c>
      <c r="O424" s="42">
        <f>ABS(M424*(D424*1000/3600))</f>
        <v>0</v>
      </c>
      <c r="P424" s="42">
        <f>P423+N424/1000</f>
        <v>1749.5850905446134</v>
      </c>
      <c r="Q424" s="42">
        <f>Q423+O424/1000</f>
        <v>458.4801309235217</v>
      </c>
      <c r="R424" s="43">
        <v>366.49770668479044</v>
      </c>
      <c r="S424" s="43">
        <f t="shared" si="38"/>
        <v>0</v>
      </c>
      <c r="T424" s="42">
        <f>V424*Y$16</f>
        <v>316.13533702596243</v>
      </c>
      <c r="U424" s="21">
        <f>MIN(O424,Y$17)</f>
        <v>0</v>
      </c>
      <c r="V424" s="21">
        <f t="shared" si="41"/>
        <v>458.4801309235217</v>
      </c>
      <c r="W424" s="22"/>
    </row>
    <row r="425" spans="1:23" x14ac:dyDescent="0.35">
      <c r="A425" s="2" t="s">
        <v>12</v>
      </c>
      <c r="B425" s="2">
        <v>418</v>
      </c>
      <c r="C425" s="2">
        <v>418</v>
      </c>
      <c r="D425" s="7">
        <v>19.100000000000001</v>
      </c>
      <c r="E425" s="42">
        <f t="shared" si="39"/>
        <v>1.3888888888889086E-2</v>
      </c>
      <c r="F425" s="42">
        <f t="shared" si="40"/>
        <v>5.0000000000000711E-2</v>
      </c>
      <c r="G425" s="42">
        <f>0.5*Y$11*Y$13*Y$10*(D425*(1000/3600))^2</f>
        <v>25.476982629722229</v>
      </c>
      <c r="H425" s="42">
        <f>IF(D425=0,0,Y$12*Y$9*9.81)</f>
        <v>374.44769999999994</v>
      </c>
      <c r="I425" s="42">
        <f t="shared" si="36"/>
        <v>399.92468262972216</v>
      </c>
      <c r="J425" s="42">
        <f>(Y$9*E425)+IF(E425&gt;0,H425+G425,0)</f>
        <v>424.02190485194473</v>
      </c>
      <c r="K425" s="42">
        <f>MAX((Y$9*E425)+H425+G425,0)</f>
        <v>424.02190485194473</v>
      </c>
      <c r="L425" s="42">
        <f t="shared" si="37"/>
        <v>0</v>
      </c>
      <c r="M425" s="42">
        <f>ABS(MIN((Y$9*E425)+H425+G425,0))</f>
        <v>0</v>
      </c>
      <c r="N425" s="42">
        <f>MAX(K425,0)*(D425*1000/3600)</f>
        <v>2249.6717729644843</v>
      </c>
      <c r="O425" s="42">
        <f>ABS(M425*(D425*1000/3600))</f>
        <v>0</v>
      </c>
      <c r="P425" s="42">
        <f>P424+N425/1000</f>
        <v>1751.834762317578</v>
      </c>
      <c r="Q425" s="42">
        <f>Q424+O425/1000</f>
        <v>458.4801309235217</v>
      </c>
      <c r="R425" s="43">
        <v>366.49770668479044</v>
      </c>
      <c r="S425" s="43">
        <f t="shared" si="38"/>
        <v>0</v>
      </c>
      <c r="T425" s="42">
        <f>V425*Y$16</f>
        <v>316.13533702596243</v>
      </c>
      <c r="U425" s="21">
        <f>MIN(O425,Y$17)</f>
        <v>0</v>
      </c>
      <c r="V425" s="21">
        <f t="shared" si="41"/>
        <v>458.4801309235217</v>
      </c>
      <c r="W425" s="22"/>
    </row>
    <row r="426" spans="1:23" x14ac:dyDescent="0.35">
      <c r="A426" s="2" t="s">
        <v>12</v>
      </c>
      <c r="B426" s="2">
        <v>419</v>
      </c>
      <c r="C426" s="2">
        <v>419</v>
      </c>
      <c r="D426" s="7">
        <v>18.8</v>
      </c>
      <c r="E426" s="42">
        <f t="shared" si="39"/>
        <v>-0.20833333333333331</v>
      </c>
      <c r="F426" s="42">
        <f t="shared" si="40"/>
        <v>-0.75</v>
      </c>
      <c r="G426" s="42">
        <f>0.5*Y$11*Y$13*Y$10*(D426*(1000/3600))^2</f>
        <v>24.682943835555555</v>
      </c>
      <c r="H426" s="42">
        <f>IF(D426=0,0,Y$12*Y$9*9.81)</f>
        <v>374.44769999999994</v>
      </c>
      <c r="I426" s="42">
        <f t="shared" si="36"/>
        <v>399.13064383555547</v>
      </c>
      <c r="J426" s="42">
        <f>(Y$9*E426)+IF(E426&gt;0,H426+G426,0)</f>
        <v>-361.45833333333331</v>
      </c>
      <c r="K426" s="42">
        <f>MAX((Y$9*E426)+H426+G426,0)</f>
        <v>37.672310502222182</v>
      </c>
      <c r="L426" s="42">
        <f t="shared" si="37"/>
        <v>361.45833333333331</v>
      </c>
      <c r="M426" s="42">
        <f>ABS(MIN((Y$9*E426)+H426+G426,0))</f>
        <v>0</v>
      </c>
      <c r="N426" s="42">
        <f>MAX(K426,0)*(D426*1000/3600)</f>
        <v>196.73317706716028</v>
      </c>
      <c r="O426" s="42">
        <f>ABS(M426*(D426*1000/3600))</f>
        <v>0</v>
      </c>
      <c r="P426" s="42">
        <f>P425+N426/1000</f>
        <v>1752.0314954946452</v>
      </c>
      <c r="Q426" s="42">
        <f>Q425+O426/1000</f>
        <v>458.4801309235217</v>
      </c>
      <c r="R426" s="43">
        <v>366.49770668479044</v>
      </c>
      <c r="S426" s="43">
        <f t="shared" si="38"/>
        <v>0</v>
      </c>
      <c r="T426" s="42">
        <f>V426*Y$16</f>
        <v>316.13533702596243</v>
      </c>
      <c r="U426" s="21">
        <f>MIN(O426,Y$17)</f>
        <v>0</v>
      </c>
      <c r="V426" s="21">
        <f t="shared" si="41"/>
        <v>458.4801309235217</v>
      </c>
      <c r="W426" s="22"/>
    </row>
    <row r="427" spans="1:23" x14ac:dyDescent="0.35">
      <c r="A427" s="2" t="s">
        <v>12</v>
      </c>
      <c r="B427" s="2">
        <v>420</v>
      </c>
      <c r="C427" s="2">
        <v>420</v>
      </c>
      <c r="D427" s="7">
        <v>17.600000000000001</v>
      </c>
      <c r="E427" s="42">
        <f t="shared" si="39"/>
        <v>-0.30555555555555547</v>
      </c>
      <c r="F427" s="42">
        <f t="shared" si="40"/>
        <v>-1.0999999999999996</v>
      </c>
      <c r="G427" s="42">
        <f>0.5*Y$11*Y$13*Y$10*(D427*(1000/3600))^2</f>
        <v>21.632494008888891</v>
      </c>
      <c r="H427" s="42">
        <f>IF(D427=0,0,Y$12*Y$9*9.81)</f>
        <v>374.44769999999994</v>
      </c>
      <c r="I427" s="42">
        <f t="shared" si="36"/>
        <v>396.08019400888884</v>
      </c>
      <c r="J427" s="42">
        <f>(Y$9*E427)+IF(E427&gt;0,H427+G427,0)</f>
        <v>-530.13888888888869</v>
      </c>
      <c r="K427" s="42">
        <f>MAX((Y$9*E427)+H427+G427,0)</f>
        <v>0</v>
      </c>
      <c r="L427" s="42">
        <f t="shared" si="37"/>
        <v>530.13888888888869</v>
      </c>
      <c r="M427" s="42">
        <f>ABS(MIN((Y$9*E427)+H427+G427,0))</f>
        <v>134.05869487999985</v>
      </c>
      <c r="N427" s="42">
        <f>MAX(K427,0)*(D427*1000/3600)</f>
        <v>0</v>
      </c>
      <c r="O427" s="42">
        <f>ABS(M427*(D427*1000/3600))</f>
        <v>655.39806385777706</v>
      </c>
      <c r="P427" s="42">
        <f>P426+N427/1000</f>
        <v>1752.0314954946452</v>
      </c>
      <c r="Q427" s="42">
        <f>Q426+O427/1000</f>
        <v>459.13552898737947</v>
      </c>
      <c r="R427" s="43">
        <v>366.49770668479044</v>
      </c>
      <c r="S427" s="43">
        <f t="shared" si="38"/>
        <v>0</v>
      </c>
      <c r="T427" s="42">
        <f>V427*Y$16</f>
        <v>316.58725298442823</v>
      </c>
      <c r="U427" s="21">
        <f>MIN(O427,Y$17)</f>
        <v>655.39806385777706</v>
      </c>
      <c r="V427" s="21">
        <f t="shared" si="41"/>
        <v>459.13552898737947</v>
      </c>
      <c r="W427" s="22"/>
    </row>
    <row r="428" spans="1:23" x14ac:dyDescent="0.35">
      <c r="A428" s="2" t="s">
        <v>12</v>
      </c>
      <c r="B428" s="2">
        <v>421</v>
      </c>
      <c r="C428" s="2">
        <v>421</v>
      </c>
      <c r="D428" s="7">
        <v>16.600000000000001</v>
      </c>
      <c r="E428" s="42">
        <f t="shared" si="39"/>
        <v>-0.19444444444444473</v>
      </c>
      <c r="F428" s="42">
        <f t="shared" si="40"/>
        <v>-0.70000000000000107</v>
      </c>
      <c r="G428" s="42">
        <f>0.5*Y$11*Y$13*Y$10*(D428*(1000/3600))^2</f>
        <v>19.244092358888896</v>
      </c>
      <c r="H428" s="42">
        <f>IF(D428=0,0,Y$12*Y$9*9.81)</f>
        <v>374.44769999999994</v>
      </c>
      <c r="I428" s="42">
        <f t="shared" si="36"/>
        <v>393.69179235888885</v>
      </c>
      <c r="J428" s="42">
        <f>(Y$9*E428)+IF(E428&gt;0,H428+G428,0)</f>
        <v>-337.3611111111116</v>
      </c>
      <c r="K428" s="42">
        <f>MAX((Y$9*E428)+H428+G428,0)</f>
        <v>56.330681247777235</v>
      </c>
      <c r="L428" s="42">
        <f t="shared" si="37"/>
        <v>337.3611111111116</v>
      </c>
      <c r="M428" s="42">
        <f>ABS(MIN((Y$9*E428)+H428+G428,0))</f>
        <v>0</v>
      </c>
      <c r="N428" s="42">
        <f>MAX(K428,0)*(D428*1000/3600)</f>
        <v>259.74703019808391</v>
      </c>
      <c r="O428" s="42">
        <f>ABS(M428*(D428*1000/3600))</f>
        <v>0</v>
      </c>
      <c r="P428" s="42">
        <f>P427+N428/1000</f>
        <v>1752.2912425248433</v>
      </c>
      <c r="Q428" s="42">
        <f>Q427+O428/1000</f>
        <v>459.13552898737947</v>
      </c>
      <c r="R428" s="43">
        <v>366.49770668479044</v>
      </c>
      <c r="S428" s="43">
        <f t="shared" si="38"/>
        <v>0</v>
      </c>
      <c r="T428" s="42">
        <f>V428*Y$16</f>
        <v>316.58725298442823</v>
      </c>
      <c r="U428" s="21">
        <f>MIN(O428,Y$17)</f>
        <v>0</v>
      </c>
      <c r="V428" s="21">
        <f t="shared" si="41"/>
        <v>459.13552898737947</v>
      </c>
      <c r="W428" s="22"/>
    </row>
    <row r="429" spans="1:23" x14ac:dyDescent="0.35">
      <c r="A429" s="2" t="s">
        <v>12</v>
      </c>
      <c r="B429" s="2">
        <v>422</v>
      </c>
      <c r="C429" s="2">
        <v>422</v>
      </c>
      <c r="D429" s="7">
        <v>16.2</v>
      </c>
      <c r="E429" s="42">
        <f t="shared" si="39"/>
        <v>-2.7777777777778172E-2</v>
      </c>
      <c r="F429" s="42">
        <f t="shared" si="40"/>
        <v>-0.10000000000000142</v>
      </c>
      <c r="G429" s="42">
        <f>0.5*Y$11*Y$13*Y$10*(D429*(1000/3600))^2</f>
        <v>18.327840030000001</v>
      </c>
      <c r="H429" s="42">
        <f>IF(D429=0,0,Y$12*Y$9*9.81)</f>
        <v>374.44769999999994</v>
      </c>
      <c r="I429" s="42">
        <f t="shared" si="36"/>
        <v>392.77554002999995</v>
      </c>
      <c r="J429" s="42">
        <f>(Y$9*E429)+IF(E429&gt;0,H429+G429,0)</f>
        <v>-48.194444444445125</v>
      </c>
      <c r="K429" s="42">
        <f>MAX((Y$9*E429)+H429+G429,0)</f>
        <v>344.58109558555481</v>
      </c>
      <c r="L429" s="42">
        <f t="shared" si="37"/>
        <v>48.194444444445125</v>
      </c>
      <c r="M429" s="42">
        <f>ABS(MIN((Y$9*E429)+H429+G429,0))</f>
        <v>0</v>
      </c>
      <c r="N429" s="42">
        <f>MAX(K429,0)*(D429*1000/3600)</f>
        <v>1550.6149301349967</v>
      </c>
      <c r="O429" s="42">
        <f>ABS(M429*(D429*1000/3600))</f>
        <v>0</v>
      </c>
      <c r="P429" s="42">
        <f>P428+N429/1000</f>
        <v>1753.8418574549783</v>
      </c>
      <c r="Q429" s="42">
        <f>Q428+O429/1000</f>
        <v>459.13552898737947</v>
      </c>
      <c r="R429" s="43">
        <v>366.49770668479044</v>
      </c>
      <c r="S429" s="43">
        <f t="shared" si="38"/>
        <v>0</v>
      </c>
      <c r="T429" s="42">
        <f>V429*Y$16</f>
        <v>316.58725298442823</v>
      </c>
      <c r="U429" s="21">
        <f>MIN(O429,Y$17)</f>
        <v>0</v>
      </c>
      <c r="V429" s="21">
        <f t="shared" si="41"/>
        <v>459.13552898737947</v>
      </c>
      <c r="W429" s="22"/>
    </row>
    <row r="430" spans="1:23" x14ac:dyDescent="0.35">
      <c r="A430" s="2" t="s">
        <v>12</v>
      </c>
      <c r="B430" s="2">
        <v>423</v>
      </c>
      <c r="C430" s="2">
        <v>423</v>
      </c>
      <c r="D430" s="7">
        <v>16.399999999999999</v>
      </c>
      <c r="E430" s="42">
        <f t="shared" si="39"/>
        <v>0.1388888888888889</v>
      </c>
      <c r="F430" s="42">
        <f t="shared" si="40"/>
        <v>0.5</v>
      </c>
      <c r="G430" s="42">
        <f>0.5*Y$11*Y$13*Y$10*(D430*(1000/3600))^2</f>
        <v>18.78317274222222</v>
      </c>
      <c r="H430" s="42">
        <f>IF(D430=0,0,Y$12*Y$9*9.81)</f>
        <v>374.44769999999994</v>
      </c>
      <c r="I430" s="42">
        <f t="shared" si="36"/>
        <v>393.23087274222218</v>
      </c>
      <c r="J430" s="42">
        <f>(Y$9*E430)+IF(E430&gt;0,H430+G430,0)</f>
        <v>634.2030949644444</v>
      </c>
      <c r="K430" s="42">
        <f>MAX((Y$9*E430)+H430+G430,0)</f>
        <v>634.20309496444429</v>
      </c>
      <c r="L430" s="42">
        <f t="shared" si="37"/>
        <v>0</v>
      </c>
      <c r="M430" s="42">
        <f>ABS(MIN((Y$9*E430)+H430+G430,0))</f>
        <v>0</v>
      </c>
      <c r="N430" s="42">
        <f>MAX(K430,0)*(D430*1000/3600)</f>
        <v>2889.1474326158018</v>
      </c>
      <c r="O430" s="42">
        <f>ABS(M430*(D430*1000/3600))</f>
        <v>0</v>
      </c>
      <c r="P430" s="42">
        <f>P429+N430/1000</f>
        <v>1756.7310048875941</v>
      </c>
      <c r="Q430" s="42">
        <f>Q429+O430/1000</f>
        <v>459.13552898737947</v>
      </c>
      <c r="R430" s="43">
        <v>366.49770668479044</v>
      </c>
      <c r="S430" s="43">
        <f t="shared" si="38"/>
        <v>0</v>
      </c>
      <c r="T430" s="42">
        <f>V430*Y$16</f>
        <v>316.58725298442823</v>
      </c>
      <c r="U430" s="21">
        <f>MIN(O430,Y$17)</f>
        <v>0</v>
      </c>
      <c r="V430" s="21">
        <f t="shared" si="41"/>
        <v>459.13552898737947</v>
      </c>
      <c r="W430" s="22"/>
    </row>
    <row r="431" spans="1:23" x14ac:dyDescent="0.35">
      <c r="A431" s="2" t="s">
        <v>12</v>
      </c>
      <c r="B431" s="2">
        <v>424</v>
      </c>
      <c r="C431" s="2">
        <v>424</v>
      </c>
      <c r="D431" s="7">
        <v>17.2</v>
      </c>
      <c r="E431" s="42">
        <f t="shared" si="39"/>
        <v>0.37500000000000039</v>
      </c>
      <c r="F431" s="42">
        <f t="shared" si="40"/>
        <v>1.3500000000000014</v>
      </c>
      <c r="G431" s="42">
        <f>0.5*Y$11*Y$13*Y$10*(D431*(1000/3600))^2</f>
        <v>20.660372635555554</v>
      </c>
      <c r="H431" s="42">
        <f>IF(D431=0,0,Y$12*Y$9*9.81)</f>
        <v>374.44769999999994</v>
      </c>
      <c r="I431" s="42">
        <f t="shared" si="36"/>
        <v>395.10807263555552</v>
      </c>
      <c r="J431" s="42">
        <f>(Y$9*E431)+IF(E431&gt;0,H431+G431,0)</f>
        <v>1045.7330726355563</v>
      </c>
      <c r="K431" s="42">
        <f>MAX((Y$9*E431)+H431+G431,0)</f>
        <v>1045.7330726355563</v>
      </c>
      <c r="L431" s="42">
        <f t="shared" si="37"/>
        <v>0</v>
      </c>
      <c r="M431" s="42">
        <f>ABS(MIN((Y$9*E431)+H431+G431,0))</f>
        <v>0</v>
      </c>
      <c r="N431" s="42">
        <f>MAX(K431,0)*(D431*1000/3600)</f>
        <v>4996.2802359254356</v>
      </c>
      <c r="O431" s="42">
        <f>ABS(M431*(D431*1000/3600))</f>
        <v>0</v>
      </c>
      <c r="P431" s="42">
        <f>P430+N431/1000</f>
        <v>1761.7272851235196</v>
      </c>
      <c r="Q431" s="42">
        <f>Q430+O431/1000</f>
        <v>459.13552898737947</v>
      </c>
      <c r="R431" s="43">
        <v>366.49770668479044</v>
      </c>
      <c r="S431" s="43">
        <f t="shared" si="38"/>
        <v>0</v>
      </c>
      <c r="T431" s="42">
        <f>V431*Y$16</f>
        <v>316.58725298442823</v>
      </c>
      <c r="U431" s="21">
        <f>MIN(O431,Y$17)</f>
        <v>0</v>
      </c>
      <c r="V431" s="21">
        <f t="shared" si="41"/>
        <v>459.13552898737947</v>
      </c>
      <c r="W431" s="22"/>
    </row>
    <row r="432" spans="1:23" x14ac:dyDescent="0.35">
      <c r="A432" s="2" t="s">
        <v>12</v>
      </c>
      <c r="B432" s="2">
        <v>425</v>
      </c>
      <c r="C432" s="2">
        <v>425</v>
      </c>
      <c r="D432" s="7">
        <v>19.100000000000001</v>
      </c>
      <c r="E432" s="42">
        <f t="shared" si="39"/>
        <v>0.75000000000000022</v>
      </c>
      <c r="F432" s="42">
        <f t="shared" si="40"/>
        <v>2.7000000000000011</v>
      </c>
      <c r="G432" s="42">
        <f>0.5*Y$11*Y$13*Y$10*(D432*(1000/3600))^2</f>
        <v>25.476982629722229</v>
      </c>
      <c r="H432" s="42">
        <f>IF(D432=0,0,Y$12*Y$9*9.81)</f>
        <v>374.44769999999994</v>
      </c>
      <c r="I432" s="42">
        <f t="shared" si="36"/>
        <v>399.92468262972216</v>
      </c>
      <c r="J432" s="42">
        <f>(Y$9*E432)+IF(E432&gt;0,H432+G432,0)</f>
        <v>1701.1746826297226</v>
      </c>
      <c r="K432" s="42">
        <f>MAX((Y$9*E432)+H432+G432,0)</f>
        <v>1701.1746826297226</v>
      </c>
      <c r="L432" s="42">
        <f t="shared" si="37"/>
        <v>0</v>
      </c>
      <c r="M432" s="42">
        <f>ABS(MIN((Y$9*E432)+H432+G432,0))</f>
        <v>0</v>
      </c>
      <c r="N432" s="42">
        <f>MAX(K432,0)*(D432*1000/3600)</f>
        <v>9025.676788396584</v>
      </c>
      <c r="O432" s="42">
        <f>ABS(M432*(D432*1000/3600))</f>
        <v>0</v>
      </c>
      <c r="P432" s="42">
        <f>P431+N432/1000</f>
        <v>1770.7529619119161</v>
      </c>
      <c r="Q432" s="42">
        <f>Q431+O432/1000</f>
        <v>459.13552898737947</v>
      </c>
      <c r="R432" s="43">
        <v>366.49770668479044</v>
      </c>
      <c r="S432" s="43">
        <f t="shared" si="38"/>
        <v>0</v>
      </c>
      <c r="T432" s="42">
        <f>V432*Y$16</f>
        <v>316.58725298442823</v>
      </c>
      <c r="U432" s="21">
        <f>MIN(O432,Y$17)</f>
        <v>0</v>
      </c>
      <c r="V432" s="21">
        <f t="shared" si="41"/>
        <v>459.13552898737947</v>
      </c>
      <c r="W432" s="22"/>
    </row>
    <row r="433" spans="1:23" x14ac:dyDescent="0.35">
      <c r="A433" s="2" t="s">
        <v>12</v>
      </c>
      <c r="B433" s="2">
        <v>426</v>
      </c>
      <c r="C433" s="2">
        <v>426</v>
      </c>
      <c r="D433" s="7">
        <v>22.6</v>
      </c>
      <c r="E433" s="42">
        <f t="shared" si="39"/>
        <v>1.1527777777777775</v>
      </c>
      <c r="F433" s="42">
        <f t="shared" si="40"/>
        <v>4.1499999999999986</v>
      </c>
      <c r="G433" s="42">
        <f>0.5*Y$11*Y$13*Y$10*(D433*(1000/3600))^2</f>
        <v>35.669591425555559</v>
      </c>
      <c r="H433" s="42">
        <f>IF(D433=0,0,Y$12*Y$9*9.81)</f>
        <v>374.44769999999994</v>
      </c>
      <c r="I433" s="42">
        <f t="shared" si="36"/>
        <v>410.11729142555549</v>
      </c>
      <c r="J433" s="42">
        <f>(Y$9*E433)+IF(E433&gt;0,H433+G433,0)</f>
        <v>2410.1867358699992</v>
      </c>
      <c r="K433" s="42">
        <f>MAX((Y$9*E433)+H433+G433,0)</f>
        <v>2410.1867358699997</v>
      </c>
      <c r="L433" s="42">
        <f t="shared" si="37"/>
        <v>0</v>
      </c>
      <c r="M433" s="42">
        <f>ABS(MIN((Y$9*E433)+H433+G433,0))</f>
        <v>0</v>
      </c>
      <c r="N433" s="42">
        <f>MAX(K433,0)*(D433*1000/3600)</f>
        <v>15130.616730739443</v>
      </c>
      <c r="O433" s="42">
        <f>ABS(M433*(D433*1000/3600))</f>
        <v>0</v>
      </c>
      <c r="P433" s="42">
        <f>P432+N433/1000</f>
        <v>1785.8835786426555</v>
      </c>
      <c r="Q433" s="42">
        <f>Q432+O433/1000</f>
        <v>459.13552898737947</v>
      </c>
      <c r="R433" s="43">
        <v>366.49770668479044</v>
      </c>
      <c r="S433" s="43">
        <f t="shared" si="38"/>
        <v>0</v>
      </c>
      <c r="T433" s="42">
        <f>V433*Y$16</f>
        <v>316.58725298442823</v>
      </c>
      <c r="U433" s="21">
        <f>MIN(O433,Y$17)</f>
        <v>0</v>
      </c>
      <c r="V433" s="21">
        <f t="shared" si="41"/>
        <v>459.13552898737947</v>
      </c>
      <c r="W433" s="22"/>
    </row>
    <row r="434" spans="1:23" x14ac:dyDescent="0.35">
      <c r="A434" s="2" t="s">
        <v>12</v>
      </c>
      <c r="B434" s="2">
        <v>427</v>
      </c>
      <c r="C434" s="2">
        <v>427</v>
      </c>
      <c r="D434" s="7">
        <v>27.4</v>
      </c>
      <c r="E434" s="42">
        <f t="shared" si="39"/>
        <v>1.25</v>
      </c>
      <c r="F434" s="42">
        <f t="shared" si="40"/>
        <v>4.5</v>
      </c>
      <c r="G434" s="42">
        <f>0.5*Y$11*Y$13*Y$10*(D434*(1000/3600))^2</f>
        <v>52.43030475888888</v>
      </c>
      <c r="H434" s="42">
        <f>IF(D434=0,0,Y$12*Y$9*9.81)</f>
        <v>374.44769999999994</v>
      </c>
      <c r="I434" s="42">
        <f t="shared" si="36"/>
        <v>426.87800475888884</v>
      </c>
      <c r="J434" s="42">
        <f>(Y$9*E434)+IF(E434&gt;0,H434+G434,0)</f>
        <v>2595.6280047588889</v>
      </c>
      <c r="K434" s="42">
        <f>MAX((Y$9*E434)+H434+G434,0)</f>
        <v>2595.6280047588884</v>
      </c>
      <c r="L434" s="42">
        <f t="shared" si="37"/>
        <v>0</v>
      </c>
      <c r="M434" s="42">
        <f>ABS(MIN((Y$9*E434)+H434+G434,0))</f>
        <v>0</v>
      </c>
      <c r="N434" s="42">
        <f>MAX(K434,0)*(D434*1000/3600)</f>
        <v>19755.61314733154</v>
      </c>
      <c r="O434" s="42">
        <f>ABS(M434*(D434*1000/3600))</f>
        <v>0</v>
      </c>
      <c r="P434" s="42">
        <f>P433+N434/1000</f>
        <v>1805.6391917899871</v>
      </c>
      <c r="Q434" s="42">
        <f>Q433+O434/1000</f>
        <v>459.13552898737947</v>
      </c>
      <c r="R434" s="43">
        <v>366.49770668479044</v>
      </c>
      <c r="S434" s="43">
        <f t="shared" si="38"/>
        <v>0</v>
      </c>
      <c r="T434" s="42">
        <f>V434*Y$16</f>
        <v>316.58725298442823</v>
      </c>
      <c r="U434" s="21">
        <f>MIN(O434,Y$17)</f>
        <v>0</v>
      </c>
      <c r="V434" s="21">
        <f t="shared" si="41"/>
        <v>459.13552898737947</v>
      </c>
      <c r="W434" s="22"/>
    </row>
    <row r="435" spans="1:23" x14ac:dyDescent="0.35">
      <c r="A435" s="2" t="s">
        <v>12</v>
      </c>
      <c r="B435" s="2">
        <v>428</v>
      </c>
      <c r="C435" s="2">
        <v>428</v>
      </c>
      <c r="D435" s="7">
        <v>31.6</v>
      </c>
      <c r="E435" s="42">
        <f t="shared" si="39"/>
        <v>0.83333333333333326</v>
      </c>
      <c r="F435" s="42">
        <f t="shared" si="40"/>
        <v>3</v>
      </c>
      <c r="G435" s="42">
        <f>0.5*Y$11*Y$13*Y$10*(D435*(1000/3600))^2</f>
        <v>69.735741275555569</v>
      </c>
      <c r="H435" s="42">
        <f>IF(D435=0,0,Y$12*Y$9*9.81)</f>
        <v>374.44769999999994</v>
      </c>
      <c r="I435" s="42">
        <f t="shared" si="36"/>
        <v>444.18344127555554</v>
      </c>
      <c r="J435" s="42">
        <f>(Y$9*E435)+IF(E435&gt;0,H435+G435,0)</f>
        <v>1890.0167746088887</v>
      </c>
      <c r="K435" s="42">
        <f>MAX((Y$9*E435)+H435+G435,0)</f>
        <v>1890.0167746088887</v>
      </c>
      <c r="L435" s="42">
        <f t="shared" si="37"/>
        <v>0</v>
      </c>
      <c r="M435" s="42">
        <f>ABS(MIN((Y$9*E435)+H435+G435,0))</f>
        <v>0</v>
      </c>
      <c r="N435" s="42">
        <f>MAX(K435,0)*(D435*1000/3600)</f>
        <v>16590.147243789135</v>
      </c>
      <c r="O435" s="42">
        <f>ABS(M435*(D435*1000/3600))</f>
        <v>0</v>
      </c>
      <c r="P435" s="42">
        <f>P434+N435/1000</f>
        <v>1822.2293390337761</v>
      </c>
      <c r="Q435" s="42">
        <f>Q434+O435/1000</f>
        <v>459.13552898737947</v>
      </c>
      <c r="R435" s="43">
        <v>366.49770668479044</v>
      </c>
      <c r="S435" s="43">
        <f t="shared" si="38"/>
        <v>0</v>
      </c>
      <c r="T435" s="42">
        <f>V435*Y$16</f>
        <v>316.58725298442823</v>
      </c>
      <c r="U435" s="21">
        <f>MIN(O435,Y$17)</f>
        <v>0</v>
      </c>
      <c r="V435" s="21">
        <f t="shared" si="41"/>
        <v>459.13552898737947</v>
      </c>
      <c r="W435" s="22"/>
    </row>
    <row r="436" spans="1:23" x14ac:dyDescent="0.35">
      <c r="A436" s="2" t="s">
        <v>12</v>
      </c>
      <c r="B436" s="2">
        <v>429</v>
      </c>
      <c r="C436" s="2">
        <v>429</v>
      </c>
      <c r="D436" s="7">
        <v>33.4</v>
      </c>
      <c r="E436" s="42">
        <f t="shared" si="39"/>
        <v>0.26388888888888867</v>
      </c>
      <c r="F436" s="42">
        <f t="shared" si="40"/>
        <v>0.94999999999999929</v>
      </c>
      <c r="G436" s="42">
        <f>0.5*Y$11*Y$13*Y$10*(D436*(1000/3600))^2</f>
        <v>77.906589025555576</v>
      </c>
      <c r="H436" s="42">
        <f>IF(D436=0,0,Y$12*Y$9*9.81)</f>
        <v>374.44769999999994</v>
      </c>
      <c r="I436" s="42">
        <f t="shared" si="36"/>
        <v>452.35428902555554</v>
      </c>
      <c r="J436" s="42">
        <f>(Y$9*E436)+IF(E436&gt;0,H436+G436,0)</f>
        <v>910.20151124777738</v>
      </c>
      <c r="K436" s="42">
        <f>MAX((Y$9*E436)+H436+G436,0)</f>
        <v>910.20151124777738</v>
      </c>
      <c r="L436" s="42">
        <f t="shared" si="37"/>
        <v>0</v>
      </c>
      <c r="M436" s="42">
        <f>ABS(MIN((Y$9*E436)+H436+G436,0))</f>
        <v>0</v>
      </c>
      <c r="N436" s="42">
        <f>MAX(K436,0)*(D436*1000/3600)</f>
        <v>8444.6473543543798</v>
      </c>
      <c r="O436" s="42">
        <f>ABS(M436*(D436*1000/3600))</f>
        <v>0</v>
      </c>
      <c r="P436" s="42">
        <f>P435+N436/1000</f>
        <v>1830.6739863881305</v>
      </c>
      <c r="Q436" s="42">
        <f>Q435+O436/1000</f>
        <v>459.13552898737947</v>
      </c>
      <c r="R436" s="43">
        <v>366.49770668479044</v>
      </c>
      <c r="S436" s="43">
        <f t="shared" si="38"/>
        <v>9.8460957600962047</v>
      </c>
      <c r="T436" s="42">
        <f>V436*Y$16</f>
        <v>316.58725298442823</v>
      </c>
      <c r="U436" s="21">
        <f>MIN(O436,Y$17)</f>
        <v>0</v>
      </c>
      <c r="V436" s="21">
        <f t="shared" si="41"/>
        <v>459.13552898737947</v>
      </c>
      <c r="W436" s="22"/>
    </row>
    <row r="437" spans="1:23" x14ac:dyDescent="0.35">
      <c r="A437" s="2" t="s">
        <v>12</v>
      </c>
      <c r="B437" s="2">
        <v>430</v>
      </c>
      <c r="C437" s="2">
        <v>430</v>
      </c>
      <c r="D437" s="7">
        <v>33.5</v>
      </c>
      <c r="E437" s="42">
        <f t="shared" si="39"/>
        <v>-8.3333333333333523E-2</v>
      </c>
      <c r="F437" s="42">
        <f t="shared" si="40"/>
        <v>-0.30000000000000071</v>
      </c>
      <c r="G437" s="42">
        <f>0.5*Y$11*Y$13*Y$10*(D437*(1000/3600))^2</f>
        <v>78.373793909722224</v>
      </c>
      <c r="H437" s="42">
        <f>IF(D437=0,0,Y$12*Y$9*9.81)</f>
        <v>374.44769999999994</v>
      </c>
      <c r="I437" s="42">
        <f t="shared" si="36"/>
        <v>452.82149390972216</v>
      </c>
      <c r="J437" s="42">
        <f>(Y$9*E437)+IF(E437&gt;0,H437+G437,0)</f>
        <v>-144.58333333333366</v>
      </c>
      <c r="K437" s="42">
        <f>MAX((Y$9*E437)+H437+G437,0)</f>
        <v>308.23816057638851</v>
      </c>
      <c r="L437" s="42">
        <f t="shared" si="37"/>
        <v>144.58333333333366</v>
      </c>
      <c r="M437" s="42">
        <f>ABS(MIN((Y$9*E437)+H437+G437,0))</f>
        <v>0</v>
      </c>
      <c r="N437" s="42">
        <f>MAX(K437,0)*(D437*1000/3600)</f>
        <v>2868.3273275858373</v>
      </c>
      <c r="O437" s="42">
        <f>ABS(M437*(D437*1000/3600))</f>
        <v>0</v>
      </c>
      <c r="P437" s="42">
        <f>P436+N437/1000</f>
        <v>1833.5423137157163</v>
      </c>
      <c r="Q437" s="42">
        <f>Q436+O437/1000</f>
        <v>459.13552898737947</v>
      </c>
      <c r="R437" s="43">
        <v>376.34380244488665</v>
      </c>
      <c r="S437" s="43">
        <f t="shared" si="38"/>
        <v>0</v>
      </c>
      <c r="T437" s="42">
        <f>V437*Y$16</f>
        <v>316.58725298442823</v>
      </c>
      <c r="U437" s="21">
        <f>MIN(O437,Y$17)</f>
        <v>0</v>
      </c>
      <c r="V437" s="21">
        <f t="shared" si="41"/>
        <v>459.13552898737947</v>
      </c>
      <c r="W437" s="22"/>
    </row>
    <row r="438" spans="1:23" x14ac:dyDescent="0.35">
      <c r="A438" s="2" t="s">
        <v>12</v>
      </c>
      <c r="B438" s="2">
        <v>431</v>
      </c>
      <c r="C438" s="2">
        <v>431</v>
      </c>
      <c r="D438" s="7">
        <v>32.799999999999997</v>
      </c>
      <c r="E438" s="42">
        <f t="shared" si="39"/>
        <v>-0.2222222222222224</v>
      </c>
      <c r="F438" s="42">
        <f t="shared" si="40"/>
        <v>-0.80000000000000071</v>
      </c>
      <c r="G438" s="42">
        <f>0.5*Y$11*Y$13*Y$10*(D438*(1000/3600))^2</f>
        <v>75.13269096888888</v>
      </c>
      <c r="H438" s="42">
        <f>IF(D438=0,0,Y$12*Y$9*9.81)</f>
        <v>374.44769999999994</v>
      </c>
      <c r="I438" s="42">
        <f t="shared" si="36"/>
        <v>449.58039096888882</v>
      </c>
      <c r="J438" s="42">
        <f>(Y$9*E438)+IF(E438&gt;0,H438+G438,0)</f>
        <v>-385.55555555555588</v>
      </c>
      <c r="K438" s="42">
        <f>MAX((Y$9*E438)+H438+G438,0)</f>
        <v>64.024835413332937</v>
      </c>
      <c r="L438" s="42">
        <f t="shared" si="37"/>
        <v>385.55555555555588</v>
      </c>
      <c r="M438" s="42">
        <f>ABS(MIN((Y$9*E438)+H438+G438,0))</f>
        <v>0</v>
      </c>
      <c r="N438" s="42">
        <f>MAX(K438,0)*(D438*1000/3600)</f>
        <v>583.33738932147787</v>
      </c>
      <c r="O438" s="42">
        <f>ABS(M438*(D438*1000/3600))</f>
        <v>0</v>
      </c>
      <c r="P438" s="42">
        <f>P437+N438/1000</f>
        <v>1834.1256511050378</v>
      </c>
      <c r="Q438" s="42">
        <f>Q437+O438/1000</f>
        <v>459.13552898737947</v>
      </c>
      <c r="R438" s="43">
        <v>376.34380244488665</v>
      </c>
      <c r="S438" s="43">
        <f t="shared" si="38"/>
        <v>0</v>
      </c>
      <c r="T438" s="42">
        <f>V438*Y$16</f>
        <v>316.58725298442823</v>
      </c>
      <c r="U438" s="21">
        <f>MIN(O438,Y$17)</f>
        <v>0</v>
      </c>
      <c r="V438" s="21">
        <f t="shared" si="41"/>
        <v>459.13552898737947</v>
      </c>
      <c r="W438" s="22"/>
    </row>
    <row r="439" spans="1:23" x14ac:dyDescent="0.35">
      <c r="A439" s="2" t="s">
        <v>12</v>
      </c>
      <c r="B439" s="2">
        <v>432</v>
      </c>
      <c r="C439" s="2">
        <v>432</v>
      </c>
      <c r="D439" s="7">
        <v>31.9</v>
      </c>
      <c r="E439" s="42">
        <f t="shared" si="39"/>
        <v>-0.20833333333333284</v>
      </c>
      <c r="F439" s="42">
        <f t="shared" si="40"/>
        <v>-0.74999999999999822</v>
      </c>
      <c r="G439" s="42">
        <f>0.5*Y$11*Y$13*Y$10*(D439*(1000/3600))^2</f>
        <v>71.06612289638889</v>
      </c>
      <c r="H439" s="42">
        <f>IF(D439=0,0,Y$12*Y$9*9.81)</f>
        <v>374.44769999999994</v>
      </c>
      <c r="I439" s="42">
        <f t="shared" si="36"/>
        <v>445.51382289638883</v>
      </c>
      <c r="J439" s="42">
        <f>(Y$9*E439)+IF(E439&gt;0,H439+G439,0)</f>
        <v>-361.45833333333246</v>
      </c>
      <c r="K439" s="42">
        <f>MAX((Y$9*E439)+H439+G439,0)</f>
        <v>84.055489563056369</v>
      </c>
      <c r="L439" s="42">
        <f t="shared" si="37"/>
        <v>361.45833333333246</v>
      </c>
      <c r="M439" s="42">
        <f>ABS(MIN((Y$9*E439)+H439+G439,0))</f>
        <v>0</v>
      </c>
      <c r="N439" s="42">
        <f>MAX(K439,0)*(D439*1000/3600)</f>
        <v>744.82503251708283</v>
      </c>
      <c r="O439" s="42">
        <f>ABS(M439*(D439*1000/3600))</f>
        <v>0</v>
      </c>
      <c r="P439" s="42">
        <f>P438+N439/1000</f>
        <v>1834.870476137555</v>
      </c>
      <c r="Q439" s="42">
        <f>Q438+O439/1000</f>
        <v>459.13552898737947</v>
      </c>
      <c r="R439" s="43">
        <v>376.34380244488665</v>
      </c>
      <c r="S439" s="43">
        <f t="shared" si="38"/>
        <v>0</v>
      </c>
      <c r="T439" s="42">
        <f>V439*Y$16</f>
        <v>316.58725298442823</v>
      </c>
      <c r="U439" s="21">
        <f>MIN(O439,Y$17)</f>
        <v>0</v>
      </c>
      <c r="V439" s="21">
        <f t="shared" si="41"/>
        <v>459.13552898737947</v>
      </c>
      <c r="W439" s="22"/>
    </row>
    <row r="440" spans="1:23" x14ac:dyDescent="0.35">
      <c r="A440" s="2" t="s">
        <v>12</v>
      </c>
      <c r="B440" s="2">
        <v>433</v>
      </c>
      <c r="C440" s="2">
        <v>433</v>
      </c>
      <c r="D440" s="7">
        <v>31.3</v>
      </c>
      <c r="E440" s="42">
        <f t="shared" si="39"/>
        <v>-0.11111111111111072</v>
      </c>
      <c r="F440" s="42">
        <f t="shared" si="40"/>
        <v>-0.39999999999999858</v>
      </c>
      <c r="G440" s="42">
        <f>0.5*Y$11*Y$13*Y$10*(D440*(1000/3600))^2</f>
        <v>68.417930189722227</v>
      </c>
      <c r="H440" s="42">
        <f>IF(D440=0,0,Y$12*Y$9*9.81)</f>
        <v>374.44769999999994</v>
      </c>
      <c r="I440" s="42">
        <f t="shared" si="36"/>
        <v>442.8656301897222</v>
      </c>
      <c r="J440" s="42">
        <f>(Y$9*E440)+IF(E440&gt;0,H440+G440,0)</f>
        <v>-192.77777777777709</v>
      </c>
      <c r="K440" s="42">
        <f>MAX((Y$9*E440)+H440+G440,0)</f>
        <v>250.08785241194508</v>
      </c>
      <c r="L440" s="42">
        <f t="shared" si="37"/>
        <v>192.77777777777709</v>
      </c>
      <c r="M440" s="42">
        <f>ABS(MIN((Y$9*E440)+H440+G440,0))</f>
        <v>0</v>
      </c>
      <c r="N440" s="42">
        <f>MAX(K440,0)*(D440*1000/3600)</f>
        <v>2174.3749390260782</v>
      </c>
      <c r="O440" s="42">
        <f>ABS(M440*(D440*1000/3600))</f>
        <v>0</v>
      </c>
      <c r="P440" s="42">
        <f>P439+N440/1000</f>
        <v>1837.0448510765812</v>
      </c>
      <c r="Q440" s="42">
        <f>Q439+O440/1000</f>
        <v>459.13552898737947</v>
      </c>
      <c r="R440" s="43">
        <v>376.34380244488665</v>
      </c>
      <c r="S440" s="43">
        <f t="shared" si="38"/>
        <v>0</v>
      </c>
      <c r="T440" s="42">
        <f>V440*Y$16</f>
        <v>316.58725298442823</v>
      </c>
      <c r="U440" s="21">
        <f>MIN(O440,Y$17)</f>
        <v>0</v>
      </c>
      <c r="V440" s="21">
        <f t="shared" si="41"/>
        <v>459.13552898737947</v>
      </c>
      <c r="W440" s="22"/>
    </row>
    <row r="441" spans="1:23" x14ac:dyDescent="0.35">
      <c r="A441" s="2" t="s">
        <v>12</v>
      </c>
      <c r="B441" s="2">
        <v>434</v>
      </c>
      <c r="C441" s="2">
        <v>434</v>
      </c>
      <c r="D441" s="7">
        <v>31.1</v>
      </c>
      <c r="E441" s="42">
        <f t="shared" si="39"/>
        <v>-9.7222222222222127E-2</v>
      </c>
      <c r="F441" s="42">
        <f t="shared" si="40"/>
        <v>-0.34999999999999964</v>
      </c>
      <c r="G441" s="42">
        <f>0.5*Y$11*Y$13*Y$10*(D441*(1000/3600))^2</f>
        <v>67.546373096388905</v>
      </c>
      <c r="H441" s="42">
        <f>IF(D441=0,0,Y$12*Y$9*9.81)</f>
        <v>374.44769999999994</v>
      </c>
      <c r="I441" s="42">
        <f t="shared" si="36"/>
        <v>441.99407309638883</v>
      </c>
      <c r="J441" s="42">
        <f>(Y$9*E441)+IF(E441&gt;0,H441+G441,0)</f>
        <v>-168.6805555555554</v>
      </c>
      <c r="K441" s="42">
        <f>MAX((Y$9*E441)+H441+G441,0)</f>
        <v>273.31351754083346</v>
      </c>
      <c r="L441" s="42">
        <f t="shared" si="37"/>
        <v>168.6805555555554</v>
      </c>
      <c r="M441" s="42">
        <f>ABS(MIN((Y$9*E441)+H441+G441,0))</f>
        <v>0</v>
      </c>
      <c r="N441" s="42">
        <f>MAX(K441,0)*(D441*1000/3600)</f>
        <v>2361.1251098666448</v>
      </c>
      <c r="O441" s="42">
        <f>ABS(M441*(D441*1000/3600))</f>
        <v>0</v>
      </c>
      <c r="P441" s="42">
        <f>P440+N441/1000</f>
        <v>1839.4059761864478</v>
      </c>
      <c r="Q441" s="42">
        <f>Q440+O441/1000</f>
        <v>459.13552898737947</v>
      </c>
      <c r="R441" s="43">
        <v>376.34380244488665</v>
      </c>
      <c r="S441" s="43">
        <f t="shared" si="38"/>
        <v>0</v>
      </c>
      <c r="T441" s="42">
        <f>V441*Y$16</f>
        <v>316.58725298442823</v>
      </c>
      <c r="U441" s="21">
        <f>MIN(O441,Y$17)</f>
        <v>0</v>
      </c>
      <c r="V441" s="21">
        <f t="shared" si="41"/>
        <v>459.13552898737947</v>
      </c>
      <c r="W441" s="22"/>
    </row>
    <row r="442" spans="1:23" x14ac:dyDescent="0.35">
      <c r="A442" s="2" t="s">
        <v>12</v>
      </c>
      <c r="B442" s="2">
        <v>435</v>
      </c>
      <c r="C442" s="2">
        <v>435</v>
      </c>
      <c r="D442" s="7">
        <v>30.6</v>
      </c>
      <c r="E442" s="42">
        <f t="shared" si="39"/>
        <v>-0.26388888888888917</v>
      </c>
      <c r="F442" s="42">
        <f t="shared" si="40"/>
        <v>-0.95000000000000107</v>
      </c>
      <c r="G442" s="42">
        <f>0.5*Y$11*Y$13*Y$10*(D442*(1000/3600))^2</f>
        <v>65.391923070000004</v>
      </c>
      <c r="H442" s="42">
        <f>IF(D442=0,0,Y$12*Y$9*9.81)</f>
        <v>374.44769999999994</v>
      </c>
      <c r="I442" s="42">
        <f t="shared" si="36"/>
        <v>439.83962306999996</v>
      </c>
      <c r="J442" s="42">
        <f>(Y$9*E442)+IF(E442&gt;0,H442+G442,0)</f>
        <v>-457.84722222222274</v>
      </c>
      <c r="K442" s="42">
        <f>MAX((Y$9*E442)+H442+G442,0)</f>
        <v>0</v>
      </c>
      <c r="L442" s="42">
        <f t="shared" si="37"/>
        <v>457.84722222222274</v>
      </c>
      <c r="M442" s="42">
        <f>ABS(MIN((Y$9*E442)+H442+G442,0))</f>
        <v>18.007599152222795</v>
      </c>
      <c r="N442" s="42">
        <f>MAX(K442,0)*(D442*1000/3600)</f>
        <v>0</v>
      </c>
      <c r="O442" s="42">
        <f>ABS(M442*(D442*1000/3600))</f>
        <v>153.06459279389375</v>
      </c>
      <c r="P442" s="42">
        <f>P441+N442/1000</f>
        <v>1839.4059761864478</v>
      </c>
      <c r="Q442" s="42">
        <f>Q441+O442/1000</f>
        <v>459.28859358017337</v>
      </c>
      <c r="R442" s="43">
        <v>376.34380244488665</v>
      </c>
      <c r="S442" s="43">
        <f t="shared" si="38"/>
        <v>0</v>
      </c>
      <c r="T442" s="42">
        <f>V442*Y$16</f>
        <v>316.69279545697151</v>
      </c>
      <c r="U442" s="21">
        <f>MIN(O442,Y$17)</f>
        <v>153.06459279389375</v>
      </c>
      <c r="V442" s="21">
        <f t="shared" si="41"/>
        <v>459.28859358017337</v>
      </c>
      <c r="W442" s="22"/>
    </row>
    <row r="443" spans="1:23" x14ac:dyDescent="0.35">
      <c r="A443" s="2" t="s">
        <v>12</v>
      </c>
      <c r="B443" s="2">
        <v>436</v>
      </c>
      <c r="C443" s="2">
        <v>436</v>
      </c>
      <c r="D443" s="7">
        <v>29.2</v>
      </c>
      <c r="E443" s="42">
        <f t="shared" si="39"/>
        <v>-0.54166666666666696</v>
      </c>
      <c r="F443" s="42">
        <f t="shared" si="40"/>
        <v>-1.9500000000000011</v>
      </c>
      <c r="G443" s="42">
        <f>0.5*Y$11*Y$13*Y$10*(D443*(1000/3600))^2</f>
        <v>59.545227568888876</v>
      </c>
      <c r="H443" s="42">
        <f>IF(D443=0,0,Y$12*Y$9*9.81)</f>
        <v>374.44769999999994</v>
      </c>
      <c r="I443" s="42">
        <f t="shared" si="36"/>
        <v>433.99292756888883</v>
      </c>
      <c r="J443" s="42">
        <f>(Y$9*E443)+IF(E443&gt;0,H443+G443,0)</f>
        <v>-939.7916666666672</v>
      </c>
      <c r="K443" s="42">
        <f>MAX((Y$9*E443)+H443+G443,0)</f>
        <v>0</v>
      </c>
      <c r="L443" s="42">
        <f t="shared" si="37"/>
        <v>939.7916666666672</v>
      </c>
      <c r="M443" s="42">
        <f>ABS(MIN((Y$9*E443)+H443+G443,0))</f>
        <v>505.79873909777837</v>
      </c>
      <c r="N443" s="42">
        <f>MAX(K443,0)*(D443*1000/3600)</f>
        <v>0</v>
      </c>
      <c r="O443" s="42">
        <f>ABS(M443*(D443*1000/3600))</f>
        <v>4102.5897726819803</v>
      </c>
      <c r="P443" s="42">
        <f>P442+N443/1000</f>
        <v>1839.4059761864478</v>
      </c>
      <c r="Q443" s="42">
        <f>Q442+O443/1000</f>
        <v>463.39118335285536</v>
      </c>
      <c r="R443" s="43">
        <v>376.34380244488665</v>
      </c>
      <c r="S443" s="43">
        <f t="shared" si="38"/>
        <v>0</v>
      </c>
      <c r="T443" s="42">
        <f>V443*Y$16</f>
        <v>319.52164999828739</v>
      </c>
      <c r="U443" s="21">
        <f>MIN(O443,Y$17)</f>
        <v>4102.5897726819803</v>
      </c>
      <c r="V443" s="21">
        <f t="shared" si="41"/>
        <v>463.39118335285536</v>
      </c>
      <c r="W443" s="22"/>
    </row>
    <row r="444" spans="1:23" x14ac:dyDescent="0.35">
      <c r="A444" s="2" t="s">
        <v>12</v>
      </c>
      <c r="B444" s="2">
        <v>437</v>
      </c>
      <c r="C444" s="2">
        <v>437</v>
      </c>
      <c r="D444" s="7">
        <v>26.7</v>
      </c>
      <c r="E444" s="42">
        <f t="shared" si="39"/>
        <v>-0.86111111111111094</v>
      </c>
      <c r="F444" s="42">
        <f t="shared" si="40"/>
        <v>-3.0999999999999996</v>
      </c>
      <c r="G444" s="42">
        <f>0.5*Y$11*Y$13*Y$10*(D444*(1000/3600))^2</f>
        <v>49.785603867500008</v>
      </c>
      <c r="H444" s="42">
        <f>IF(D444=0,0,Y$12*Y$9*9.81)</f>
        <v>374.44769999999994</v>
      </c>
      <c r="I444" s="42">
        <f t="shared" si="36"/>
        <v>424.23330386749996</v>
      </c>
      <c r="J444" s="42">
        <f>(Y$9*E444)+IF(E444&gt;0,H444+G444,0)</f>
        <v>-1494.0277777777774</v>
      </c>
      <c r="K444" s="42">
        <f>MAX((Y$9*E444)+H444+G444,0)</f>
        <v>0</v>
      </c>
      <c r="L444" s="42">
        <f t="shared" si="37"/>
        <v>1494.0277777777774</v>
      </c>
      <c r="M444" s="42">
        <f>ABS(MIN((Y$9*E444)+H444+G444,0))</f>
        <v>1069.7944739102775</v>
      </c>
      <c r="N444" s="42">
        <f>MAX(K444,0)*(D444*1000/3600)</f>
        <v>0</v>
      </c>
      <c r="O444" s="42">
        <f>ABS(M444*(D444*1000/3600))</f>
        <v>7934.3090148345582</v>
      </c>
      <c r="P444" s="42">
        <f>P443+N444/1000</f>
        <v>1839.4059761864478</v>
      </c>
      <c r="Q444" s="42">
        <f>Q443+O444/1000</f>
        <v>471.32549236768995</v>
      </c>
      <c r="R444" s="43">
        <v>376.34380244488665</v>
      </c>
      <c r="S444" s="43">
        <f t="shared" si="38"/>
        <v>0</v>
      </c>
      <c r="T444" s="42">
        <f>V444*Y$16</f>
        <v>324.99258600029106</v>
      </c>
      <c r="U444" s="21">
        <f>MIN(O444,Y$17)</f>
        <v>7934.3090148345582</v>
      </c>
      <c r="V444" s="21">
        <f t="shared" si="41"/>
        <v>471.32549236768995</v>
      </c>
      <c r="W444" s="22"/>
    </row>
    <row r="445" spans="1:23" x14ac:dyDescent="0.35">
      <c r="A445" s="2" t="s">
        <v>12</v>
      </c>
      <c r="B445" s="2">
        <v>438</v>
      </c>
      <c r="C445" s="2">
        <v>438</v>
      </c>
      <c r="D445" s="7">
        <v>23</v>
      </c>
      <c r="E445" s="42">
        <f t="shared" si="39"/>
        <v>-1.1805555555555556</v>
      </c>
      <c r="F445" s="42">
        <f t="shared" si="40"/>
        <v>-4.25</v>
      </c>
      <c r="G445" s="42">
        <f>0.5*Y$11*Y$13*Y$10*(D445*(1000/3600))^2</f>
        <v>36.943405638888891</v>
      </c>
      <c r="H445" s="42">
        <f>IF(D445=0,0,Y$12*Y$9*9.81)</f>
        <v>374.44769999999994</v>
      </c>
      <c r="I445" s="42">
        <f t="shared" si="36"/>
        <v>411.3911056388888</v>
      </c>
      <c r="J445" s="42">
        <f>(Y$9*E445)+IF(E445&gt;0,H445+G445,0)</f>
        <v>-2048.2638888888891</v>
      </c>
      <c r="K445" s="42">
        <f>MAX((Y$9*E445)+H445+G445,0)</f>
        <v>0</v>
      </c>
      <c r="L445" s="42">
        <f t="shared" si="37"/>
        <v>2048.2638888888891</v>
      </c>
      <c r="M445" s="42">
        <f>ABS(MIN((Y$9*E445)+H445+G445,0))</f>
        <v>1636.8727832500003</v>
      </c>
      <c r="N445" s="42">
        <f>MAX(K445,0)*(D445*1000/3600)</f>
        <v>0</v>
      </c>
      <c r="O445" s="42">
        <f>ABS(M445*(D445*1000/3600))</f>
        <v>10457.798337430559</v>
      </c>
      <c r="P445" s="42">
        <f>P444+N445/1000</f>
        <v>1839.4059761864478</v>
      </c>
      <c r="Q445" s="42">
        <f>Q444+O445/1000</f>
        <v>481.78329070512052</v>
      </c>
      <c r="R445" s="43">
        <v>376.34380244488665</v>
      </c>
      <c r="S445" s="43">
        <f t="shared" si="38"/>
        <v>0</v>
      </c>
      <c r="T445" s="42">
        <f>V445*Y$16</f>
        <v>332.20354102094529</v>
      </c>
      <c r="U445" s="21">
        <f>MIN(O445,Y$17)</f>
        <v>10457.798337430559</v>
      </c>
      <c r="V445" s="21">
        <f t="shared" si="41"/>
        <v>481.78329070512052</v>
      </c>
      <c r="W445" s="22"/>
    </row>
    <row r="446" spans="1:23" x14ac:dyDescent="0.35">
      <c r="A446" s="2" t="s">
        <v>12</v>
      </c>
      <c r="B446" s="2">
        <v>439</v>
      </c>
      <c r="C446" s="2">
        <v>439</v>
      </c>
      <c r="D446" s="7">
        <v>18.2</v>
      </c>
      <c r="E446" s="42">
        <f t="shared" si="39"/>
        <v>-1.4027777777777777</v>
      </c>
      <c r="F446" s="42">
        <f t="shared" si="40"/>
        <v>-5.05</v>
      </c>
      <c r="G446" s="42">
        <f>0.5*Y$11*Y$13*Y$10*(D446*(1000/3600))^2</f>
        <v>23.132577852222219</v>
      </c>
      <c r="H446" s="42">
        <f>IF(D446=0,0,Y$12*Y$9*9.81)</f>
        <v>374.44769999999994</v>
      </c>
      <c r="I446" s="42">
        <f t="shared" si="36"/>
        <v>397.58027785222214</v>
      </c>
      <c r="J446" s="42">
        <f>(Y$9*E446)+IF(E446&gt;0,H446+G446,0)</f>
        <v>-2433.8194444444443</v>
      </c>
      <c r="K446" s="42">
        <f>MAX((Y$9*E446)+H446+G446,0)</f>
        <v>0</v>
      </c>
      <c r="L446" s="42">
        <f t="shared" si="37"/>
        <v>2433.8194444444443</v>
      </c>
      <c r="M446" s="42">
        <f>ABS(MIN((Y$9*E446)+H446+G446,0))</f>
        <v>2036.2391665922223</v>
      </c>
      <c r="N446" s="42">
        <f>MAX(K446,0)*(D446*1000/3600)</f>
        <v>0</v>
      </c>
      <c r="O446" s="42">
        <f>ABS(M446*(D446*1000/3600))</f>
        <v>10294.320231105123</v>
      </c>
      <c r="P446" s="42">
        <f>P445+N446/1000</f>
        <v>1839.4059761864478</v>
      </c>
      <c r="Q446" s="42">
        <f>Q445+O446/1000</f>
        <v>492.07761093622565</v>
      </c>
      <c r="R446" s="43">
        <v>376.34380244488665</v>
      </c>
      <c r="S446" s="43">
        <f t="shared" si="38"/>
        <v>0</v>
      </c>
      <c r="T446" s="42">
        <f>V446*Y$16</f>
        <v>339.30177314969256</v>
      </c>
      <c r="U446" s="21">
        <f>MIN(O446,Y$17)</f>
        <v>10294.320231105123</v>
      </c>
      <c r="V446" s="21">
        <f t="shared" si="41"/>
        <v>492.07761093622565</v>
      </c>
      <c r="W446" s="22"/>
    </row>
    <row r="447" spans="1:23" x14ac:dyDescent="0.35">
      <c r="A447" s="2" t="s">
        <v>12</v>
      </c>
      <c r="B447" s="2">
        <v>440</v>
      </c>
      <c r="C447" s="2">
        <v>440</v>
      </c>
      <c r="D447" s="7">
        <v>12.9</v>
      </c>
      <c r="E447" s="42">
        <f t="shared" si="39"/>
        <v>-1.4583333333333333</v>
      </c>
      <c r="F447" s="42">
        <f t="shared" si="40"/>
        <v>-5.25</v>
      </c>
      <c r="G447" s="42">
        <f>0.5*Y$11*Y$13*Y$10*(D447*(1000/3600))^2</f>
        <v>11.6214596075</v>
      </c>
      <c r="H447" s="42">
        <f>IF(D447=0,0,Y$12*Y$9*9.81)</f>
        <v>374.44769999999994</v>
      </c>
      <c r="I447" s="42">
        <f t="shared" si="36"/>
        <v>386.06915960749996</v>
      </c>
      <c r="J447" s="42">
        <f>(Y$9*E447)+IF(E447&gt;0,H447+G447,0)</f>
        <v>-2530.208333333333</v>
      </c>
      <c r="K447" s="42">
        <f>MAX((Y$9*E447)+H447+G447,0)</f>
        <v>0</v>
      </c>
      <c r="L447" s="42">
        <f t="shared" si="37"/>
        <v>2530.208333333333</v>
      </c>
      <c r="M447" s="42">
        <f>ABS(MIN((Y$9*E447)+H447+G447,0))</f>
        <v>2144.1391737258332</v>
      </c>
      <c r="N447" s="42">
        <f>MAX(K447,0)*(D447*1000/3600)</f>
        <v>0</v>
      </c>
      <c r="O447" s="42">
        <f>ABS(M447*(D447*1000/3600))</f>
        <v>7683.1653725175693</v>
      </c>
      <c r="P447" s="42">
        <f>P446+N447/1000</f>
        <v>1839.4059761864478</v>
      </c>
      <c r="Q447" s="42">
        <f>Q446+O447/1000</f>
        <v>499.76077630874323</v>
      </c>
      <c r="R447" s="43">
        <v>376.34380244488665</v>
      </c>
      <c r="S447" s="43">
        <f t="shared" si="38"/>
        <v>0</v>
      </c>
      <c r="T447" s="42">
        <f>V447*Y$16</f>
        <v>344.59953833217594</v>
      </c>
      <c r="U447" s="21">
        <f>MIN(O447,Y$17)</f>
        <v>7683.1653725175693</v>
      </c>
      <c r="V447" s="21">
        <f t="shared" si="41"/>
        <v>499.76077630874323</v>
      </c>
      <c r="W447" s="22"/>
    </row>
    <row r="448" spans="1:23" x14ac:dyDescent="0.35">
      <c r="A448" s="2" t="s">
        <v>12</v>
      </c>
      <c r="B448" s="2">
        <v>441</v>
      </c>
      <c r="C448" s="2">
        <v>441</v>
      </c>
      <c r="D448" s="7">
        <v>7.7</v>
      </c>
      <c r="E448" s="42">
        <f t="shared" si="39"/>
        <v>-1.2638888888888891</v>
      </c>
      <c r="F448" s="42">
        <f t="shared" si="40"/>
        <v>-4.5500000000000007</v>
      </c>
      <c r="G448" s="42">
        <f>0.5*Y$11*Y$13*Y$10*(D448*(1000/3600))^2</f>
        <v>4.1405945563888888</v>
      </c>
      <c r="H448" s="42">
        <f>IF(D448=0,0,Y$12*Y$9*9.81)</f>
        <v>374.44769999999994</v>
      </c>
      <c r="I448" s="42">
        <f t="shared" si="36"/>
        <v>378.5882945563888</v>
      </c>
      <c r="J448" s="42">
        <f>(Y$9*E448)+IF(E448&gt;0,H448+G448,0)</f>
        <v>-2192.8472222222226</v>
      </c>
      <c r="K448" s="42">
        <f>MAX((Y$9*E448)+H448+G448,0)</f>
        <v>0</v>
      </c>
      <c r="L448" s="42">
        <f t="shared" si="37"/>
        <v>2192.8472222222226</v>
      </c>
      <c r="M448" s="42">
        <f>ABS(MIN((Y$9*E448)+H448+G448,0))</f>
        <v>1814.2589276658339</v>
      </c>
      <c r="N448" s="42">
        <f>MAX(K448,0)*(D448*1000/3600)</f>
        <v>0</v>
      </c>
      <c r="O448" s="42">
        <f>ABS(M448*(D448*1000/3600))</f>
        <v>3880.4982619519224</v>
      </c>
      <c r="P448" s="42">
        <f>P447+N448/1000</f>
        <v>1839.4059761864478</v>
      </c>
      <c r="Q448" s="42">
        <f>Q447+O448/1000</f>
        <v>503.64127457069515</v>
      </c>
      <c r="R448" s="43">
        <v>376.34380244488665</v>
      </c>
      <c r="S448" s="43">
        <f t="shared" si="38"/>
        <v>0</v>
      </c>
      <c r="T448" s="42">
        <f>V448*Y$16</f>
        <v>347.27525434063142</v>
      </c>
      <c r="U448" s="21">
        <f>MIN(O448,Y$17)</f>
        <v>3880.4982619519224</v>
      </c>
      <c r="V448" s="21">
        <f t="shared" si="41"/>
        <v>503.64127457069515</v>
      </c>
      <c r="W448" s="22"/>
    </row>
    <row r="449" spans="1:23" x14ac:dyDescent="0.35">
      <c r="A449" s="2" t="s">
        <v>12</v>
      </c>
      <c r="B449" s="2">
        <v>442</v>
      </c>
      <c r="C449" s="2">
        <v>442</v>
      </c>
      <c r="D449" s="7">
        <v>3.8</v>
      </c>
      <c r="E449" s="42">
        <f t="shared" si="39"/>
        <v>-0.88888888888888895</v>
      </c>
      <c r="F449" s="42">
        <f t="shared" si="40"/>
        <v>-3.2</v>
      </c>
      <c r="G449" s="42">
        <f>0.5*Y$11*Y$13*Y$10*(D449*(1000/3600))^2</f>
        <v>1.0084362522222223</v>
      </c>
      <c r="H449" s="42">
        <f>IF(D449=0,0,Y$12*Y$9*9.81)</f>
        <v>374.44769999999994</v>
      </c>
      <c r="I449" s="42">
        <f t="shared" si="36"/>
        <v>375.45613625222217</v>
      </c>
      <c r="J449" s="42">
        <f>(Y$9*E449)+IF(E449&gt;0,H449+G449,0)</f>
        <v>-1542.2222222222224</v>
      </c>
      <c r="K449" s="42">
        <f>MAX((Y$9*E449)+H449+G449,0)</f>
        <v>0</v>
      </c>
      <c r="L449" s="42">
        <f t="shared" si="37"/>
        <v>1542.2222222222224</v>
      </c>
      <c r="M449" s="42">
        <f>ABS(MIN((Y$9*E449)+H449+G449,0))</f>
        <v>1166.7660859700002</v>
      </c>
      <c r="N449" s="42">
        <f>MAX(K449,0)*(D449*1000/3600)</f>
        <v>0</v>
      </c>
      <c r="O449" s="42">
        <f>ABS(M449*(D449*1000/3600))</f>
        <v>1231.5864240794447</v>
      </c>
      <c r="P449" s="42">
        <f>P448+N449/1000</f>
        <v>1839.4059761864478</v>
      </c>
      <c r="Q449" s="42">
        <f>Q448+O449/1000</f>
        <v>504.87286099477461</v>
      </c>
      <c r="R449" s="43">
        <v>376.34380244488665</v>
      </c>
      <c r="S449" s="43">
        <f t="shared" si="38"/>
        <v>0</v>
      </c>
      <c r="T449" s="42">
        <f>V449*Y$16</f>
        <v>348.12446887140874</v>
      </c>
      <c r="U449" s="21">
        <f>MIN(O449,Y$17)</f>
        <v>1231.5864240794447</v>
      </c>
      <c r="V449" s="21">
        <f t="shared" si="41"/>
        <v>504.87286099477461</v>
      </c>
      <c r="W449" s="22"/>
    </row>
    <row r="450" spans="1:23" x14ac:dyDescent="0.35">
      <c r="A450" s="2" t="s">
        <v>12</v>
      </c>
      <c r="B450" s="2">
        <v>443</v>
      </c>
      <c r="C450" s="2">
        <v>443</v>
      </c>
      <c r="D450" s="7">
        <v>1.3</v>
      </c>
      <c r="E450" s="42">
        <f t="shared" si="39"/>
        <v>-0.49999999999999994</v>
      </c>
      <c r="F450" s="42">
        <f t="shared" si="40"/>
        <v>-1.7999999999999998</v>
      </c>
      <c r="G450" s="42">
        <f>0.5*Y$11*Y$13*Y$10*(D450*(1000/3600))^2</f>
        <v>0.11802335638888892</v>
      </c>
      <c r="H450" s="42">
        <f>IF(D450=0,0,Y$12*Y$9*9.81)</f>
        <v>374.44769999999994</v>
      </c>
      <c r="I450" s="42">
        <f t="shared" si="36"/>
        <v>374.56572335638884</v>
      </c>
      <c r="J450" s="42">
        <f>(Y$9*E450)+IF(E450&gt;0,H450+G450,0)</f>
        <v>-867.49999999999989</v>
      </c>
      <c r="K450" s="42">
        <f>MAX((Y$9*E450)+H450+G450,0)</f>
        <v>0</v>
      </c>
      <c r="L450" s="42">
        <f t="shared" si="37"/>
        <v>867.49999999999989</v>
      </c>
      <c r="M450" s="42">
        <f>ABS(MIN((Y$9*E450)+H450+G450,0))</f>
        <v>492.93427664361104</v>
      </c>
      <c r="N450" s="42">
        <f>MAX(K450,0)*(D450*1000/3600)</f>
        <v>0</v>
      </c>
      <c r="O450" s="42">
        <f>ABS(M450*(D450*1000/3600))</f>
        <v>178.0040443435262</v>
      </c>
      <c r="P450" s="42">
        <f>P449+N450/1000</f>
        <v>1839.4059761864478</v>
      </c>
      <c r="Q450" s="42">
        <f>Q449+O450/1000</f>
        <v>505.05086503911815</v>
      </c>
      <c r="R450" s="43">
        <v>376.34380244488665</v>
      </c>
      <c r="S450" s="43">
        <f t="shared" si="38"/>
        <v>0</v>
      </c>
      <c r="T450" s="42">
        <f>V450*Y$16</f>
        <v>348.24720781854086</v>
      </c>
      <c r="U450" s="21">
        <f>MIN(O450,Y$17)</f>
        <v>178.0040443435262</v>
      </c>
      <c r="V450" s="21">
        <f t="shared" si="41"/>
        <v>505.05086503911815</v>
      </c>
      <c r="W450" s="22"/>
    </row>
    <row r="451" spans="1:23" x14ac:dyDescent="0.35">
      <c r="A451" s="2" t="s">
        <v>12</v>
      </c>
      <c r="B451" s="2">
        <v>444</v>
      </c>
      <c r="C451" s="2">
        <v>444</v>
      </c>
      <c r="D451" s="7">
        <v>0.2</v>
      </c>
      <c r="E451" s="42">
        <f t="shared" si="39"/>
        <v>-0.18055555555555555</v>
      </c>
      <c r="F451" s="42">
        <f t="shared" si="40"/>
        <v>-0.65</v>
      </c>
      <c r="G451" s="42">
        <f>0.5*Y$11*Y$13*Y$10*(D451*(1000/3600))^2</f>
        <v>2.7934522222222225E-3</v>
      </c>
      <c r="H451" s="42">
        <f>IF(D451=0,0,Y$12*Y$9*9.81)</f>
        <v>374.44769999999994</v>
      </c>
      <c r="I451" s="42">
        <f t="shared" si="36"/>
        <v>374.45049345222219</v>
      </c>
      <c r="J451" s="42">
        <f>(Y$9*E451)+IF(E451&gt;0,H451+G451,0)</f>
        <v>-313.26388888888886</v>
      </c>
      <c r="K451" s="42">
        <f>MAX((Y$9*E451)+H451+G451,0)</f>
        <v>61.186604563333304</v>
      </c>
      <c r="L451" s="42">
        <f t="shared" si="37"/>
        <v>313.26388888888886</v>
      </c>
      <c r="M451" s="42">
        <f>ABS(MIN((Y$9*E451)+H451+G451,0))</f>
        <v>0</v>
      </c>
      <c r="N451" s="42">
        <f>MAX(K451,0)*(D451*1000/3600)</f>
        <v>3.3992558090740723</v>
      </c>
      <c r="O451" s="42">
        <f>ABS(M451*(D451*1000/3600))</f>
        <v>0</v>
      </c>
      <c r="P451" s="42">
        <f>P450+N451/1000</f>
        <v>1839.4093754422568</v>
      </c>
      <c r="Q451" s="42">
        <f>Q450+O451/1000</f>
        <v>505.05086503911815</v>
      </c>
      <c r="R451" s="43">
        <v>376.34380244488665</v>
      </c>
      <c r="S451" s="43">
        <f t="shared" si="38"/>
        <v>0</v>
      </c>
      <c r="T451" s="42">
        <f>V451*Y$16</f>
        <v>348.24720781854086</v>
      </c>
      <c r="U451" s="21">
        <f>MIN(O451,Y$17)</f>
        <v>0</v>
      </c>
      <c r="V451" s="21">
        <f t="shared" si="41"/>
        <v>505.05086503911815</v>
      </c>
      <c r="W451" s="22"/>
    </row>
    <row r="452" spans="1:23" x14ac:dyDescent="0.35">
      <c r="A452" s="2" t="s">
        <v>12</v>
      </c>
      <c r="B452" s="2">
        <v>445</v>
      </c>
      <c r="C452" s="2">
        <v>445</v>
      </c>
      <c r="D452" s="7">
        <v>0</v>
      </c>
      <c r="E452" s="42">
        <f t="shared" si="39"/>
        <v>-2.777777777777778E-2</v>
      </c>
      <c r="F452" s="42">
        <f t="shared" si="40"/>
        <v>-0.1</v>
      </c>
      <c r="G452" s="42">
        <f>0.5*Y$11*Y$13*Y$10*(D452*(1000/3600))^2</f>
        <v>0</v>
      </c>
      <c r="H452" s="42">
        <f>IF(D452=0,0,Y$12*Y$9*9.81)</f>
        <v>0</v>
      </c>
      <c r="I452" s="42">
        <f t="shared" si="36"/>
        <v>0</v>
      </c>
      <c r="J452" s="42">
        <f>(Y$9*E452)+IF(E452&gt;0,H452+G452,0)</f>
        <v>-48.19444444444445</v>
      </c>
      <c r="K452" s="42">
        <f>MAX((Y$9*E452)+H452+G452,0)</f>
        <v>0</v>
      </c>
      <c r="L452" s="42">
        <f t="shared" si="37"/>
        <v>48.19444444444445</v>
      </c>
      <c r="M452" s="42">
        <f>ABS(MIN((Y$9*E452)+H452+G452,0))</f>
        <v>48.19444444444445</v>
      </c>
      <c r="N452" s="42">
        <f>MAX(K452,0)*(D452*1000/3600)</f>
        <v>0</v>
      </c>
      <c r="O452" s="42">
        <f>ABS(M452*(D452*1000/3600))</f>
        <v>0</v>
      </c>
      <c r="P452" s="42">
        <f>P451+N452/1000</f>
        <v>1839.4093754422568</v>
      </c>
      <c r="Q452" s="42">
        <f>Q451+O452/1000</f>
        <v>505.05086503911815</v>
      </c>
      <c r="R452" s="43">
        <v>376.34380244488665</v>
      </c>
      <c r="S452" s="43">
        <f t="shared" si="38"/>
        <v>0</v>
      </c>
      <c r="T452" s="42">
        <f>V452*Y$16</f>
        <v>348.24720781854086</v>
      </c>
      <c r="U452" s="21">
        <f>MIN(O452,Y$17)</f>
        <v>0</v>
      </c>
      <c r="V452" s="21">
        <f t="shared" si="41"/>
        <v>505.05086503911815</v>
      </c>
      <c r="W452" s="22"/>
    </row>
    <row r="453" spans="1:23" x14ac:dyDescent="0.35">
      <c r="A453" s="2" t="s">
        <v>12</v>
      </c>
      <c r="B453" s="2">
        <v>446</v>
      </c>
      <c r="C453" s="2">
        <v>446</v>
      </c>
      <c r="D453" s="7">
        <v>0</v>
      </c>
      <c r="E453" s="42">
        <f t="shared" si="39"/>
        <v>0</v>
      </c>
      <c r="F453" s="42">
        <f t="shared" si="40"/>
        <v>0</v>
      </c>
      <c r="G453" s="42">
        <f>0.5*Y$11*Y$13*Y$10*(D453*(1000/3600))^2</f>
        <v>0</v>
      </c>
      <c r="H453" s="42">
        <f>IF(D453=0,0,Y$12*Y$9*9.81)</f>
        <v>0</v>
      </c>
      <c r="I453" s="42">
        <f t="shared" si="36"/>
        <v>0</v>
      </c>
      <c r="J453" s="42">
        <f>(Y$9*E453)+IF(E453&gt;0,H453+G453,0)</f>
        <v>0</v>
      </c>
      <c r="K453" s="42">
        <f>MAX((Y$9*E453)+H453+G453,0)</f>
        <v>0</v>
      </c>
      <c r="L453" s="42">
        <f t="shared" si="37"/>
        <v>0</v>
      </c>
      <c r="M453" s="42">
        <f>ABS(MIN((Y$9*E453)+H453+G453,0))</f>
        <v>0</v>
      </c>
      <c r="N453" s="42">
        <f>MAX(K453,0)*(D453*1000/3600)</f>
        <v>0</v>
      </c>
      <c r="O453" s="42">
        <f>ABS(M453*(D453*1000/3600))</f>
        <v>0</v>
      </c>
      <c r="P453" s="42">
        <f>P452+N453/1000</f>
        <v>1839.4093754422568</v>
      </c>
      <c r="Q453" s="42">
        <f>Q452+O453/1000</f>
        <v>505.05086503911815</v>
      </c>
      <c r="R453" s="43">
        <v>376.34380244488665</v>
      </c>
      <c r="S453" s="43">
        <f t="shared" si="38"/>
        <v>0</v>
      </c>
      <c r="T453" s="42">
        <f>V453*Y$16</f>
        <v>348.24720781854086</v>
      </c>
      <c r="U453" s="21">
        <f>MIN(O453,Y$17)</f>
        <v>0</v>
      </c>
      <c r="V453" s="21">
        <f t="shared" si="41"/>
        <v>505.05086503911815</v>
      </c>
      <c r="W453" s="22"/>
    </row>
    <row r="454" spans="1:23" x14ac:dyDescent="0.35">
      <c r="A454" s="2" t="s">
        <v>12</v>
      </c>
      <c r="B454" s="2">
        <v>447</v>
      </c>
      <c r="C454" s="2">
        <v>447</v>
      </c>
      <c r="D454" s="7">
        <v>0</v>
      </c>
      <c r="E454" s="42">
        <f t="shared" si="39"/>
        <v>0</v>
      </c>
      <c r="F454" s="42">
        <f t="shared" si="40"/>
        <v>0</v>
      </c>
      <c r="G454" s="42">
        <f>0.5*Y$11*Y$13*Y$10*(D454*(1000/3600))^2</f>
        <v>0</v>
      </c>
      <c r="H454" s="42">
        <f>IF(D454=0,0,Y$12*Y$9*9.81)</f>
        <v>0</v>
      </c>
      <c r="I454" s="42">
        <f t="shared" si="36"/>
        <v>0</v>
      </c>
      <c r="J454" s="42">
        <f>(Y$9*E454)+IF(E454&gt;0,H454+G454,0)</f>
        <v>0</v>
      </c>
      <c r="K454" s="42">
        <f>MAX((Y$9*E454)+H454+G454,0)</f>
        <v>0</v>
      </c>
      <c r="L454" s="42">
        <f t="shared" si="37"/>
        <v>0</v>
      </c>
      <c r="M454" s="42">
        <f>ABS(MIN((Y$9*E454)+H454+G454,0))</f>
        <v>0</v>
      </c>
      <c r="N454" s="42">
        <f>MAX(K454,0)*(D454*1000/3600)</f>
        <v>0</v>
      </c>
      <c r="O454" s="42">
        <f>ABS(M454*(D454*1000/3600))</f>
        <v>0</v>
      </c>
      <c r="P454" s="42">
        <f>P453+N454/1000</f>
        <v>1839.4093754422568</v>
      </c>
      <c r="Q454" s="42">
        <f>Q453+O454/1000</f>
        <v>505.05086503911815</v>
      </c>
      <c r="R454" s="43">
        <v>376.34380244488665</v>
      </c>
      <c r="S454" s="43">
        <f t="shared" si="38"/>
        <v>0</v>
      </c>
      <c r="T454" s="42">
        <f>V454*Y$16</f>
        <v>348.24720781854086</v>
      </c>
      <c r="U454" s="21">
        <f>MIN(O454,Y$17)</f>
        <v>0</v>
      </c>
      <c r="V454" s="21">
        <f t="shared" si="41"/>
        <v>505.05086503911815</v>
      </c>
      <c r="W454" s="22"/>
    </row>
    <row r="455" spans="1:23" x14ac:dyDescent="0.35">
      <c r="A455" s="2" t="s">
        <v>12</v>
      </c>
      <c r="B455" s="2">
        <v>448</v>
      </c>
      <c r="C455" s="2">
        <v>448</v>
      </c>
      <c r="D455" s="7">
        <v>0</v>
      </c>
      <c r="E455" s="42">
        <f t="shared" si="39"/>
        <v>0</v>
      </c>
      <c r="F455" s="42">
        <f t="shared" si="40"/>
        <v>0</v>
      </c>
      <c r="G455" s="42">
        <f>0.5*Y$11*Y$13*Y$10*(D455*(1000/3600))^2</f>
        <v>0</v>
      </c>
      <c r="H455" s="42">
        <f>IF(D455=0,0,Y$12*Y$9*9.81)</f>
        <v>0</v>
      </c>
      <c r="I455" s="42">
        <f t="shared" si="36"/>
        <v>0</v>
      </c>
      <c r="J455" s="42">
        <f>(Y$9*E455)+IF(E455&gt;0,H455+G455,0)</f>
        <v>0</v>
      </c>
      <c r="K455" s="42">
        <f>MAX((Y$9*E455)+H455+G455,0)</f>
        <v>0</v>
      </c>
      <c r="L455" s="42">
        <f t="shared" si="37"/>
        <v>0</v>
      </c>
      <c r="M455" s="42">
        <f>ABS(MIN((Y$9*E455)+H455+G455,0))</f>
        <v>0</v>
      </c>
      <c r="N455" s="42">
        <f>MAX(K455,0)*(D455*1000/3600)</f>
        <v>0</v>
      </c>
      <c r="O455" s="42">
        <f>ABS(M455*(D455*1000/3600))</f>
        <v>0</v>
      </c>
      <c r="P455" s="42">
        <f>P454+N455/1000</f>
        <v>1839.4093754422568</v>
      </c>
      <c r="Q455" s="42">
        <f>Q454+O455/1000</f>
        <v>505.05086503911815</v>
      </c>
      <c r="R455" s="43">
        <v>376.34380244488665</v>
      </c>
      <c r="S455" s="43">
        <f t="shared" si="38"/>
        <v>0</v>
      </c>
      <c r="T455" s="42">
        <f>V455*Y$16</f>
        <v>348.24720781854086</v>
      </c>
      <c r="U455" s="21">
        <f>MIN(O455,Y$17)</f>
        <v>0</v>
      </c>
      <c r="V455" s="21">
        <f t="shared" si="41"/>
        <v>505.05086503911815</v>
      </c>
      <c r="W455" s="22"/>
    </row>
    <row r="456" spans="1:23" x14ac:dyDescent="0.35">
      <c r="A456" s="2" t="s">
        <v>12</v>
      </c>
      <c r="B456" s="2">
        <v>449</v>
      </c>
      <c r="C456" s="2">
        <v>449</v>
      </c>
      <c r="D456" s="7">
        <v>0</v>
      </c>
      <c r="E456" s="42">
        <f t="shared" si="39"/>
        <v>0</v>
      </c>
      <c r="F456" s="42">
        <f t="shared" si="40"/>
        <v>0</v>
      </c>
      <c r="G456" s="42">
        <f>0.5*Y$11*Y$13*Y$10*(D456*(1000/3600))^2</f>
        <v>0</v>
      </c>
      <c r="H456" s="42">
        <f>IF(D456=0,0,Y$12*Y$9*9.81)</f>
        <v>0</v>
      </c>
      <c r="I456" s="42">
        <f t="shared" ref="I456:I519" si="42">G456+H456</f>
        <v>0</v>
      </c>
      <c r="J456" s="42">
        <f>(Y$9*E456)+IF(E456&gt;0,H456+G456,0)</f>
        <v>0</v>
      </c>
      <c r="K456" s="42">
        <f>MAX((Y$9*E456)+H456+G456,0)</f>
        <v>0</v>
      </c>
      <c r="L456" s="42">
        <f t="shared" ref="L456:L519" si="43">ABS(MIN(J456,0))</f>
        <v>0</v>
      </c>
      <c r="M456" s="42">
        <f>ABS(MIN((Y$9*E456)+H456+G456,0))</f>
        <v>0</v>
      </c>
      <c r="N456" s="42">
        <f>MAX(K456,0)*(D456*1000/3600)</f>
        <v>0</v>
      </c>
      <c r="O456" s="42">
        <f>ABS(M456*(D456*1000/3600))</f>
        <v>0</v>
      </c>
      <c r="P456" s="42">
        <f>P455+N456/1000</f>
        <v>1839.4093754422568</v>
      </c>
      <c r="Q456" s="42">
        <f>Q455+O456/1000</f>
        <v>505.05086503911815</v>
      </c>
      <c r="R456" s="43">
        <v>376.34380244488665</v>
      </c>
      <c r="S456" s="43">
        <f t="shared" ref="S456:S519" si="44">R457-R456</f>
        <v>0</v>
      </c>
      <c r="T456" s="42">
        <f>V456*Y$16</f>
        <v>348.24720781854086</v>
      </c>
      <c r="U456" s="21">
        <f>MIN(O456,Y$17)</f>
        <v>0</v>
      </c>
      <c r="V456" s="21">
        <f t="shared" si="41"/>
        <v>505.05086503911815</v>
      </c>
      <c r="W456" s="22"/>
    </row>
    <row r="457" spans="1:23" x14ac:dyDescent="0.35">
      <c r="A457" s="2" t="s">
        <v>12</v>
      </c>
      <c r="B457" s="2">
        <v>450</v>
      </c>
      <c r="C457" s="2">
        <v>450</v>
      </c>
      <c r="D457" s="7">
        <v>0</v>
      </c>
      <c r="E457" s="42">
        <f t="shared" ref="E457:E520" si="45">($D458-$D456)/2/3.6</f>
        <v>0</v>
      </c>
      <c r="F457" s="42">
        <f t="shared" ref="F457:F520" si="46">($D458-$D456)/2</f>
        <v>0</v>
      </c>
      <c r="G457" s="42">
        <f>0.5*Y$11*Y$13*Y$10*(D457*(1000/3600))^2</f>
        <v>0</v>
      </c>
      <c r="H457" s="42">
        <f>IF(D457=0,0,Y$12*Y$9*9.81)</f>
        <v>0</v>
      </c>
      <c r="I457" s="42">
        <f t="shared" si="42"/>
        <v>0</v>
      </c>
      <c r="J457" s="42">
        <f>(Y$9*E457)+IF(E457&gt;0,H457+G457,0)</f>
        <v>0</v>
      </c>
      <c r="K457" s="42">
        <f>MAX((Y$9*E457)+H457+G457,0)</f>
        <v>0</v>
      </c>
      <c r="L457" s="42">
        <f t="shared" si="43"/>
        <v>0</v>
      </c>
      <c r="M457" s="42">
        <f>ABS(MIN((Y$9*E457)+H457+G457,0))</f>
        <v>0</v>
      </c>
      <c r="N457" s="42">
        <f>MAX(K457,0)*(D457*1000/3600)</f>
        <v>0</v>
      </c>
      <c r="O457" s="42">
        <f>ABS(M457*(D457*1000/3600))</f>
        <v>0</v>
      </c>
      <c r="P457" s="42">
        <f>P456+N457/1000</f>
        <v>1839.4093754422568</v>
      </c>
      <c r="Q457" s="42">
        <f>Q456+O457/1000</f>
        <v>505.05086503911815</v>
      </c>
      <c r="R457" s="43">
        <v>376.34380244488665</v>
      </c>
      <c r="S457" s="43">
        <f t="shared" si="44"/>
        <v>0</v>
      </c>
      <c r="T457" s="42">
        <f>V457*Y$16</f>
        <v>348.24720781854086</v>
      </c>
      <c r="U457" s="21">
        <f>MIN(O457,Y$17)</f>
        <v>0</v>
      </c>
      <c r="V457" s="21">
        <f t="shared" ref="V457:V520" si="47">V456+U457/1000</f>
        <v>505.05086503911815</v>
      </c>
      <c r="W457" s="22"/>
    </row>
    <row r="458" spans="1:23" x14ac:dyDescent="0.35">
      <c r="A458" s="2" t="s">
        <v>12</v>
      </c>
      <c r="B458" s="2">
        <v>451</v>
      </c>
      <c r="C458" s="2">
        <v>451</v>
      </c>
      <c r="D458" s="7">
        <v>0</v>
      </c>
      <c r="E458" s="42">
        <f t="shared" si="45"/>
        <v>0</v>
      </c>
      <c r="F458" s="42">
        <f t="shared" si="46"/>
        <v>0</v>
      </c>
      <c r="G458" s="42">
        <f>0.5*Y$11*Y$13*Y$10*(D458*(1000/3600))^2</f>
        <v>0</v>
      </c>
      <c r="H458" s="42">
        <f>IF(D458=0,0,Y$12*Y$9*9.81)</f>
        <v>0</v>
      </c>
      <c r="I458" s="42">
        <f t="shared" si="42"/>
        <v>0</v>
      </c>
      <c r="J458" s="42">
        <f>(Y$9*E458)+IF(E458&gt;0,H458+G458,0)</f>
        <v>0</v>
      </c>
      <c r="K458" s="42">
        <f>MAX((Y$9*E458)+H458+G458,0)</f>
        <v>0</v>
      </c>
      <c r="L458" s="42">
        <f t="shared" si="43"/>
        <v>0</v>
      </c>
      <c r="M458" s="42">
        <f>ABS(MIN((Y$9*E458)+H458+G458,0))</f>
        <v>0</v>
      </c>
      <c r="N458" s="42">
        <f>MAX(K458,0)*(D458*1000/3600)</f>
        <v>0</v>
      </c>
      <c r="O458" s="42">
        <f>ABS(M458*(D458*1000/3600))</f>
        <v>0</v>
      </c>
      <c r="P458" s="42">
        <f>P457+N458/1000</f>
        <v>1839.4093754422568</v>
      </c>
      <c r="Q458" s="42">
        <f>Q457+O458/1000</f>
        <v>505.05086503911815</v>
      </c>
      <c r="R458" s="43">
        <v>376.34380244488665</v>
      </c>
      <c r="S458" s="43">
        <f t="shared" si="44"/>
        <v>0</v>
      </c>
      <c r="T458" s="42">
        <f>V458*Y$16</f>
        <v>348.24720781854086</v>
      </c>
      <c r="U458" s="21">
        <f>MIN(O458,Y$17)</f>
        <v>0</v>
      </c>
      <c r="V458" s="21">
        <f t="shared" si="47"/>
        <v>505.05086503911815</v>
      </c>
      <c r="W458" s="22"/>
    </row>
    <row r="459" spans="1:23" x14ac:dyDescent="0.35">
      <c r="A459" s="2" t="s">
        <v>12</v>
      </c>
      <c r="B459" s="2">
        <v>452</v>
      </c>
      <c r="C459" s="2">
        <v>452</v>
      </c>
      <c r="D459" s="7">
        <v>0</v>
      </c>
      <c r="E459" s="42">
        <f t="shared" si="45"/>
        <v>0</v>
      </c>
      <c r="F459" s="42">
        <f t="shared" si="46"/>
        <v>0</v>
      </c>
      <c r="G459" s="42">
        <f>0.5*Y$11*Y$13*Y$10*(D459*(1000/3600))^2</f>
        <v>0</v>
      </c>
      <c r="H459" s="42">
        <f>IF(D459=0,0,Y$12*Y$9*9.81)</f>
        <v>0</v>
      </c>
      <c r="I459" s="42">
        <f t="shared" si="42"/>
        <v>0</v>
      </c>
      <c r="J459" s="42">
        <f>(Y$9*E459)+IF(E459&gt;0,H459+G459,0)</f>
        <v>0</v>
      </c>
      <c r="K459" s="42">
        <f>MAX((Y$9*E459)+H459+G459,0)</f>
        <v>0</v>
      </c>
      <c r="L459" s="42">
        <f t="shared" si="43"/>
        <v>0</v>
      </c>
      <c r="M459" s="42">
        <f>ABS(MIN((Y$9*E459)+H459+G459,0))</f>
        <v>0</v>
      </c>
      <c r="N459" s="42">
        <f>MAX(K459,0)*(D459*1000/3600)</f>
        <v>0</v>
      </c>
      <c r="O459" s="42">
        <f>ABS(M459*(D459*1000/3600))</f>
        <v>0</v>
      </c>
      <c r="P459" s="42">
        <f>P458+N459/1000</f>
        <v>1839.4093754422568</v>
      </c>
      <c r="Q459" s="42">
        <f>Q458+O459/1000</f>
        <v>505.05086503911815</v>
      </c>
      <c r="R459" s="43">
        <v>376.34380244488665</v>
      </c>
      <c r="S459" s="43">
        <f t="shared" si="44"/>
        <v>0</v>
      </c>
      <c r="T459" s="42">
        <f>V459*Y$16</f>
        <v>348.24720781854086</v>
      </c>
      <c r="U459" s="21">
        <f>MIN(O459,Y$17)</f>
        <v>0</v>
      </c>
      <c r="V459" s="21">
        <f t="shared" si="47"/>
        <v>505.05086503911815</v>
      </c>
      <c r="W459" s="22"/>
    </row>
    <row r="460" spans="1:23" x14ac:dyDescent="0.35">
      <c r="A460" s="2" t="s">
        <v>12</v>
      </c>
      <c r="B460" s="2">
        <v>453</v>
      </c>
      <c r="C460" s="2">
        <v>453</v>
      </c>
      <c r="D460" s="7">
        <v>0</v>
      </c>
      <c r="E460" s="42">
        <f t="shared" si="45"/>
        <v>0</v>
      </c>
      <c r="F460" s="42">
        <f t="shared" si="46"/>
        <v>0</v>
      </c>
      <c r="G460" s="42">
        <f>0.5*Y$11*Y$13*Y$10*(D460*(1000/3600))^2</f>
        <v>0</v>
      </c>
      <c r="H460" s="42">
        <f>IF(D460=0,0,Y$12*Y$9*9.81)</f>
        <v>0</v>
      </c>
      <c r="I460" s="42">
        <f t="shared" si="42"/>
        <v>0</v>
      </c>
      <c r="J460" s="42">
        <f>(Y$9*E460)+IF(E460&gt;0,H460+G460,0)</f>
        <v>0</v>
      </c>
      <c r="K460" s="42">
        <f>MAX((Y$9*E460)+H460+G460,0)</f>
        <v>0</v>
      </c>
      <c r="L460" s="42">
        <f t="shared" si="43"/>
        <v>0</v>
      </c>
      <c r="M460" s="42">
        <f>ABS(MIN((Y$9*E460)+H460+G460,0))</f>
        <v>0</v>
      </c>
      <c r="N460" s="42">
        <f>MAX(K460,0)*(D460*1000/3600)</f>
        <v>0</v>
      </c>
      <c r="O460" s="42">
        <f>ABS(M460*(D460*1000/3600))</f>
        <v>0</v>
      </c>
      <c r="P460" s="42">
        <f>P459+N460/1000</f>
        <v>1839.4093754422568</v>
      </c>
      <c r="Q460" s="42">
        <f>Q459+O460/1000</f>
        <v>505.05086503911815</v>
      </c>
      <c r="R460" s="43">
        <v>376.34380244488665</v>
      </c>
      <c r="S460" s="43">
        <f t="shared" si="44"/>
        <v>0</v>
      </c>
      <c r="T460" s="42">
        <f>V460*Y$16</f>
        <v>348.24720781854086</v>
      </c>
      <c r="U460" s="21">
        <f>MIN(O460,Y$17)</f>
        <v>0</v>
      </c>
      <c r="V460" s="21">
        <f t="shared" si="47"/>
        <v>505.05086503911815</v>
      </c>
      <c r="W460" s="22"/>
    </row>
    <row r="461" spans="1:23" x14ac:dyDescent="0.35">
      <c r="A461" s="2" t="s">
        <v>12</v>
      </c>
      <c r="B461" s="2">
        <v>454</v>
      </c>
      <c r="C461" s="2">
        <v>454</v>
      </c>
      <c r="D461" s="7">
        <v>0</v>
      </c>
      <c r="E461" s="42">
        <f t="shared" si="45"/>
        <v>0</v>
      </c>
      <c r="F461" s="42">
        <f t="shared" si="46"/>
        <v>0</v>
      </c>
      <c r="G461" s="42">
        <f>0.5*Y$11*Y$13*Y$10*(D461*(1000/3600))^2</f>
        <v>0</v>
      </c>
      <c r="H461" s="42">
        <f>IF(D461=0,0,Y$12*Y$9*9.81)</f>
        <v>0</v>
      </c>
      <c r="I461" s="42">
        <f t="shared" si="42"/>
        <v>0</v>
      </c>
      <c r="J461" s="42">
        <f>(Y$9*E461)+IF(E461&gt;0,H461+G461,0)</f>
        <v>0</v>
      </c>
      <c r="K461" s="42">
        <f>MAX((Y$9*E461)+H461+G461,0)</f>
        <v>0</v>
      </c>
      <c r="L461" s="42">
        <f t="shared" si="43"/>
        <v>0</v>
      </c>
      <c r="M461" s="42">
        <f>ABS(MIN((Y$9*E461)+H461+G461,0))</f>
        <v>0</v>
      </c>
      <c r="N461" s="42">
        <f>MAX(K461,0)*(D461*1000/3600)</f>
        <v>0</v>
      </c>
      <c r="O461" s="42">
        <f>ABS(M461*(D461*1000/3600))</f>
        <v>0</v>
      </c>
      <c r="P461" s="42">
        <f>P460+N461/1000</f>
        <v>1839.4093754422568</v>
      </c>
      <c r="Q461" s="42">
        <f>Q460+O461/1000</f>
        <v>505.05086503911815</v>
      </c>
      <c r="R461" s="43">
        <v>376.34380244488665</v>
      </c>
      <c r="S461" s="43">
        <f t="shared" si="44"/>
        <v>0</v>
      </c>
      <c r="T461" s="42">
        <f>V461*Y$16</f>
        <v>348.24720781854086</v>
      </c>
      <c r="U461" s="21">
        <f>MIN(O461,Y$17)</f>
        <v>0</v>
      </c>
      <c r="V461" s="21">
        <f t="shared" si="47"/>
        <v>505.05086503911815</v>
      </c>
      <c r="W461" s="22"/>
    </row>
    <row r="462" spans="1:23" x14ac:dyDescent="0.35">
      <c r="A462" s="2" t="s">
        <v>12</v>
      </c>
      <c r="B462" s="2">
        <v>455</v>
      </c>
      <c r="C462" s="2">
        <v>455</v>
      </c>
      <c r="D462" s="7">
        <v>0</v>
      </c>
      <c r="E462" s="42">
        <f t="shared" si="45"/>
        <v>0</v>
      </c>
      <c r="F462" s="42">
        <f t="shared" si="46"/>
        <v>0</v>
      </c>
      <c r="G462" s="42">
        <f>0.5*Y$11*Y$13*Y$10*(D462*(1000/3600))^2</f>
        <v>0</v>
      </c>
      <c r="H462" s="42">
        <f>IF(D462=0,0,Y$12*Y$9*9.81)</f>
        <v>0</v>
      </c>
      <c r="I462" s="42">
        <f t="shared" si="42"/>
        <v>0</v>
      </c>
      <c r="J462" s="42">
        <f>(Y$9*E462)+IF(E462&gt;0,H462+G462,0)</f>
        <v>0</v>
      </c>
      <c r="K462" s="42">
        <f>MAX((Y$9*E462)+H462+G462,0)</f>
        <v>0</v>
      </c>
      <c r="L462" s="42">
        <f t="shared" si="43"/>
        <v>0</v>
      </c>
      <c r="M462" s="42">
        <f>ABS(MIN((Y$9*E462)+H462+G462,0))</f>
        <v>0</v>
      </c>
      <c r="N462" s="42">
        <f>MAX(K462,0)*(D462*1000/3600)</f>
        <v>0</v>
      </c>
      <c r="O462" s="42">
        <f>ABS(M462*(D462*1000/3600))</f>
        <v>0</v>
      </c>
      <c r="P462" s="42">
        <f>P461+N462/1000</f>
        <v>1839.4093754422568</v>
      </c>
      <c r="Q462" s="42">
        <f>Q461+O462/1000</f>
        <v>505.05086503911815</v>
      </c>
      <c r="R462" s="43">
        <v>376.34380244488665</v>
      </c>
      <c r="S462" s="43">
        <f t="shared" si="44"/>
        <v>0</v>
      </c>
      <c r="T462" s="42">
        <f>V462*Y$16</f>
        <v>348.24720781854086</v>
      </c>
      <c r="U462" s="21">
        <f>MIN(O462,Y$17)</f>
        <v>0</v>
      </c>
      <c r="V462" s="21">
        <f t="shared" si="47"/>
        <v>505.05086503911815</v>
      </c>
      <c r="W462" s="22"/>
    </row>
    <row r="463" spans="1:23" x14ac:dyDescent="0.35">
      <c r="A463" s="2" t="s">
        <v>12</v>
      </c>
      <c r="B463" s="2">
        <v>456</v>
      </c>
      <c r="C463" s="2">
        <v>456</v>
      </c>
      <c r="D463" s="7">
        <v>0</v>
      </c>
      <c r="E463" s="42">
        <f t="shared" si="45"/>
        <v>0</v>
      </c>
      <c r="F463" s="42">
        <f t="shared" si="46"/>
        <v>0</v>
      </c>
      <c r="G463" s="42">
        <f>0.5*Y$11*Y$13*Y$10*(D463*(1000/3600))^2</f>
        <v>0</v>
      </c>
      <c r="H463" s="42">
        <f>IF(D463=0,0,Y$12*Y$9*9.81)</f>
        <v>0</v>
      </c>
      <c r="I463" s="42">
        <f t="shared" si="42"/>
        <v>0</v>
      </c>
      <c r="J463" s="42">
        <f>(Y$9*E463)+IF(E463&gt;0,H463+G463,0)</f>
        <v>0</v>
      </c>
      <c r="K463" s="42">
        <f>MAX((Y$9*E463)+H463+G463,0)</f>
        <v>0</v>
      </c>
      <c r="L463" s="42">
        <f t="shared" si="43"/>
        <v>0</v>
      </c>
      <c r="M463" s="42">
        <f>ABS(MIN((Y$9*E463)+H463+G463,0))</f>
        <v>0</v>
      </c>
      <c r="N463" s="42">
        <f>MAX(K463,0)*(D463*1000/3600)</f>
        <v>0</v>
      </c>
      <c r="O463" s="42">
        <f>ABS(M463*(D463*1000/3600))</f>
        <v>0</v>
      </c>
      <c r="P463" s="42">
        <f>P462+N463/1000</f>
        <v>1839.4093754422568</v>
      </c>
      <c r="Q463" s="42">
        <f>Q462+O463/1000</f>
        <v>505.05086503911815</v>
      </c>
      <c r="R463" s="43">
        <v>376.34380244488665</v>
      </c>
      <c r="S463" s="43">
        <f t="shared" si="44"/>
        <v>0</v>
      </c>
      <c r="T463" s="42">
        <f>V463*Y$16</f>
        <v>348.24720781854086</v>
      </c>
      <c r="U463" s="21">
        <f>MIN(O463,Y$17)</f>
        <v>0</v>
      </c>
      <c r="V463" s="21">
        <f t="shared" si="47"/>
        <v>505.05086503911815</v>
      </c>
      <c r="W463" s="22"/>
    </row>
    <row r="464" spans="1:23" x14ac:dyDescent="0.35">
      <c r="A464" s="2" t="s">
        <v>12</v>
      </c>
      <c r="B464" s="2">
        <v>457</v>
      </c>
      <c r="C464" s="2">
        <v>457</v>
      </c>
      <c r="D464" s="7">
        <v>0</v>
      </c>
      <c r="E464" s="42">
        <f t="shared" si="45"/>
        <v>0</v>
      </c>
      <c r="F464" s="42">
        <f t="shared" si="46"/>
        <v>0</v>
      </c>
      <c r="G464" s="42">
        <f>0.5*Y$11*Y$13*Y$10*(D464*(1000/3600))^2</f>
        <v>0</v>
      </c>
      <c r="H464" s="42">
        <f>IF(D464=0,0,Y$12*Y$9*9.81)</f>
        <v>0</v>
      </c>
      <c r="I464" s="42">
        <f t="shared" si="42"/>
        <v>0</v>
      </c>
      <c r="J464" s="42">
        <f>(Y$9*E464)+IF(E464&gt;0,H464+G464,0)</f>
        <v>0</v>
      </c>
      <c r="K464" s="42">
        <f>MAX((Y$9*E464)+H464+G464,0)</f>
        <v>0</v>
      </c>
      <c r="L464" s="42">
        <f t="shared" si="43"/>
        <v>0</v>
      </c>
      <c r="M464" s="42">
        <f>ABS(MIN((Y$9*E464)+H464+G464,0))</f>
        <v>0</v>
      </c>
      <c r="N464" s="42">
        <f>MAX(K464,0)*(D464*1000/3600)</f>
        <v>0</v>
      </c>
      <c r="O464" s="42">
        <f>ABS(M464*(D464*1000/3600))</f>
        <v>0</v>
      </c>
      <c r="P464" s="42">
        <f>P463+N464/1000</f>
        <v>1839.4093754422568</v>
      </c>
      <c r="Q464" s="42">
        <f>Q463+O464/1000</f>
        <v>505.05086503911815</v>
      </c>
      <c r="R464" s="43">
        <v>376.34380244488665</v>
      </c>
      <c r="S464" s="43">
        <f t="shared" si="44"/>
        <v>0</v>
      </c>
      <c r="T464" s="42">
        <f>V464*Y$16</f>
        <v>348.24720781854086</v>
      </c>
      <c r="U464" s="21">
        <f>MIN(O464,Y$17)</f>
        <v>0</v>
      </c>
      <c r="V464" s="21">
        <f t="shared" si="47"/>
        <v>505.05086503911815</v>
      </c>
      <c r="W464" s="22"/>
    </row>
    <row r="465" spans="1:23" x14ac:dyDescent="0.35">
      <c r="A465" s="2" t="s">
        <v>12</v>
      </c>
      <c r="B465" s="2">
        <v>458</v>
      </c>
      <c r="C465" s="2">
        <v>458</v>
      </c>
      <c r="D465" s="7">
        <v>0</v>
      </c>
      <c r="E465" s="42">
        <f t="shared" si="45"/>
        <v>0</v>
      </c>
      <c r="F465" s="42">
        <f t="shared" si="46"/>
        <v>0</v>
      </c>
      <c r="G465" s="42">
        <f>0.5*Y$11*Y$13*Y$10*(D465*(1000/3600))^2</f>
        <v>0</v>
      </c>
      <c r="H465" s="42">
        <f>IF(D465=0,0,Y$12*Y$9*9.81)</f>
        <v>0</v>
      </c>
      <c r="I465" s="42">
        <f t="shared" si="42"/>
        <v>0</v>
      </c>
      <c r="J465" s="42">
        <f>(Y$9*E465)+IF(E465&gt;0,H465+G465,0)</f>
        <v>0</v>
      </c>
      <c r="K465" s="42">
        <f>MAX((Y$9*E465)+H465+G465,0)</f>
        <v>0</v>
      </c>
      <c r="L465" s="42">
        <f t="shared" si="43"/>
        <v>0</v>
      </c>
      <c r="M465" s="42">
        <f>ABS(MIN((Y$9*E465)+H465+G465,0))</f>
        <v>0</v>
      </c>
      <c r="N465" s="42">
        <f>MAX(K465,0)*(D465*1000/3600)</f>
        <v>0</v>
      </c>
      <c r="O465" s="42">
        <f>ABS(M465*(D465*1000/3600))</f>
        <v>0</v>
      </c>
      <c r="P465" s="42">
        <f>P464+N465/1000</f>
        <v>1839.4093754422568</v>
      </c>
      <c r="Q465" s="42">
        <f>Q464+O465/1000</f>
        <v>505.05086503911815</v>
      </c>
      <c r="R465" s="43">
        <v>376.34380244488665</v>
      </c>
      <c r="S465" s="43">
        <f t="shared" si="44"/>
        <v>0</v>
      </c>
      <c r="T465" s="42">
        <f>V465*Y$16</f>
        <v>348.24720781854086</v>
      </c>
      <c r="U465" s="21">
        <f>MIN(O465,Y$17)</f>
        <v>0</v>
      </c>
      <c r="V465" s="21">
        <f t="shared" si="47"/>
        <v>505.05086503911815</v>
      </c>
      <c r="W465" s="22"/>
    </row>
    <row r="466" spans="1:23" x14ac:dyDescent="0.35">
      <c r="A466" s="2" t="s">
        <v>12</v>
      </c>
      <c r="B466" s="2">
        <v>459</v>
      </c>
      <c r="C466" s="2">
        <v>459</v>
      </c>
      <c r="D466" s="7">
        <v>0</v>
      </c>
      <c r="E466" s="42">
        <f t="shared" si="45"/>
        <v>0</v>
      </c>
      <c r="F466" s="42">
        <f t="shared" si="46"/>
        <v>0</v>
      </c>
      <c r="G466" s="42">
        <f>0.5*Y$11*Y$13*Y$10*(D466*(1000/3600))^2</f>
        <v>0</v>
      </c>
      <c r="H466" s="42">
        <f>IF(D466=0,0,Y$12*Y$9*9.81)</f>
        <v>0</v>
      </c>
      <c r="I466" s="42">
        <f t="shared" si="42"/>
        <v>0</v>
      </c>
      <c r="J466" s="42">
        <f>(Y$9*E466)+IF(E466&gt;0,H466+G466,0)</f>
        <v>0</v>
      </c>
      <c r="K466" s="42">
        <f>MAX((Y$9*E466)+H466+G466,0)</f>
        <v>0</v>
      </c>
      <c r="L466" s="42">
        <f t="shared" si="43"/>
        <v>0</v>
      </c>
      <c r="M466" s="42">
        <f>ABS(MIN((Y$9*E466)+H466+G466,0))</f>
        <v>0</v>
      </c>
      <c r="N466" s="42">
        <f>MAX(K466,0)*(D466*1000/3600)</f>
        <v>0</v>
      </c>
      <c r="O466" s="42">
        <f>ABS(M466*(D466*1000/3600))</f>
        <v>0</v>
      </c>
      <c r="P466" s="42">
        <f>P465+N466/1000</f>
        <v>1839.4093754422568</v>
      </c>
      <c r="Q466" s="42">
        <f>Q465+O466/1000</f>
        <v>505.05086503911815</v>
      </c>
      <c r="R466" s="43">
        <v>376.34380244488665</v>
      </c>
      <c r="S466" s="43">
        <f t="shared" si="44"/>
        <v>0</v>
      </c>
      <c r="T466" s="42">
        <f>V466*Y$16</f>
        <v>348.24720781854086</v>
      </c>
      <c r="U466" s="21">
        <f>MIN(O466,Y$17)</f>
        <v>0</v>
      </c>
      <c r="V466" s="21">
        <f t="shared" si="47"/>
        <v>505.05086503911815</v>
      </c>
      <c r="W466" s="22"/>
    </row>
    <row r="467" spans="1:23" x14ac:dyDescent="0.35">
      <c r="A467" s="2" t="s">
        <v>12</v>
      </c>
      <c r="B467" s="2">
        <v>460</v>
      </c>
      <c r="C467" s="2">
        <v>460</v>
      </c>
      <c r="D467" s="7">
        <v>0</v>
      </c>
      <c r="E467" s="42">
        <f t="shared" si="45"/>
        <v>0</v>
      </c>
      <c r="F467" s="42">
        <f t="shared" si="46"/>
        <v>0</v>
      </c>
      <c r="G467" s="42">
        <f>0.5*Y$11*Y$13*Y$10*(D467*(1000/3600))^2</f>
        <v>0</v>
      </c>
      <c r="H467" s="42">
        <f>IF(D467=0,0,Y$12*Y$9*9.81)</f>
        <v>0</v>
      </c>
      <c r="I467" s="42">
        <f t="shared" si="42"/>
        <v>0</v>
      </c>
      <c r="J467" s="42">
        <f>(Y$9*E467)+IF(E467&gt;0,H467+G467,0)</f>
        <v>0</v>
      </c>
      <c r="K467" s="42">
        <f>MAX((Y$9*E467)+H467+G467,0)</f>
        <v>0</v>
      </c>
      <c r="L467" s="42">
        <f t="shared" si="43"/>
        <v>0</v>
      </c>
      <c r="M467" s="42">
        <f>ABS(MIN((Y$9*E467)+H467+G467,0))</f>
        <v>0</v>
      </c>
      <c r="N467" s="42">
        <f>MAX(K467,0)*(D467*1000/3600)</f>
        <v>0</v>
      </c>
      <c r="O467" s="42">
        <f>ABS(M467*(D467*1000/3600))</f>
        <v>0</v>
      </c>
      <c r="P467" s="42">
        <f>P466+N467/1000</f>
        <v>1839.4093754422568</v>
      </c>
      <c r="Q467" s="42">
        <f>Q466+O467/1000</f>
        <v>505.05086503911815</v>
      </c>
      <c r="R467" s="43">
        <v>376.34380244488665</v>
      </c>
      <c r="S467" s="43">
        <f t="shared" si="44"/>
        <v>0</v>
      </c>
      <c r="T467" s="42">
        <f>V467*Y$16</f>
        <v>348.24720781854086</v>
      </c>
      <c r="U467" s="21">
        <f>MIN(O467,Y$17)</f>
        <v>0</v>
      </c>
      <c r="V467" s="21">
        <f t="shared" si="47"/>
        <v>505.05086503911815</v>
      </c>
      <c r="W467" s="22"/>
    </row>
    <row r="468" spans="1:23" x14ac:dyDescent="0.35">
      <c r="A468" s="2" t="s">
        <v>12</v>
      </c>
      <c r="B468" s="2">
        <v>461</v>
      </c>
      <c r="C468" s="2">
        <v>461</v>
      </c>
      <c r="D468" s="7">
        <v>0</v>
      </c>
      <c r="E468" s="42">
        <f t="shared" si="45"/>
        <v>0</v>
      </c>
      <c r="F468" s="42">
        <f t="shared" si="46"/>
        <v>0</v>
      </c>
      <c r="G468" s="42">
        <f>0.5*Y$11*Y$13*Y$10*(D468*(1000/3600))^2</f>
        <v>0</v>
      </c>
      <c r="H468" s="42">
        <f>IF(D468=0,0,Y$12*Y$9*9.81)</f>
        <v>0</v>
      </c>
      <c r="I468" s="42">
        <f t="shared" si="42"/>
        <v>0</v>
      </c>
      <c r="J468" s="42">
        <f>(Y$9*E468)+IF(E468&gt;0,H468+G468,0)</f>
        <v>0</v>
      </c>
      <c r="K468" s="42">
        <f>MAX((Y$9*E468)+H468+G468,0)</f>
        <v>0</v>
      </c>
      <c r="L468" s="42">
        <f t="shared" si="43"/>
        <v>0</v>
      </c>
      <c r="M468" s="42">
        <f>ABS(MIN((Y$9*E468)+H468+G468,0))</f>
        <v>0</v>
      </c>
      <c r="N468" s="42">
        <f>MAX(K468,0)*(D468*1000/3600)</f>
        <v>0</v>
      </c>
      <c r="O468" s="42">
        <f>ABS(M468*(D468*1000/3600))</f>
        <v>0</v>
      </c>
      <c r="P468" s="42">
        <f>P467+N468/1000</f>
        <v>1839.4093754422568</v>
      </c>
      <c r="Q468" s="42">
        <f>Q467+O468/1000</f>
        <v>505.05086503911815</v>
      </c>
      <c r="R468" s="43">
        <v>376.34380244488665</v>
      </c>
      <c r="S468" s="43">
        <f t="shared" si="44"/>
        <v>0</v>
      </c>
      <c r="T468" s="42">
        <f>V468*Y$16</f>
        <v>348.24720781854086</v>
      </c>
      <c r="U468" s="21">
        <f>MIN(O468,Y$17)</f>
        <v>0</v>
      </c>
      <c r="V468" s="21">
        <f t="shared" si="47"/>
        <v>505.05086503911815</v>
      </c>
      <c r="W468" s="22"/>
    </row>
    <row r="469" spans="1:23" x14ac:dyDescent="0.35">
      <c r="A469" s="2" t="s">
        <v>12</v>
      </c>
      <c r="B469" s="2">
        <v>462</v>
      </c>
      <c r="C469" s="2">
        <v>462</v>
      </c>
      <c r="D469" s="7">
        <v>0</v>
      </c>
      <c r="E469" s="42">
        <f t="shared" si="45"/>
        <v>0</v>
      </c>
      <c r="F469" s="42">
        <f t="shared" si="46"/>
        <v>0</v>
      </c>
      <c r="G469" s="42">
        <f>0.5*Y$11*Y$13*Y$10*(D469*(1000/3600))^2</f>
        <v>0</v>
      </c>
      <c r="H469" s="42">
        <f>IF(D469=0,0,Y$12*Y$9*9.81)</f>
        <v>0</v>
      </c>
      <c r="I469" s="42">
        <f t="shared" si="42"/>
        <v>0</v>
      </c>
      <c r="J469" s="42">
        <f>(Y$9*E469)+IF(E469&gt;0,H469+G469,0)</f>
        <v>0</v>
      </c>
      <c r="K469" s="42">
        <f>MAX((Y$9*E469)+H469+G469,0)</f>
        <v>0</v>
      </c>
      <c r="L469" s="42">
        <f t="shared" si="43"/>
        <v>0</v>
      </c>
      <c r="M469" s="42">
        <f>ABS(MIN((Y$9*E469)+H469+G469,0))</f>
        <v>0</v>
      </c>
      <c r="N469" s="42">
        <f>MAX(K469,0)*(D469*1000/3600)</f>
        <v>0</v>
      </c>
      <c r="O469" s="42">
        <f>ABS(M469*(D469*1000/3600))</f>
        <v>0</v>
      </c>
      <c r="P469" s="42">
        <f>P468+N469/1000</f>
        <v>1839.4093754422568</v>
      </c>
      <c r="Q469" s="42">
        <f>Q468+O469/1000</f>
        <v>505.05086503911815</v>
      </c>
      <c r="R469" s="43">
        <v>376.34380244488665</v>
      </c>
      <c r="S469" s="43">
        <f t="shared" si="44"/>
        <v>0</v>
      </c>
      <c r="T469" s="42">
        <f>V469*Y$16</f>
        <v>348.24720781854086</v>
      </c>
      <c r="U469" s="21">
        <f>MIN(O469,Y$17)</f>
        <v>0</v>
      </c>
      <c r="V469" s="21">
        <f t="shared" si="47"/>
        <v>505.05086503911815</v>
      </c>
      <c r="W469" s="22"/>
    </row>
    <row r="470" spans="1:23" x14ac:dyDescent="0.35">
      <c r="A470" s="2" t="s">
        <v>12</v>
      </c>
      <c r="B470" s="2">
        <v>463</v>
      </c>
      <c r="C470" s="2">
        <v>463</v>
      </c>
      <c r="D470" s="7">
        <v>0</v>
      </c>
      <c r="E470" s="42">
        <f t="shared" si="45"/>
        <v>0</v>
      </c>
      <c r="F470" s="42">
        <f t="shared" si="46"/>
        <v>0</v>
      </c>
      <c r="G470" s="42">
        <f>0.5*Y$11*Y$13*Y$10*(D470*(1000/3600))^2</f>
        <v>0</v>
      </c>
      <c r="H470" s="42">
        <f>IF(D470=0,0,Y$12*Y$9*9.81)</f>
        <v>0</v>
      </c>
      <c r="I470" s="42">
        <f t="shared" si="42"/>
        <v>0</v>
      </c>
      <c r="J470" s="42">
        <f>(Y$9*E470)+IF(E470&gt;0,H470+G470,0)</f>
        <v>0</v>
      </c>
      <c r="K470" s="42">
        <f>MAX((Y$9*E470)+H470+G470,0)</f>
        <v>0</v>
      </c>
      <c r="L470" s="42">
        <f t="shared" si="43"/>
        <v>0</v>
      </c>
      <c r="M470" s="42">
        <f>ABS(MIN((Y$9*E470)+H470+G470,0))</f>
        <v>0</v>
      </c>
      <c r="N470" s="42">
        <f>MAX(K470,0)*(D470*1000/3600)</f>
        <v>0</v>
      </c>
      <c r="O470" s="42">
        <f>ABS(M470*(D470*1000/3600))</f>
        <v>0</v>
      </c>
      <c r="P470" s="42">
        <f>P469+N470/1000</f>
        <v>1839.4093754422568</v>
      </c>
      <c r="Q470" s="42">
        <f>Q469+O470/1000</f>
        <v>505.05086503911815</v>
      </c>
      <c r="R470" s="43">
        <v>376.34380244488665</v>
      </c>
      <c r="S470" s="43">
        <f t="shared" si="44"/>
        <v>0</v>
      </c>
      <c r="T470" s="42">
        <f>V470*Y$16</f>
        <v>348.24720781854086</v>
      </c>
      <c r="U470" s="21">
        <f>MIN(O470,Y$17)</f>
        <v>0</v>
      </c>
      <c r="V470" s="21">
        <f t="shared" si="47"/>
        <v>505.05086503911815</v>
      </c>
      <c r="W470" s="22"/>
    </row>
    <row r="471" spans="1:23" x14ac:dyDescent="0.35">
      <c r="A471" s="2" t="s">
        <v>12</v>
      </c>
      <c r="B471" s="2">
        <v>464</v>
      </c>
      <c r="C471" s="2">
        <v>464</v>
      </c>
      <c r="D471" s="7">
        <v>0</v>
      </c>
      <c r="E471" s="42">
        <f t="shared" si="45"/>
        <v>0</v>
      </c>
      <c r="F471" s="42">
        <f t="shared" si="46"/>
        <v>0</v>
      </c>
      <c r="G471" s="42">
        <f>0.5*Y$11*Y$13*Y$10*(D471*(1000/3600))^2</f>
        <v>0</v>
      </c>
      <c r="H471" s="42">
        <f>IF(D471=0,0,Y$12*Y$9*9.81)</f>
        <v>0</v>
      </c>
      <c r="I471" s="42">
        <f t="shared" si="42"/>
        <v>0</v>
      </c>
      <c r="J471" s="42">
        <f>(Y$9*E471)+IF(E471&gt;0,H471+G471,0)</f>
        <v>0</v>
      </c>
      <c r="K471" s="42">
        <f>MAX((Y$9*E471)+H471+G471,0)</f>
        <v>0</v>
      </c>
      <c r="L471" s="42">
        <f t="shared" si="43"/>
        <v>0</v>
      </c>
      <c r="M471" s="42">
        <f>ABS(MIN((Y$9*E471)+H471+G471,0))</f>
        <v>0</v>
      </c>
      <c r="N471" s="42">
        <f>MAX(K471,0)*(D471*1000/3600)</f>
        <v>0</v>
      </c>
      <c r="O471" s="42">
        <f>ABS(M471*(D471*1000/3600))</f>
        <v>0</v>
      </c>
      <c r="P471" s="42">
        <f>P470+N471/1000</f>
        <v>1839.4093754422568</v>
      </c>
      <c r="Q471" s="42">
        <f>Q470+O471/1000</f>
        <v>505.05086503911815</v>
      </c>
      <c r="R471" s="43">
        <v>376.34380244488665</v>
      </c>
      <c r="S471" s="43">
        <f t="shared" si="44"/>
        <v>0</v>
      </c>
      <c r="T471" s="42">
        <f>V471*Y$16</f>
        <v>348.24720781854086</v>
      </c>
      <c r="U471" s="21">
        <f>MIN(O471,Y$17)</f>
        <v>0</v>
      </c>
      <c r="V471" s="21">
        <f t="shared" si="47"/>
        <v>505.05086503911815</v>
      </c>
      <c r="W471" s="22"/>
    </row>
    <row r="472" spans="1:23" x14ac:dyDescent="0.35">
      <c r="A472" s="2" t="s">
        <v>12</v>
      </c>
      <c r="B472" s="2">
        <v>465</v>
      </c>
      <c r="C472" s="2">
        <v>465</v>
      </c>
      <c r="D472" s="7">
        <v>0</v>
      </c>
      <c r="E472" s="42">
        <f t="shared" si="45"/>
        <v>0</v>
      </c>
      <c r="F472" s="42">
        <f t="shared" si="46"/>
        <v>0</v>
      </c>
      <c r="G472" s="42">
        <f>0.5*Y$11*Y$13*Y$10*(D472*(1000/3600))^2</f>
        <v>0</v>
      </c>
      <c r="H472" s="42">
        <f>IF(D472=0,0,Y$12*Y$9*9.81)</f>
        <v>0</v>
      </c>
      <c r="I472" s="42">
        <f t="shared" si="42"/>
        <v>0</v>
      </c>
      <c r="J472" s="42">
        <f>(Y$9*E472)+IF(E472&gt;0,H472+G472,0)</f>
        <v>0</v>
      </c>
      <c r="K472" s="42">
        <f>MAX((Y$9*E472)+H472+G472,0)</f>
        <v>0</v>
      </c>
      <c r="L472" s="42">
        <f t="shared" si="43"/>
        <v>0</v>
      </c>
      <c r="M472" s="42">
        <f>ABS(MIN((Y$9*E472)+H472+G472,0))</f>
        <v>0</v>
      </c>
      <c r="N472" s="42">
        <f>MAX(K472,0)*(D472*1000/3600)</f>
        <v>0</v>
      </c>
      <c r="O472" s="42">
        <f>ABS(M472*(D472*1000/3600))</f>
        <v>0</v>
      </c>
      <c r="P472" s="42">
        <f>P471+N472/1000</f>
        <v>1839.4093754422568</v>
      </c>
      <c r="Q472" s="42">
        <f>Q471+O472/1000</f>
        <v>505.05086503911815</v>
      </c>
      <c r="R472" s="43">
        <v>376.34380244488665</v>
      </c>
      <c r="S472" s="43">
        <f t="shared" si="44"/>
        <v>0</v>
      </c>
      <c r="T472" s="42">
        <f>V472*Y$16</f>
        <v>348.24720781854086</v>
      </c>
      <c r="U472" s="21">
        <f>MIN(O472,Y$17)</f>
        <v>0</v>
      </c>
      <c r="V472" s="21">
        <f t="shared" si="47"/>
        <v>505.05086503911815</v>
      </c>
      <c r="W472" s="22"/>
    </row>
    <row r="473" spans="1:23" x14ac:dyDescent="0.35">
      <c r="A473" s="2" t="s">
        <v>12</v>
      </c>
      <c r="B473" s="2">
        <v>466</v>
      </c>
      <c r="C473" s="2">
        <v>466</v>
      </c>
      <c r="D473" s="7">
        <v>0</v>
      </c>
      <c r="E473" s="42">
        <f t="shared" si="45"/>
        <v>0</v>
      </c>
      <c r="F473" s="42">
        <f t="shared" si="46"/>
        <v>0</v>
      </c>
      <c r="G473" s="42">
        <f>0.5*Y$11*Y$13*Y$10*(D473*(1000/3600))^2</f>
        <v>0</v>
      </c>
      <c r="H473" s="42">
        <f>IF(D473=0,0,Y$12*Y$9*9.81)</f>
        <v>0</v>
      </c>
      <c r="I473" s="42">
        <f t="shared" si="42"/>
        <v>0</v>
      </c>
      <c r="J473" s="42">
        <f>(Y$9*E473)+IF(E473&gt;0,H473+G473,0)</f>
        <v>0</v>
      </c>
      <c r="K473" s="42">
        <f>MAX((Y$9*E473)+H473+G473,0)</f>
        <v>0</v>
      </c>
      <c r="L473" s="42">
        <f t="shared" si="43"/>
        <v>0</v>
      </c>
      <c r="M473" s="42">
        <f>ABS(MIN((Y$9*E473)+H473+G473,0))</f>
        <v>0</v>
      </c>
      <c r="N473" s="42">
        <f>MAX(K473,0)*(D473*1000/3600)</f>
        <v>0</v>
      </c>
      <c r="O473" s="42">
        <f>ABS(M473*(D473*1000/3600))</f>
        <v>0</v>
      </c>
      <c r="P473" s="42">
        <f>P472+N473/1000</f>
        <v>1839.4093754422568</v>
      </c>
      <c r="Q473" s="42">
        <f>Q472+O473/1000</f>
        <v>505.05086503911815</v>
      </c>
      <c r="R473" s="43">
        <v>376.34380244488665</v>
      </c>
      <c r="S473" s="43">
        <f t="shared" si="44"/>
        <v>0</v>
      </c>
      <c r="T473" s="42">
        <f>V473*Y$16</f>
        <v>348.24720781854086</v>
      </c>
      <c r="U473" s="21">
        <f>MIN(O473,Y$17)</f>
        <v>0</v>
      </c>
      <c r="V473" s="21">
        <f t="shared" si="47"/>
        <v>505.05086503911815</v>
      </c>
      <c r="W473" s="22"/>
    </row>
    <row r="474" spans="1:23" x14ac:dyDescent="0.35">
      <c r="A474" s="2" t="s">
        <v>12</v>
      </c>
      <c r="B474" s="2">
        <v>467</v>
      </c>
      <c r="C474" s="2">
        <v>467</v>
      </c>
      <c r="D474" s="7">
        <v>0</v>
      </c>
      <c r="E474" s="42">
        <f t="shared" si="45"/>
        <v>0</v>
      </c>
      <c r="F474" s="42">
        <f t="shared" si="46"/>
        <v>0</v>
      </c>
      <c r="G474" s="42">
        <f>0.5*Y$11*Y$13*Y$10*(D474*(1000/3600))^2</f>
        <v>0</v>
      </c>
      <c r="H474" s="42">
        <f>IF(D474=0,0,Y$12*Y$9*9.81)</f>
        <v>0</v>
      </c>
      <c r="I474" s="42">
        <f t="shared" si="42"/>
        <v>0</v>
      </c>
      <c r="J474" s="42">
        <f>(Y$9*E474)+IF(E474&gt;0,H474+G474,0)</f>
        <v>0</v>
      </c>
      <c r="K474" s="42">
        <f>MAX((Y$9*E474)+H474+G474,0)</f>
        <v>0</v>
      </c>
      <c r="L474" s="42">
        <f t="shared" si="43"/>
        <v>0</v>
      </c>
      <c r="M474" s="42">
        <f>ABS(MIN((Y$9*E474)+H474+G474,0))</f>
        <v>0</v>
      </c>
      <c r="N474" s="42">
        <f>MAX(K474,0)*(D474*1000/3600)</f>
        <v>0</v>
      </c>
      <c r="O474" s="42">
        <f>ABS(M474*(D474*1000/3600))</f>
        <v>0</v>
      </c>
      <c r="P474" s="42">
        <f>P473+N474/1000</f>
        <v>1839.4093754422568</v>
      </c>
      <c r="Q474" s="42">
        <f>Q473+O474/1000</f>
        <v>505.05086503911815</v>
      </c>
      <c r="R474" s="43">
        <v>376.34380244488665</v>
      </c>
      <c r="S474" s="43">
        <f t="shared" si="44"/>
        <v>0</v>
      </c>
      <c r="T474" s="42">
        <f>V474*Y$16</f>
        <v>348.24720781854086</v>
      </c>
      <c r="U474" s="21">
        <f>MIN(O474,Y$17)</f>
        <v>0</v>
      </c>
      <c r="V474" s="21">
        <f t="shared" si="47"/>
        <v>505.05086503911815</v>
      </c>
      <c r="W474" s="22"/>
    </row>
    <row r="475" spans="1:23" x14ac:dyDescent="0.35">
      <c r="A475" s="2" t="s">
        <v>12</v>
      </c>
      <c r="B475" s="2">
        <v>468</v>
      </c>
      <c r="C475" s="2">
        <v>468</v>
      </c>
      <c r="D475" s="7">
        <v>0</v>
      </c>
      <c r="E475" s="42">
        <f t="shared" si="45"/>
        <v>0</v>
      </c>
      <c r="F475" s="42">
        <f t="shared" si="46"/>
        <v>0</v>
      </c>
      <c r="G475" s="42">
        <f>0.5*Y$11*Y$13*Y$10*(D475*(1000/3600))^2</f>
        <v>0</v>
      </c>
      <c r="H475" s="42">
        <f>IF(D475=0,0,Y$12*Y$9*9.81)</f>
        <v>0</v>
      </c>
      <c r="I475" s="42">
        <f t="shared" si="42"/>
        <v>0</v>
      </c>
      <c r="J475" s="42">
        <f>(Y$9*E475)+IF(E475&gt;0,H475+G475,0)</f>
        <v>0</v>
      </c>
      <c r="K475" s="42">
        <f>MAX((Y$9*E475)+H475+G475,0)</f>
        <v>0</v>
      </c>
      <c r="L475" s="42">
        <f t="shared" si="43"/>
        <v>0</v>
      </c>
      <c r="M475" s="42">
        <f>ABS(MIN((Y$9*E475)+H475+G475,0))</f>
        <v>0</v>
      </c>
      <c r="N475" s="42">
        <f>MAX(K475,0)*(D475*1000/3600)</f>
        <v>0</v>
      </c>
      <c r="O475" s="42">
        <f>ABS(M475*(D475*1000/3600))</f>
        <v>0</v>
      </c>
      <c r="P475" s="42">
        <f>P474+N475/1000</f>
        <v>1839.4093754422568</v>
      </c>
      <c r="Q475" s="42">
        <f>Q474+O475/1000</f>
        <v>505.05086503911815</v>
      </c>
      <c r="R475" s="43">
        <v>376.34380244488665</v>
      </c>
      <c r="S475" s="43">
        <f t="shared" si="44"/>
        <v>0</v>
      </c>
      <c r="T475" s="42">
        <f>V475*Y$16</f>
        <v>348.24720781854086</v>
      </c>
      <c r="U475" s="21">
        <f>MIN(O475,Y$17)</f>
        <v>0</v>
      </c>
      <c r="V475" s="21">
        <f t="shared" si="47"/>
        <v>505.05086503911815</v>
      </c>
      <c r="W475" s="22"/>
    </row>
    <row r="476" spans="1:23" x14ac:dyDescent="0.35">
      <c r="A476" s="2" t="s">
        <v>12</v>
      </c>
      <c r="B476" s="2">
        <v>469</v>
      </c>
      <c r="C476" s="2">
        <v>469</v>
      </c>
      <c r="D476" s="7">
        <v>0</v>
      </c>
      <c r="E476" s="42">
        <f t="shared" si="45"/>
        <v>0</v>
      </c>
      <c r="F476" s="42">
        <f t="shared" si="46"/>
        <v>0</v>
      </c>
      <c r="G476" s="42">
        <f>0.5*Y$11*Y$13*Y$10*(D476*(1000/3600))^2</f>
        <v>0</v>
      </c>
      <c r="H476" s="42">
        <f>IF(D476=0,0,Y$12*Y$9*9.81)</f>
        <v>0</v>
      </c>
      <c r="I476" s="42">
        <f t="shared" si="42"/>
        <v>0</v>
      </c>
      <c r="J476" s="42">
        <f>(Y$9*E476)+IF(E476&gt;0,H476+G476,0)</f>
        <v>0</v>
      </c>
      <c r="K476" s="42">
        <f>MAX((Y$9*E476)+H476+G476,0)</f>
        <v>0</v>
      </c>
      <c r="L476" s="42">
        <f t="shared" si="43"/>
        <v>0</v>
      </c>
      <c r="M476" s="42">
        <f>ABS(MIN((Y$9*E476)+H476+G476,0))</f>
        <v>0</v>
      </c>
      <c r="N476" s="42">
        <f>MAX(K476,0)*(D476*1000/3600)</f>
        <v>0</v>
      </c>
      <c r="O476" s="42">
        <f>ABS(M476*(D476*1000/3600))</f>
        <v>0</v>
      </c>
      <c r="P476" s="42">
        <f>P475+N476/1000</f>
        <v>1839.4093754422568</v>
      </c>
      <c r="Q476" s="42">
        <f>Q475+O476/1000</f>
        <v>505.05086503911815</v>
      </c>
      <c r="R476" s="43">
        <v>376.34380244488665</v>
      </c>
      <c r="S476" s="43">
        <f t="shared" si="44"/>
        <v>0</v>
      </c>
      <c r="T476" s="42">
        <f>V476*Y$16</f>
        <v>348.24720781854086</v>
      </c>
      <c r="U476" s="21">
        <f>MIN(O476,Y$17)</f>
        <v>0</v>
      </c>
      <c r="V476" s="21">
        <f t="shared" si="47"/>
        <v>505.05086503911815</v>
      </c>
      <c r="W476" s="22"/>
    </row>
    <row r="477" spans="1:23" x14ac:dyDescent="0.35">
      <c r="A477" s="2" t="s">
        <v>12</v>
      </c>
      <c r="B477" s="2">
        <v>470</v>
      </c>
      <c r="C477" s="2">
        <v>470</v>
      </c>
      <c r="D477" s="7">
        <v>0</v>
      </c>
      <c r="E477" s="42">
        <f t="shared" si="45"/>
        <v>0</v>
      </c>
      <c r="F477" s="42">
        <f t="shared" si="46"/>
        <v>0</v>
      </c>
      <c r="G477" s="42">
        <f>0.5*Y$11*Y$13*Y$10*(D477*(1000/3600))^2</f>
        <v>0</v>
      </c>
      <c r="H477" s="42">
        <f>IF(D477=0,0,Y$12*Y$9*9.81)</f>
        <v>0</v>
      </c>
      <c r="I477" s="42">
        <f t="shared" si="42"/>
        <v>0</v>
      </c>
      <c r="J477" s="42">
        <f>(Y$9*E477)+IF(E477&gt;0,H477+G477,0)</f>
        <v>0</v>
      </c>
      <c r="K477" s="42">
        <f>MAX((Y$9*E477)+H477+G477,0)</f>
        <v>0</v>
      </c>
      <c r="L477" s="42">
        <f t="shared" si="43"/>
        <v>0</v>
      </c>
      <c r="M477" s="42">
        <f>ABS(MIN((Y$9*E477)+H477+G477,0))</f>
        <v>0</v>
      </c>
      <c r="N477" s="42">
        <f>MAX(K477,0)*(D477*1000/3600)</f>
        <v>0</v>
      </c>
      <c r="O477" s="42">
        <f>ABS(M477*(D477*1000/3600))</f>
        <v>0</v>
      </c>
      <c r="P477" s="42">
        <f>P476+N477/1000</f>
        <v>1839.4093754422568</v>
      </c>
      <c r="Q477" s="42">
        <f>Q476+O477/1000</f>
        <v>505.05086503911815</v>
      </c>
      <c r="R477" s="43">
        <v>376.34380244488665</v>
      </c>
      <c r="S477" s="43">
        <f t="shared" si="44"/>
        <v>0</v>
      </c>
      <c r="T477" s="42">
        <f>V477*Y$16</f>
        <v>348.24720781854086</v>
      </c>
      <c r="U477" s="21">
        <f>MIN(O477,Y$17)</f>
        <v>0</v>
      </c>
      <c r="V477" s="21">
        <f t="shared" si="47"/>
        <v>505.05086503911815</v>
      </c>
      <c r="W477" s="22"/>
    </row>
    <row r="478" spans="1:23" x14ac:dyDescent="0.35">
      <c r="A478" s="2" t="s">
        <v>12</v>
      </c>
      <c r="B478" s="2">
        <v>471</v>
      </c>
      <c r="C478" s="2">
        <v>471</v>
      </c>
      <c r="D478" s="7">
        <v>0</v>
      </c>
      <c r="E478" s="42">
        <f t="shared" si="45"/>
        <v>0</v>
      </c>
      <c r="F478" s="42">
        <f t="shared" si="46"/>
        <v>0</v>
      </c>
      <c r="G478" s="42">
        <f>0.5*Y$11*Y$13*Y$10*(D478*(1000/3600))^2</f>
        <v>0</v>
      </c>
      <c r="H478" s="42">
        <f>IF(D478=0,0,Y$12*Y$9*9.81)</f>
        <v>0</v>
      </c>
      <c r="I478" s="42">
        <f t="shared" si="42"/>
        <v>0</v>
      </c>
      <c r="J478" s="42">
        <f>(Y$9*E478)+IF(E478&gt;0,H478+G478,0)</f>
        <v>0</v>
      </c>
      <c r="K478" s="42">
        <f>MAX((Y$9*E478)+H478+G478,0)</f>
        <v>0</v>
      </c>
      <c r="L478" s="42">
        <f t="shared" si="43"/>
        <v>0</v>
      </c>
      <c r="M478" s="42">
        <f>ABS(MIN((Y$9*E478)+H478+G478,0))</f>
        <v>0</v>
      </c>
      <c r="N478" s="42">
        <f>MAX(K478,0)*(D478*1000/3600)</f>
        <v>0</v>
      </c>
      <c r="O478" s="42">
        <f>ABS(M478*(D478*1000/3600))</f>
        <v>0</v>
      </c>
      <c r="P478" s="42">
        <f>P477+N478/1000</f>
        <v>1839.4093754422568</v>
      </c>
      <c r="Q478" s="42">
        <f>Q477+O478/1000</f>
        <v>505.05086503911815</v>
      </c>
      <c r="R478" s="43">
        <v>376.34380244488665</v>
      </c>
      <c r="S478" s="43">
        <f t="shared" si="44"/>
        <v>0</v>
      </c>
      <c r="T478" s="42">
        <f>V478*Y$16</f>
        <v>348.24720781854086</v>
      </c>
      <c r="U478" s="21">
        <f>MIN(O478,Y$17)</f>
        <v>0</v>
      </c>
      <c r="V478" s="21">
        <f t="shared" si="47"/>
        <v>505.05086503911815</v>
      </c>
      <c r="W478" s="22"/>
    </row>
    <row r="479" spans="1:23" x14ac:dyDescent="0.35">
      <c r="A479" s="2" t="s">
        <v>12</v>
      </c>
      <c r="B479" s="2">
        <v>472</v>
      </c>
      <c r="C479" s="2">
        <v>472</v>
      </c>
      <c r="D479" s="7">
        <v>0</v>
      </c>
      <c r="E479" s="42">
        <f t="shared" si="45"/>
        <v>0</v>
      </c>
      <c r="F479" s="42">
        <f t="shared" si="46"/>
        <v>0</v>
      </c>
      <c r="G479" s="42">
        <f>0.5*Y$11*Y$13*Y$10*(D479*(1000/3600))^2</f>
        <v>0</v>
      </c>
      <c r="H479" s="42">
        <f>IF(D479=0,0,Y$12*Y$9*9.81)</f>
        <v>0</v>
      </c>
      <c r="I479" s="42">
        <f t="shared" si="42"/>
        <v>0</v>
      </c>
      <c r="J479" s="42">
        <f>(Y$9*E479)+IF(E479&gt;0,H479+G479,0)</f>
        <v>0</v>
      </c>
      <c r="K479" s="42">
        <f>MAX((Y$9*E479)+H479+G479,0)</f>
        <v>0</v>
      </c>
      <c r="L479" s="42">
        <f t="shared" si="43"/>
        <v>0</v>
      </c>
      <c r="M479" s="42">
        <f>ABS(MIN((Y$9*E479)+H479+G479,0))</f>
        <v>0</v>
      </c>
      <c r="N479" s="42">
        <f>MAX(K479,0)*(D479*1000/3600)</f>
        <v>0</v>
      </c>
      <c r="O479" s="42">
        <f>ABS(M479*(D479*1000/3600))</f>
        <v>0</v>
      </c>
      <c r="P479" s="42">
        <f>P478+N479/1000</f>
        <v>1839.4093754422568</v>
      </c>
      <c r="Q479" s="42">
        <f>Q478+O479/1000</f>
        <v>505.05086503911815</v>
      </c>
      <c r="R479" s="43">
        <v>376.34380244488665</v>
      </c>
      <c r="S479" s="43">
        <f t="shared" si="44"/>
        <v>0</v>
      </c>
      <c r="T479" s="42">
        <f>V479*Y$16</f>
        <v>348.24720781854086</v>
      </c>
      <c r="U479" s="21">
        <f>MIN(O479,Y$17)</f>
        <v>0</v>
      </c>
      <c r="V479" s="21">
        <f t="shared" si="47"/>
        <v>505.05086503911815</v>
      </c>
      <c r="W479" s="22"/>
    </row>
    <row r="480" spans="1:23" x14ac:dyDescent="0.35">
      <c r="A480" s="2" t="s">
        <v>12</v>
      </c>
      <c r="B480" s="2">
        <v>473</v>
      </c>
      <c r="C480" s="2">
        <v>473</v>
      </c>
      <c r="D480" s="7">
        <v>0</v>
      </c>
      <c r="E480" s="42">
        <f t="shared" si="45"/>
        <v>0</v>
      </c>
      <c r="F480" s="42">
        <f t="shared" si="46"/>
        <v>0</v>
      </c>
      <c r="G480" s="42">
        <f>0.5*Y$11*Y$13*Y$10*(D480*(1000/3600))^2</f>
        <v>0</v>
      </c>
      <c r="H480" s="42">
        <f>IF(D480=0,0,Y$12*Y$9*9.81)</f>
        <v>0</v>
      </c>
      <c r="I480" s="42">
        <f t="shared" si="42"/>
        <v>0</v>
      </c>
      <c r="J480" s="42">
        <f>(Y$9*E480)+IF(E480&gt;0,H480+G480,0)</f>
        <v>0</v>
      </c>
      <c r="K480" s="42">
        <f>MAX((Y$9*E480)+H480+G480,0)</f>
        <v>0</v>
      </c>
      <c r="L480" s="42">
        <f t="shared" si="43"/>
        <v>0</v>
      </c>
      <c r="M480" s="42">
        <f>ABS(MIN((Y$9*E480)+H480+G480,0))</f>
        <v>0</v>
      </c>
      <c r="N480" s="42">
        <f>MAX(K480,0)*(D480*1000/3600)</f>
        <v>0</v>
      </c>
      <c r="O480" s="42">
        <f>ABS(M480*(D480*1000/3600))</f>
        <v>0</v>
      </c>
      <c r="P480" s="42">
        <f>P479+N480/1000</f>
        <v>1839.4093754422568</v>
      </c>
      <c r="Q480" s="42">
        <f>Q479+O480/1000</f>
        <v>505.05086503911815</v>
      </c>
      <c r="R480" s="43">
        <v>376.34380244488665</v>
      </c>
      <c r="S480" s="43">
        <f t="shared" si="44"/>
        <v>0</v>
      </c>
      <c r="T480" s="42">
        <f>V480*Y$16</f>
        <v>348.24720781854086</v>
      </c>
      <c r="U480" s="21">
        <f>MIN(O480,Y$17)</f>
        <v>0</v>
      </c>
      <c r="V480" s="21">
        <f t="shared" si="47"/>
        <v>505.05086503911815</v>
      </c>
      <c r="W480" s="22"/>
    </row>
    <row r="481" spans="1:23" x14ac:dyDescent="0.35">
      <c r="A481" s="2" t="s">
        <v>12</v>
      </c>
      <c r="B481" s="2">
        <v>474</v>
      </c>
      <c r="C481" s="2">
        <v>474</v>
      </c>
      <c r="D481" s="7">
        <v>0</v>
      </c>
      <c r="E481" s="42">
        <f t="shared" si="45"/>
        <v>0</v>
      </c>
      <c r="F481" s="42">
        <f t="shared" si="46"/>
        <v>0</v>
      </c>
      <c r="G481" s="42">
        <f>0.5*Y$11*Y$13*Y$10*(D481*(1000/3600))^2</f>
        <v>0</v>
      </c>
      <c r="H481" s="42">
        <f>IF(D481=0,0,Y$12*Y$9*9.81)</f>
        <v>0</v>
      </c>
      <c r="I481" s="42">
        <f t="shared" si="42"/>
        <v>0</v>
      </c>
      <c r="J481" s="42">
        <f>(Y$9*E481)+IF(E481&gt;0,H481+G481,0)</f>
        <v>0</v>
      </c>
      <c r="K481" s="42">
        <f>MAX((Y$9*E481)+H481+G481,0)</f>
        <v>0</v>
      </c>
      <c r="L481" s="42">
        <f t="shared" si="43"/>
        <v>0</v>
      </c>
      <c r="M481" s="42">
        <f>ABS(MIN((Y$9*E481)+H481+G481,0))</f>
        <v>0</v>
      </c>
      <c r="N481" s="42">
        <f>MAX(K481,0)*(D481*1000/3600)</f>
        <v>0</v>
      </c>
      <c r="O481" s="42">
        <f>ABS(M481*(D481*1000/3600))</f>
        <v>0</v>
      </c>
      <c r="P481" s="42">
        <f>P480+N481/1000</f>
        <v>1839.4093754422568</v>
      </c>
      <c r="Q481" s="42">
        <f>Q480+O481/1000</f>
        <v>505.05086503911815</v>
      </c>
      <c r="R481" s="43">
        <v>376.34380244488665</v>
      </c>
      <c r="S481" s="43">
        <f t="shared" si="44"/>
        <v>0</v>
      </c>
      <c r="T481" s="42">
        <f>V481*Y$16</f>
        <v>348.24720781854086</v>
      </c>
      <c r="U481" s="21">
        <f>MIN(O481,Y$17)</f>
        <v>0</v>
      </c>
      <c r="V481" s="21">
        <f t="shared" si="47"/>
        <v>505.05086503911815</v>
      </c>
      <c r="W481" s="22"/>
    </row>
    <row r="482" spans="1:23" x14ac:dyDescent="0.35">
      <c r="A482" s="2" t="s">
        <v>12</v>
      </c>
      <c r="B482" s="2">
        <v>475</v>
      </c>
      <c r="C482" s="2">
        <v>475</v>
      </c>
      <c r="D482" s="7">
        <v>0</v>
      </c>
      <c r="E482" s="42">
        <f t="shared" si="45"/>
        <v>0</v>
      </c>
      <c r="F482" s="42">
        <f t="shared" si="46"/>
        <v>0</v>
      </c>
      <c r="G482" s="42">
        <f>0.5*Y$11*Y$13*Y$10*(D482*(1000/3600))^2</f>
        <v>0</v>
      </c>
      <c r="H482" s="42">
        <f>IF(D482=0,0,Y$12*Y$9*9.81)</f>
        <v>0</v>
      </c>
      <c r="I482" s="42">
        <f t="shared" si="42"/>
        <v>0</v>
      </c>
      <c r="J482" s="42">
        <f>(Y$9*E482)+IF(E482&gt;0,H482+G482,0)</f>
        <v>0</v>
      </c>
      <c r="K482" s="42">
        <f>MAX((Y$9*E482)+H482+G482,0)</f>
        <v>0</v>
      </c>
      <c r="L482" s="42">
        <f t="shared" si="43"/>
        <v>0</v>
      </c>
      <c r="M482" s="42">
        <f>ABS(MIN((Y$9*E482)+H482+G482,0))</f>
        <v>0</v>
      </c>
      <c r="N482" s="42">
        <f>MAX(K482,0)*(D482*1000/3600)</f>
        <v>0</v>
      </c>
      <c r="O482" s="42">
        <f>ABS(M482*(D482*1000/3600))</f>
        <v>0</v>
      </c>
      <c r="P482" s="42">
        <f>P481+N482/1000</f>
        <v>1839.4093754422568</v>
      </c>
      <c r="Q482" s="42">
        <f>Q481+O482/1000</f>
        <v>505.05086503911815</v>
      </c>
      <c r="R482" s="43">
        <v>376.34380244488665</v>
      </c>
      <c r="S482" s="43">
        <f t="shared" si="44"/>
        <v>0</v>
      </c>
      <c r="T482" s="42">
        <f>V482*Y$16</f>
        <v>348.24720781854086</v>
      </c>
      <c r="U482" s="21">
        <f>MIN(O482,Y$17)</f>
        <v>0</v>
      </c>
      <c r="V482" s="21">
        <f t="shared" si="47"/>
        <v>505.05086503911815</v>
      </c>
      <c r="W482" s="22"/>
    </row>
    <row r="483" spans="1:23" x14ac:dyDescent="0.35">
      <c r="A483" s="2" t="s">
        <v>12</v>
      </c>
      <c r="B483" s="2">
        <v>476</v>
      </c>
      <c r="C483" s="2">
        <v>476</v>
      </c>
      <c r="D483" s="7">
        <v>0</v>
      </c>
      <c r="E483" s="42">
        <f t="shared" si="45"/>
        <v>0</v>
      </c>
      <c r="F483" s="42">
        <f t="shared" si="46"/>
        <v>0</v>
      </c>
      <c r="G483" s="42">
        <f>0.5*Y$11*Y$13*Y$10*(D483*(1000/3600))^2</f>
        <v>0</v>
      </c>
      <c r="H483" s="42">
        <f>IF(D483=0,0,Y$12*Y$9*9.81)</f>
        <v>0</v>
      </c>
      <c r="I483" s="42">
        <f t="shared" si="42"/>
        <v>0</v>
      </c>
      <c r="J483" s="42">
        <f>(Y$9*E483)+IF(E483&gt;0,H483+G483,0)</f>
        <v>0</v>
      </c>
      <c r="K483" s="42">
        <f>MAX((Y$9*E483)+H483+G483,0)</f>
        <v>0</v>
      </c>
      <c r="L483" s="42">
        <f t="shared" si="43"/>
        <v>0</v>
      </c>
      <c r="M483" s="42">
        <f>ABS(MIN((Y$9*E483)+H483+G483,0))</f>
        <v>0</v>
      </c>
      <c r="N483" s="42">
        <f>MAX(K483,0)*(D483*1000/3600)</f>
        <v>0</v>
      </c>
      <c r="O483" s="42">
        <f>ABS(M483*(D483*1000/3600))</f>
        <v>0</v>
      </c>
      <c r="P483" s="42">
        <f>P482+N483/1000</f>
        <v>1839.4093754422568</v>
      </c>
      <c r="Q483" s="42">
        <f>Q482+O483/1000</f>
        <v>505.05086503911815</v>
      </c>
      <c r="R483" s="43">
        <v>376.34380244488665</v>
      </c>
      <c r="S483" s="43">
        <f t="shared" si="44"/>
        <v>0</v>
      </c>
      <c r="T483" s="42">
        <f>V483*Y$16</f>
        <v>348.24720781854086</v>
      </c>
      <c r="U483" s="21">
        <f>MIN(O483,Y$17)</f>
        <v>0</v>
      </c>
      <c r="V483" s="21">
        <f t="shared" si="47"/>
        <v>505.05086503911815</v>
      </c>
      <c r="W483" s="22"/>
    </row>
    <row r="484" spans="1:23" x14ac:dyDescent="0.35">
      <c r="A484" s="2" t="s">
        <v>12</v>
      </c>
      <c r="B484" s="2">
        <v>477</v>
      </c>
      <c r="C484" s="2">
        <v>477</v>
      </c>
      <c r="D484" s="7">
        <v>0</v>
      </c>
      <c r="E484" s="42">
        <f t="shared" si="45"/>
        <v>0</v>
      </c>
      <c r="F484" s="42">
        <f t="shared" si="46"/>
        <v>0</v>
      </c>
      <c r="G484" s="42">
        <f>0.5*Y$11*Y$13*Y$10*(D484*(1000/3600))^2</f>
        <v>0</v>
      </c>
      <c r="H484" s="42">
        <f>IF(D484=0,0,Y$12*Y$9*9.81)</f>
        <v>0</v>
      </c>
      <c r="I484" s="42">
        <f t="shared" si="42"/>
        <v>0</v>
      </c>
      <c r="J484" s="42">
        <f>(Y$9*E484)+IF(E484&gt;0,H484+G484,0)</f>
        <v>0</v>
      </c>
      <c r="K484" s="42">
        <f>MAX((Y$9*E484)+H484+G484,0)</f>
        <v>0</v>
      </c>
      <c r="L484" s="42">
        <f t="shared" si="43"/>
        <v>0</v>
      </c>
      <c r="M484" s="42">
        <f>ABS(MIN((Y$9*E484)+H484+G484,0))</f>
        <v>0</v>
      </c>
      <c r="N484" s="42">
        <f>MAX(K484,0)*(D484*1000/3600)</f>
        <v>0</v>
      </c>
      <c r="O484" s="42">
        <f>ABS(M484*(D484*1000/3600))</f>
        <v>0</v>
      </c>
      <c r="P484" s="42">
        <f>P483+N484/1000</f>
        <v>1839.4093754422568</v>
      </c>
      <c r="Q484" s="42">
        <f>Q483+O484/1000</f>
        <v>505.05086503911815</v>
      </c>
      <c r="R484" s="43">
        <v>376.34380244488665</v>
      </c>
      <c r="S484" s="43">
        <f t="shared" si="44"/>
        <v>0</v>
      </c>
      <c r="T484" s="42">
        <f>V484*Y$16</f>
        <v>348.24720781854086</v>
      </c>
      <c r="U484" s="21">
        <f>MIN(O484,Y$17)</f>
        <v>0</v>
      </c>
      <c r="V484" s="21">
        <f t="shared" si="47"/>
        <v>505.05086503911815</v>
      </c>
      <c r="W484" s="22"/>
    </row>
    <row r="485" spans="1:23" x14ac:dyDescent="0.35">
      <c r="A485" s="2" t="s">
        <v>12</v>
      </c>
      <c r="B485" s="2">
        <v>478</v>
      </c>
      <c r="C485" s="2">
        <v>478</v>
      </c>
      <c r="D485" s="7">
        <v>0</v>
      </c>
      <c r="E485" s="42">
        <f t="shared" si="45"/>
        <v>0</v>
      </c>
      <c r="F485" s="42">
        <f t="shared" si="46"/>
        <v>0</v>
      </c>
      <c r="G485" s="42">
        <f>0.5*Y$11*Y$13*Y$10*(D485*(1000/3600))^2</f>
        <v>0</v>
      </c>
      <c r="H485" s="42">
        <f>IF(D485=0,0,Y$12*Y$9*9.81)</f>
        <v>0</v>
      </c>
      <c r="I485" s="42">
        <f t="shared" si="42"/>
        <v>0</v>
      </c>
      <c r="J485" s="42">
        <f>(Y$9*E485)+IF(E485&gt;0,H485+G485,0)</f>
        <v>0</v>
      </c>
      <c r="K485" s="42">
        <f>MAX((Y$9*E485)+H485+G485,0)</f>
        <v>0</v>
      </c>
      <c r="L485" s="42">
        <f t="shared" si="43"/>
        <v>0</v>
      </c>
      <c r="M485" s="42">
        <f>ABS(MIN((Y$9*E485)+H485+G485,0))</f>
        <v>0</v>
      </c>
      <c r="N485" s="42">
        <f>MAX(K485,0)*(D485*1000/3600)</f>
        <v>0</v>
      </c>
      <c r="O485" s="42">
        <f>ABS(M485*(D485*1000/3600))</f>
        <v>0</v>
      </c>
      <c r="P485" s="42">
        <f>P484+N485/1000</f>
        <v>1839.4093754422568</v>
      </c>
      <c r="Q485" s="42">
        <f>Q484+O485/1000</f>
        <v>505.05086503911815</v>
      </c>
      <c r="R485" s="43">
        <v>376.34380244488665</v>
      </c>
      <c r="S485" s="43">
        <f t="shared" si="44"/>
        <v>0</v>
      </c>
      <c r="T485" s="42">
        <f>V485*Y$16</f>
        <v>348.24720781854086</v>
      </c>
      <c r="U485" s="21">
        <f>MIN(O485,Y$17)</f>
        <v>0</v>
      </c>
      <c r="V485" s="21">
        <f t="shared" si="47"/>
        <v>505.05086503911815</v>
      </c>
      <c r="W485" s="22"/>
    </row>
    <row r="486" spans="1:23" x14ac:dyDescent="0.35">
      <c r="A486" s="2" t="s">
        <v>12</v>
      </c>
      <c r="B486" s="2">
        <v>479</v>
      </c>
      <c r="C486" s="2">
        <v>479</v>
      </c>
      <c r="D486" s="7">
        <v>0</v>
      </c>
      <c r="E486" s="42">
        <f t="shared" si="45"/>
        <v>0</v>
      </c>
      <c r="F486" s="42">
        <f t="shared" si="46"/>
        <v>0</v>
      </c>
      <c r="G486" s="42">
        <f>0.5*Y$11*Y$13*Y$10*(D486*(1000/3600))^2</f>
        <v>0</v>
      </c>
      <c r="H486" s="42">
        <f>IF(D486=0,0,Y$12*Y$9*9.81)</f>
        <v>0</v>
      </c>
      <c r="I486" s="42">
        <f t="shared" si="42"/>
        <v>0</v>
      </c>
      <c r="J486" s="42">
        <f>(Y$9*E486)+IF(E486&gt;0,H486+G486,0)</f>
        <v>0</v>
      </c>
      <c r="K486" s="42">
        <f>MAX((Y$9*E486)+H486+G486,0)</f>
        <v>0</v>
      </c>
      <c r="L486" s="42">
        <f t="shared" si="43"/>
        <v>0</v>
      </c>
      <c r="M486" s="42">
        <f>ABS(MIN((Y$9*E486)+H486+G486,0))</f>
        <v>0</v>
      </c>
      <c r="N486" s="42">
        <f>MAX(K486,0)*(D486*1000/3600)</f>
        <v>0</v>
      </c>
      <c r="O486" s="42">
        <f>ABS(M486*(D486*1000/3600))</f>
        <v>0</v>
      </c>
      <c r="P486" s="42">
        <f>P485+N486/1000</f>
        <v>1839.4093754422568</v>
      </c>
      <c r="Q486" s="42">
        <f>Q485+O486/1000</f>
        <v>505.05086503911815</v>
      </c>
      <c r="R486" s="43">
        <v>376.34380244488665</v>
      </c>
      <c r="S486" s="43">
        <f t="shared" si="44"/>
        <v>0</v>
      </c>
      <c r="T486" s="42">
        <f>V486*Y$16</f>
        <v>348.24720781854086</v>
      </c>
      <c r="U486" s="21">
        <f>MIN(O486,Y$17)</f>
        <v>0</v>
      </c>
      <c r="V486" s="21">
        <f t="shared" si="47"/>
        <v>505.05086503911815</v>
      </c>
      <c r="W486" s="22"/>
    </row>
    <row r="487" spans="1:23" x14ac:dyDescent="0.35">
      <c r="A487" s="2" t="s">
        <v>12</v>
      </c>
      <c r="B487" s="2">
        <v>480</v>
      </c>
      <c r="C487" s="2">
        <v>480</v>
      </c>
      <c r="D487" s="7">
        <v>0</v>
      </c>
      <c r="E487" s="42">
        <f t="shared" si="45"/>
        <v>0</v>
      </c>
      <c r="F487" s="42">
        <f t="shared" si="46"/>
        <v>0</v>
      </c>
      <c r="G487" s="42">
        <f>0.5*Y$11*Y$13*Y$10*(D487*(1000/3600))^2</f>
        <v>0</v>
      </c>
      <c r="H487" s="42">
        <f>IF(D487=0,0,Y$12*Y$9*9.81)</f>
        <v>0</v>
      </c>
      <c r="I487" s="42">
        <f t="shared" si="42"/>
        <v>0</v>
      </c>
      <c r="J487" s="42">
        <f>(Y$9*E487)+IF(E487&gt;0,H487+G487,0)</f>
        <v>0</v>
      </c>
      <c r="K487" s="42">
        <f>MAX((Y$9*E487)+H487+G487,0)</f>
        <v>0</v>
      </c>
      <c r="L487" s="42">
        <f t="shared" si="43"/>
        <v>0</v>
      </c>
      <c r="M487" s="42">
        <f>ABS(MIN((Y$9*E487)+H487+G487,0))</f>
        <v>0</v>
      </c>
      <c r="N487" s="42">
        <f>MAX(K487,0)*(D487*1000/3600)</f>
        <v>0</v>
      </c>
      <c r="O487" s="42">
        <f>ABS(M487*(D487*1000/3600))</f>
        <v>0</v>
      </c>
      <c r="P487" s="42">
        <f>P486+N487/1000</f>
        <v>1839.4093754422568</v>
      </c>
      <c r="Q487" s="42">
        <f>Q486+O487/1000</f>
        <v>505.05086503911815</v>
      </c>
      <c r="R487" s="43">
        <v>376.34380244488665</v>
      </c>
      <c r="S487" s="43">
        <f t="shared" si="44"/>
        <v>0</v>
      </c>
      <c r="T487" s="42">
        <f>V487*Y$16</f>
        <v>348.24720781854086</v>
      </c>
      <c r="U487" s="21">
        <f>MIN(O487,Y$17)</f>
        <v>0</v>
      </c>
      <c r="V487" s="21">
        <f t="shared" si="47"/>
        <v>505.05086503911815</v>
      </c>
      <c r="W487" s="22"/>
    </row>
    <row r="488" spans="1:23" x14ac:dyDescent="0.35">
      <c r="A488" s="2" t="s">
        <v>12</v>
      </c>
      <c r="B488" s="2">
        <v>481</v>
      </c>
      <c r="C488" s="2">
        <v>481</v>
      </c>
      <c r="D488" s="7">
        <v>0</v>
      </c>
      <c r="E488" s="42">
        <f t="shared" si="45"/>
        <v>0</v>
      </c>
      <c r="F488" s="42">
        <f t="shared" si="46"/>
        <v>0</v>
      </c>
      <c r="G488" s="42">
        <f>0.5*Y$11*Y$13*Y$10*(D488*(1000/3600))^2</f>
        <v>0</v>
      </c>
      <c r="H488" s="42">
        <f>IF(D488=0,0,Y$12*Y$9*9.81)</f>
        <v>0</v>
      </c>
      <c r="I488" s="42">
        <f t="shared" si="42"/>
        <v>0</v>
      </c>
      <c r="J488" s="42">
        <f>(Y$9*E488)+IF(E488&gt;0,H488+G488,0)</f>
        <v>0</v>
      </c>
      <c r="K488" s="42">
        <f>MAX((Y$9*E488)+H488+G488,0)</f>
        <v>0</v>
      </c>
      <c r="L488" s="42">
        <f t="shared" si="43"/>
        <v>0</v>
      </c>
      <c r="M488" s="42">
        <f>ABS(MIN((Y$9*E488)+H488+G488,0))</f>
        <v>0</v>
      </c>
      <c r="N488" s="42">
        <f>MAX(K488,0)*(D488*1000/3600)</f>
        <v>0</v>
      </c>
      <c r="O488" s="42">
        <f>ABS(M488*(D488*1000/3600))</f>
        <v>0</v>
      </c>
      <c r="P488" s="42">
        <f>P487+N488/1000</f>
        <v>1839.4093754422568</v>
      </c>
      <c r="Q488" s="42">
        <f>Q487+O488/1000</f>
        <v>505.05086503911815</v>
      </c>
      <c r="R488" s="43">
        <v>376.34380244488665</v>
      </c>
      <c r="S488" s="43">
        <f t="shared" si="44"/>
        <v>0</v>
      </c>
      <c r="T488" s="42">
        <f>V488*Y$16</f>
        <v>348.24720781854086</v>
      </c>
      <c r="U488" s="21">
        <f>MIN(O488,Y$17)</f>
        <v>0</v>
      </c>
      <c r="V488" s="21">
        <f t="shared" si="47"/>
        <v>505.05086503911815</v>
      </c>
      <c r="W488" s="22"/>
    </row>
    <row r="489" spans="1:23" x14ac:dyDescent="0.35">
      <c r="A489" s="2" t="s">
        <v>12</v>
      </c>
      <c r="B489" s="2">
        <v>482</v>
      </c>
      <c r="C489" s="2">
        <v>482</v>
      </c>
      <c r="D489" s="7">
        <v>0</v>
      </c>
      <c r="E489" s="42">
        <f t="shared" si="45"/>
        <v>0</v>
      </c>
      <c r="F489" s="42">
        <f t="shared" si="46"/>
        <v>0</v>
      </c>
      <c r="G489" s="42">
        <f>0.5*Y$11*Y$13*Y$10*(D489*(1000/3600))^2</f>
        <v>0</v>
      </c>
      <c r="H489" s="42">
        <f>IF(D489=0,0,Y$12*Y$9*9.81)</f>
        <v>0</v>
      </c>
      <c r="I489" s="42">
        <f t="shared" si="42"/>
        <v>0</v>
      </c>
      <c r="J489" s="42">
        <f>(Y$9*E489)+IF(E489&gt;0,H489+G489,0)</f>
        <v>0</v>
      </c>
      <c r="K489" s="42">
        <f>MAX((Y$9*E489)+H489+G489,0)</f>
        <v>0</v>
      </c>
      <c r="L489" s="42">
        <f t="shared" si="43"/>
        <v>0</v>
      </c>
      <c r="M489" s="42">
        <f>ABS(MIN((Y$9*E489)+H489+G489,0))</f>
        <v>0</v>
      </c>
      <c r="N489" s="42">
        <f>MAX(K489,0)*(D489*1000/3600)</f>
        <v>0</v>
      </c>
      <c r="O489" s="42">
        <f>ABS(M489*(D489*1000/3600))</f>
        <v>0</v>
      </c>
      <c r="P489" s="42">
        <f>P488+N489/1000</f>
        <v>1839.4093754422568</v>
      </c>
      <c r="Q489" s="42">
        <f>Q488+O489/1000</f>
        <v>505.05086503911815</v>
      </c>
      <c r="R489" s="43">
        <v>376.34380244488665</v>
      </c>
      <c r="S489" s="43">
        <f t="shared" si="44"/>
        <v>0</v>
      </c>
      <c r="T489" s="42">
        <f>V489*Y$16</f>
        <v>348.24720781854086</v>
      </c>
      <c r="U489" s="21">
        <f>MIN(O489,Y$17)</f>
        <v>0</v>
      </c>
      <c r="V489" s="21">
        <f t="shared" si="47"/>
        <v>505.05086503911815</v>
      </c>
      <c r="W489" s="22"/>
    </row>
    <row r="490" spans="1:23" x14ac:dyDescent="0.35">
      <c r="A490" s="2" t="s">
        <v>12</v>
      </c>
      <c r="B490" s="2">
        <v>483</v>
      </c>
      <c r="C490" s="2">
        <v>483</v>
      </c>
      <c r="D490" s="7">
        <v>0</v>
      </c>
      <c r="E490" s="42">
        <f t="shared" si="45"/>
        <v>0</v>
      </c>
      <c r="F490" s="42">
        <f t="shared" si="46"/>
        <v>0</v>
      </c>
      <c r="G490" s="42">
        <f>0.5*Y$11*Y$13*Y$10*(D490*(1000/3600))^2</f>
        <v>0</v>
      </c>
      <c r="H490" s="42">
        <f>IF(D490=0,0,Y$12*Y$9*9.81)</f>
        <v>0</v>
      </c>
      <c r="I490" s="42">
        <f t="shared" si="42"/>
        <v>0</v>
      </c>
      <c r="J490" s="42">
        <f>(Y$9*E490)+IF(E490&gt;0,H490+G490,0)</f>
        <v>0</v>
      </c>
      <c r="K490" s="42">
        <f>MAX((Y$9*E490)+H490+G490,0)</f>
        <v>0</v>
      </c>
      <c r="L490" s="42">
        <f t="shared" si="43"/>
        <v>0</v>
      </c>
      <c r="M490" s="42">
        <f>ABS(MIN((Y$9*E490)+H490+G490,0))</f>
        <v>0</v>
      </c>
      <c r="N490" s="42">
        <f>MAX(K490,0)*(D490*1000/3600)</f>
        <v>0</v>
      </c>
      <c r="O490" s="42">
        <f>ABS(M490*(D490*1000/3600))</f>
        <v>0</v>
      </c>
      <c r="P490" s="42">
        <f>P489+N490/1000</f>
        <v>1839.4093754422568</v>
      </c>
      <c r="Q490" s="42">
        <f>Q489+O490/1000</f>
        <v>505.05086503911815</v>
      </c>
      <c r="R490" s="43">
        <v>376.34380244488665</v>
      </c>
      <c r="S490" s="43">
        <f t="shared" si="44"/>
        <v>0</v>
      </c>
      <c r="T490" s="42">
        <f>V490*Y$16</f>
        <v>348.24720781854086</v>
      </c>
      <c r="U490" s="21">
        <f>MIN(O490,Y$17)</f>
        <v>0</v>
      </c>
      <c r="V490" s="21">
        <f t="shared" si="47"/>
        <v>505.05086503911815</v>
      </c>
      <c r="W490" s="22"/>
    </row>
    <row r="491" spans="1:23" x14ac:dyDescent="0.35">
      <c r="A491" s="2" t="s">
        <v>12</v>
      </c>
      <c r="B491" s="2">
        <v>484</v>
      </c>
      <c r="C491" s="2">
        <v>484</v>
      </c>
      <c r="D491" s="7">
        <v>0</v>
      </c>
      <c r="E491" s="42">
        <f t="shared" si="45"/>
        <v>0</v>
      </c>
      <c r="F491" s="42">
        <f t="shared" si="46"/>
        <v>0</v>
      </c>
      <c r="G491" s="42">
        <f>0.5*Y$11*Y$13*Y$10*(D491*(1000/3600))^2</f>
        <v>0</v>
      </c>
      <c r="H491" s="42">
        <f>IF(D491=0,0,Y$12*Y$9*9.81)</f>
        <v>0</v>
      </c>
      <c r="I491" s="42">
        <f t="shared" si="42"/>
        <v>0</v>
      </c>
      <c r="J491" s="42">
        <f>(Y$9*E491)+IF(E491&gt;0,H491+G491,0)</f>
        <v>0</v>
      </c>
      <c r="K491" s="42">
        <f>MAX((Y$9*E491)+H491+G491,0)</f>
        <v>0</v>
      </c>
      <c r="L491" s="42">
        <f t="shared" si="43"/>
        <v>0</v>
      </c>
      <c r="M491" s="42">
        <f>ABS(MIN((Y$9*E491)+H491+G491,0))</f>
        <v>0</v>
      </c>
      <c r="N491" s="42">
        <f>MAX(K491,0)*(D491*1000/3600)</f>
        <v>0</v>
      </c>
      <c r="O491" s="42">
        <f>ABS(M491*(D491*1000/3600))</f>
        <v>0</v>
      </c>
      <c r="P491" s="42">
        <f>P490+N491/1000</f>
        <v>1839.4093754422568</v>
      </c>
      <c r="Q491" s="42">
        <f>Q490+O491/1000</f>
        <v>505.05086503911815</v>
      </c>
      <c r="R491" s="43">
        <v>376.34380244488665</v>
      </c>
      <c r="S491" s="43">
        <f t="shared" si="44"/>
        <v>0</v>
      </c>
      <c r="T491" s="42">
        <f>V491*Y$16</f>
        <v>348.24720781854086</v>
      </c>
      <c r="U491" s="21">
        <f>MIN(O491,Y$17)</f>
        <v>0</v>
      </c>
      <c r="V491" s="21">
        <f t="shared" si="47"/>
        <v>505.05086503911815</v>
      </c>
      <c r="W491" s="22"/>
    </row>
    <row r="492" spans="1:23" x14ac:dyDescent="0.35">
      <c r="A492" s="2" t="s">
        <v>12</v>
      </c>
      <c r="B492" s="2">
        <v>485</v>
      </c>
      <c r="C492" s="2">
        <v>485</v>
      </c>
      <c r="D492" s="7">
        <v>0</v>
      </c>
      <c r="E492" s="42">
        <f t="shared" si="45"/>
        <v>0</v>
      </c>
      <c r="F492" s="42">
        <f t="shared" si="46"/>
        <v>0</v>
      </c>
      <c r="G492" s="42">
        <f>0.5*Y$11*Y$13*Y$10*(D492*(1000/3600))^2</f>
        <v>0</v>
      </c>
      <c r="H492" s="42">
        <f>IF(D492=0,0,Y$12*Y$9*9.81)</f>
        <v>0</v>
      </c>
      <c r="I492" s="42">
        <f t="shared" si="42"/>
        <v>0</v>
      </c>
      <c r="J492" s="42">
        <f>(Y$9*E492)+IF(E492&gt;0,H492+G492,0)</f>
        <v>0</v>
      </c>
      <c r="K492" s="42">
        <f>MAX((Y$9*E492)+H492+G492,0)</f>
        <v>0</v>
      </c>
      <c r="L492" s="42">
        <f t="shared" si="43"/>
        <v>0</v>
      </c>
      <c r="M492" s="42">
        <f>ABS(MIN((Y$9*E492)+H492+G492,0))</f>
        <v>0</v>
      </c>
      <c r="N492" s="42">
        <f>MAX(K492,0)*(D492*1000/3600)</f>
        <v>0</v>
      </c>
      <c r="O492" s="42">
        <f>ABS(M492*(D492*1000/3600))</f>
        <v>0</v>
      </c>
      <c r="P492" s="42">
        <f>P491+N492/1000</f>
        <v>1839.4093754422568</v>
      </c>
      <c r="Q492" s="42">
        <f>Q491+O492/1000</f>
        <v>505.05086503911815</v>
      </c>
      <c r="R492" s="43">
        <v>376.34380244488665</v>
      </c>
      <c r="S492" s="43">
        <f t="shared" si="44"/>
        <v>0</v>
      </c>
      <c r="T492" s="42">
        <f>V492*Y$16</f>
        <v>348.24720781854086</v>
      </c>
      <c r="U492" s="21">
        <f>MIN(O492,Y$17)</f>
        <v>0</v>
      </c>
      <c r="V492" s="21">
        <f t="shared" si="47"/>
        <v>505.05086503911815</v>
      </c>
      <c r="W492" s="22"/>
    </row>
    <row r="493" spans="1:23" x14ac:dyDescent="0.35">
      <c r="A493" s="2" t="s">
        <v>12</v>
      </c>
      <c r="B493" s="2">
        <v>486</v>
      </c>
      <c r="C493" s="2">
        <v>486</v>
      </c>
      <c r="D493" s="7">
        <v>0</v>
      </c>
      <c r="E493" s="42">
        <f t="shared" si="45"/>
        <v>0</v>
      </c>
      <c r="F493" s="42">
        <f t="shared" si="46"/>
        <v>0</v>
      </c>
      <c r="G493" s="42">
        <f>0.5*Y$11*Y$13*Y$10*(D493*(1000/3600))^2</f>
        <v>0</v>
      </c>
      <c r="H493" s="42">
        <f>IF(D493=0,0,Y$12*Y$9*9.81)</f>
        <v>0</v>
      </c>
      <c r="I493" s="42">
        <f t="shared" si="42"/>
        <v>0</v>
      </c>
      <c r="J493" s="42">
        <f>(Y$9*E493)+IF(E493&gt;0,H493+G493,0)</f>
        <v>0</v>
      </c>
      <c r="K493" s="42">
        <f>MAX((Y$9*E493)+H493+G493,0)</f>
        <v>0</v>
      </c>
      <c r="L493" s="42">
        <f t="shared" si="43"/>
        <v>0</v>
      </c>
      <c r="M493" s="42">
        <f>ABS(MIN((Y$9*E493)+H493+G493,0))</f>
        <v>0</v>
      </c>
      <c r="N493" s="42">
        <f>MAX(K493,0)*(D493*1000/3600)</f>
        <v>0</v>
      </c>
      <c r="O493" s="42">
        <f>ABS(M493*(D493*1000/3600))</f>
        <v>0</v>
      </c>
      <c r="P493" s="42">
        <f>P492+N493/1000</f>
        <v>1839.4093754422568</v>
      </c>
      <c r="Q493" s="42">
        <f>Q492+O493/1000</f>
        <v>505.05086503911815</v>
      </c>
      <c r="R493" s="43">
        <v>376.34380244488665</v>
      </c>
      <c r="S493" s="43">
        <f t="shared" si="44"/>
        <v>0</v>
      </c>
      <c r="T493" s="42">
        <f>V493*Y$16</f>
        <v>348.24720781854086</v>
      </c>
      <c r="U493" s="21">
        <f>MIN(O493,Y$17)</f>
        <v>0</v>
      </c>
      <c r="V493" s="21">
        <f t="shared" si="47"/>
        <v>505.05086503911815</v>
      </c>
      <c r="W493" s="22"/>
    </row>
    <row r="494" spans="1:23" x14ac:dyDescent="0.35">
      <c r="A494" s="2" t="s">
        <v>12</v>
      </c>
      <c r="B494" s="2">
        <v>487</v>
      </c>
      <c r="C494" s="2">
        <v>487</v>
      </c>
      <c r="D494" s="7">
        <v>0</v>
      </c>
      <c r="E494" s="42">
        <f t="shared" si="45"/>
        <v>0</v>
      </c>
      <c r="F494" s="42">
        <f t="shared" si="46"/>
        <v>0</v>
      </c>
      <c r="G494" s="42">
        <f>0.5*Y$11*Y$13*Y$10*(D494*(1000/3600))^2</f>
        <v>0</v>
      </c>
      <c r="H494" s="42">
        <f>IF(D494=0,0,Y$12*Y$9*9.81)</f>
        <v>0</v>
      </c>
      <c r="I494" s="42">
        <f t="shared" si="42"/>
        <v>0</v>
      </c>
      <c r="J494" s="42">
        <f>(Y$9*E494)+IF(E494&gt;0,H494+G494,0)</f>
        <v>0</v>
      </c>
      <c r="K494" s="42">
        <f>MAX((Y$9*E494)+H494+G494,0)</f>
        <v>0</v>
      </c>
      <c r="L494" s="42">
        <f t="shared" si="43"/>
        <v>0</v>
      </c>
      <c r="M494" s="42">
        <f>ABS(MIN((Y$9*E494)+H494+G494,0))</f>
        <v>0</v>
      </c>
      <c r="N494" s="42">
        <f>MAX(K494,0)*(D494*1000/3600)</f>
        <v>0</v>
      </c>
      <c r="O494" s="42">
        <f>ABS(M494*(D494*1000/3600))</f>
        <v>0</v>
      </c>
      <c r="P494" s="42">
        <f>P493+N494/1000</f>
        <v>1839.4093754422568</v>
      </c>
      <c r="Q494" s="42">
        <f>Q493+O494/1000</f>
        <v>505.05086503911815</v>
      </c>
      <c r="R494" s="43">
        <v>376.34380244488665</v>
      </c>
      <c r="S494" s="43">
        <f t="shared" si="44"/>
        <v>0</v>
      </c>
      <c r="T494" s="42">
        <f>V494*Y$16</f>
        <v>348.24720781854086</v>
      </c>
      <c r="U494" s="21">
        <f>MIN(O494,Y$17)</f>
        <v>0</v>
      </c>
      <c r="V494" s="21">
        <f t="shared" si="47"/>
        <v>505.05086503911815</v>
      </c>
      <c r="W494" s="22"/>
    </row>
    <row r="495" spans="1:23" x14ac:dyDescent="0.35">
      <c r="A495" s="2" t="s">
        <v>12</v>
      </c>
      <c r="B495" s="2">
        <v>488</v>
      </c>
      <c r="C495" s="2">
        <v>488</v>
      </c>
      <c r="D495" s="7">
        <v>0</v>
      </c>
      <c r="E495" s="42">
        <f t="shared" si="45"/>
        <v>0</v>
      </c>
      <c r="F495" s="42">
        <f t="shared" si="46"/>
        <v>0</v>
      </c>
      <c r="G495" s="42">
        <f>0.5*Y$11*Y$13*Y$10*(D495*(1000/3600))^2</f>
        <v>0</v>
      </c>
      <c r="H495" s="42">
        <f>IF(D495=0,0,Y$12*Y$9*9.81)</f>
        <v>0</v>
      </c>
      <c r="I495" s="42">
        <f t="shared" si="42"/>
        <v>0</v>
      </c>
      <c r="J495" s="42">
        <f>(Y$9*E495)+IF(E495&gt;0,H495+G495,0)</f>
        <v>0</v>
      </c>
      <c r="K495" s="42">
        <f>MAX((Y$9*E495)+H495+G495,0)</f>
        <v>0</v>
      </c>
      <c r="L495" s="42">
        <f t="shared" si="43"/>
        <v>0</v>
      </c>
      <c r="M495" s="42">
        <f>ABS(MIN((Y$9*E495)+H495+G495,0))</f>
        <v>0</v>
      </c>
      <c r="N495" s="42">
        <f>MAX(K495,0)*(D495*1000/3600)</f>
        <v>0</v>
      </c>
      <c r="O495" s="42">
        <f>ABS(M495*(D495*1000/3600))</f>
        <v>0</v>
      </c>
      <c r="P495" s="42">
        <f>P494+N495/1000</f>
        <v>1839.4093754422568</v>
      </c>
      <c r="Q495" s="42">
        <f>Q494+O495/1000</f>
        <v>505.05086503911815</v>
      </c>
      <c r="R495" s="43">
        <v>376.34380244488665</v>
      </c>
      <c r="S495" s="43">
        <f t="shared" si="44"/>
        <v>0</v>
      </c>
      <c r="T495" s="42">
        <f>V495*Y$16</f>
        <v>348.24720781854086</v>
      </c>
      <c r="U495" s="21">
        <f>MIN(O495,Y$17)</f>
        <v>0</v>
      </c>
      <c r="V495" s="21">
        <f t="shared" si="47"/>
        <v>505.05086503911815</v>
      </c>
      <c r="W495" s="22"/>
    </row>
    <row r="496" spans="1:23" x14ac:dyDescent="0.35">
      <c r="A496" s="2" t="s">
        <v>12</v>
      </c>
      <c r="B496" s="2">
        <v>489</v>
      </c>
      <c r="C496" s="2">
        <v>489</v>
      </c>
      <c r="D496" s="7">
        <v>0</v>
      </c>
      <c r="E496" s="42">
        <f t="shared" si="45"/>
        <v>0</v>
      </c>
      <c r="F496" s="42">
        <f t="shared" si="46"/>
        <v>0</v>
      </c>
      <c r="G496" s="42">
        <f>0.5*Y$11*Y$13*Y$10*(D496*(1000/3600))^2</f>
        <v>0</v>
      </c>
      <c r="H496" s="42">
        <f>IF(D496=0,0,Y$12*Y$9*9.81)</f>
        <v>0</v>
      </c>
      <c r="I496" s="42">
        <f t="shared" si="42"/>
        <v>0</v>
      </c>
      <c r="J496" s="42">
        <f>(Y$9*E496)+IF(E496&gt;0,H496+G496,0)</f>
        <v>0</v>
      </c>
      <c r="K496" s="42">
        <f>MAX((Y$9*E496)+H496+G496,0)</f>
        <v>0</v>
      </c>
      <c r="L496" s="42">
        <f t="shared" si="43"/>
        <v>0</v>
      </c>
      <c r="M496" s="42">
        <f>ABS(MIN((Y$9*E496)+H496+G496,0))</f>
        <v>0</v>
      </c>
      <c r="N496" s="42">
        <f>MAX(K496,0)*(D496*1000/3600)</f>
        <v>0</v>
      </c>
      <c r="O496" s="42">
        <f>ABS(M496*(D496*1000/3600))</f>
        <v>0</v>
      </c>
      <c r="P496" s="42">
        <f>P495+N496/1000</f>
        <v>1839.4093754422568</v>
      </c>
      <c r="Q496" s="42">
        <f>Q495+O496/1000</f>
        <v>505.05086503911815</v>
      </c>
      <c r="R496" s="43">
        <v>376.34380244488665</v>
      </c>
      <c r="S496" s="43">
        <f t="shared" si="44"/>
        <v>0</v>
      </c>
      <c r="T496" s="42">
        <f>V496*Y$16</f>
        <v>348.24720781854086</v>
      </c>
      <c r="U496" s="21">
        <f>MIN(O496,Y$17)</f>
        <v>0</v>
      </c>
      <c r="V496" s="21">
        <f t="shared" si="47"/>
        <v>505.05086503911815</v>
      </c>
      <c r="W496" s="22"/>
    </row>
    <row r="497" spans="1:23" x14ac:dyDescent="0.35">
      <c r="A497" s="2" t="s">
        <v>12</v>
      </c>
      <c r="B497" s="2">
        <v>490</v>
      </c>
      <c r="C497" s="2">
        <v>490</v>
      </c>
      <c r="D497" s="7">
        <v>0</v>
      </c>
      <c r="E497" s="42">
        <f t="shared" si="45"/>
        <v>0</v>
      </c>
      <c r="F497" s="42">
        <f t="shared" si="46"/>
        <v>0</v>
      </c>
      <c r="G497" s="42">
        <f>0.5*Y$11*Y$13*Y$10*(D497*(1000/3600))^2</f>
        <v>0</v>
      </c>
      <c r="H497" s="42">
        <f>IF(D497=0,0,Y$12*Y$9*9.81)</f>
        <v>0</v>
      </c>
      <c r="I497" s="42">
        <f t="shared" si="42"/>
        <v>0</v>
      </c>
      <c r="J497" s="42">
        <f>(Y$9*E497)+IF(E497&gt;0,H497+G497,0)</f>
        <v>0</v>
      </c>
      <c r="K497" s="42">
        <f>MAX((Y$9*E497)+H497+G497,0)</f>
        <v>0</v>
      </c>
      <c r="L497" s="42">
        <f t="shared" si="43"/>
        <v>0</v>
      </c>
      <c r="M497" s="42">
        <f>ABS(MIN((Y$9*E497)+H497+G497,0))</f>
        <v>0</v>
      </c>
      <c r="N497" s="42">
        <f>MAX(K497,0)*(D497*1000/3600)</f>
        <v>0</v>
      </c>
      <c r="O497" s="42">
        <f>ABS(M497*(D497*1000/3600))</f>
        <v>0</v>
      </c>
      <c r="P497" s="42">
        <f>P496+N497/1000</f>
        <v>1839.4093754422568</v>
      </c>
      <c r="Q497" s="42">
        <f>Q496+O497/1000</f>
        <v>505.05086503911815</v>
      </c>
      <c r="R497" s="43">
        <v>376.34380244488665</v>
      </c>
      <c r="S497" s="43">
        <f t="shared" si="44"/>
        <v>0</v>
      </c>
      <c r="T497" s="42">
        <f>V497*Y$16</f>
        <v>348.24720781854086</v>
      </c>
      <c r="U497" s="21">
        <f>MIN(O497,Y$17)</f>
        <v>0</v>
      </c>
      <c r="V497" s="21">
        <f t="shared" si="47"/>
        <v>505.05086503911815</v>
      </c>
      <c r="W497" s="22"/>
    </row>
    <row r="498" spans="1:23" x14ac:dyDescent="0.35">
      <c r="A498" s="2" t="s">
        <v>12</v>
      </c>
      <c r="B498" s="2">
        <v>491</v>
      </c>
      <c r="C498" s="2">
        <v>491</v>
      </c>
      <c r="D498" s="7">
        <v>0</v>
      </c>
      <c r="E498" s="42">
        <f t="shared" si="45"/>
        <v>0</v>
      </c>
      <c r="F498" s="42">
        <f t="shared" si="46"/>
        <v>0</v>
      </c>
      <c r="G498" s="42">
        <f>0.5*Y$11*Y$13*Y$10*(D498*(1000/3600))^2</f>
        <v>0</v>
      </c>
      <c r="H498" s="42">
        <f>IF(D498=0,0,Y$12*Y$9*9.81)</f>
        <v>0</v>
      </c>
      <c r="I498" s="42">
        <f t="shared" si="42"/>
        <v>0</v>
      </c>
      <c r="J498" s="42">
        <f>(Y$9*E498)+IF(E498&gt;0,H498+G498,0)</f>
        <v>0</v>
      </c>
      <c r="K498" s="42">
        <f>MAX((Y$9*E498)+H498+G498,0)</f>
        <v>0</v>
      </c>
      <c r="L498" s="42">
        <f t="shared" si="43"/>
        <v>0</v>
      </c>
      <c r="M498" s="42">
        <f>ABS(MIN((Y$9*E498)+H498+G498,0))</f>
        <v>0</v>
      </c>
      <c r="N498" s="42">
        <f>MAX(K498,0)*(D498*1000/3600)</f>
        <v>0</v>
      </c>
      <c r="O498" s="42">
        <f>ABS(M498*(D498*1000/3600))</f>
        <v>0</v>
      </c>
      <c r="P498" s="42">
        <f>P497+N498/1000</f>
        <v>1839.4093754422568</v>
      </c>
      <c r="Q498" s="42">
        <f>Q497+O498/1000</f>
        <v>505.05086503911815</v>
      </c>
      <c r="R498" s="43">
        <v>376.34380244488665</v>
      </c>
      <c r="S498" s="43">
        <f t="shared" si="44"/>
        <v>0</v>
      </c>
      <c r="T498" s="42">
        <f>V498*Y$16</f>
        <v>348.24720781854086</v>
      </c>
      <c r="U498" s="21">
        <f>MIN(O498,Y$17)</f>
        <v>0</v>
      </c>
      <c r="V498" s="21">
        <f t="shared" si="47"/>
        <v>505.05086503911815</v>
      </c>
      <c r="W498" s="22"/>
    </row>
    <row r="499" spans="1:23" x14ac:dyDescent="0.35">
      <c r="A499" s="2" t="s">
        <v>12</v>
      </c>
      <c r="B499" s="2">
        <v>492</v>
      </c>
      <c r="C499" s="2">
        <v>492</v>
      </c>
      <c r="D499" s="7">
        <v>0</v>
      </c>
      <c r="E499" s="42">
        <f t="shared" si="45"/>
        <v>0</v>
      </c>
      <c r="F499" s="42">
        <f t="shared" si="46"/>
        <v>0</v>
      </c>
      <c r="G499" s="42">
        <f>0.5*Y$11*Y$13*Y$10*(D499*(1000/3600))^2</f>
        <v>0</v>
      </c>
      <c r="H499" s="42">
        <f>IF(D499=0,0,Y$12*Y$9*9.81)</f>
        <v>0</v>
      </c>
      <c r="I499" s="42">
        <f t="shared" si="42"/>
        <v>0</v>
      </c>
      <c r="J499" s="42">
        <f>(Y$9*E499)+IF(E499&gt;0,H499+G499,0)</f>
        <v>0</v>
      </c>
      <c r="K499" s="42">
        <f>MAX((Y$9*E499)+H499+G499,0)</f>
        <v>0</v>
      </c>
      <c r="L499" s="42">
        <f t="shared" si="43"/>
        <v>0</v>
      </c>
      <c r="M499" s="42">
        <f>ABS(MIN((Y$9*E499)+H499+G499,0))</f>
        <v>0</v>
      </c>
      <c r="N499" s="42">
        <f>MAX(K499,0)*(D499*1000/3600)</f>
        <v>0</v>
      </c>
      <c r="O499" s="42">
        <f>ABS(M499*(D499*1000/3600))</f>
        <v>0</v>
      </c>
      <c r="P499" s="42">
        <f>P498+N499/1000</f>
        <v>1839.4093754422568</v>
      </c>
      <c r="Q499" s="42">
        <f>Q498+O499/1000</f>
        <v>505.05086503911815</v>
      </c>
      <c r="R499" s="43">
        <v>376.34380244488665</v>
      </c>
      <c r="S499" s="43">
        <f t="shared" si="44"/>
        <v>0</v>
      </c>
      <c r="T499" s="42">
        <f>V499*Y$16</f>
        <v>348.24720781854086</v>
      </c>
      <c r="U499" s="21">
        <f>MIN(O499,Y$17)</f>
        <v>0</v>
      </c>
      <c r="V499" s="21">
        <f t="shared" si="47"/>
        <v>505.05086503911815</v>
      </c>
      <c r="W499" s="22"/>
    </row>
    <row r="500" spans="1:23" x14ac:dyDescent="0.35">
      <c r="A500" s="2" t="s">
        <v>12</v>
      </c>
      <c r="B500" s="2">
        <v>493</v>
      </c>
      <c r="C500" s="2">
        <v>493</v>
      </c>
      <c r="D500" s="7">
        <v>0</v>
      </c>
      <c r="E500" s="42">
        <f t="shared" si="45"/>
        <v>0</v>
      </c>
      <c r="F500" s="42">
        <f t="shared" si="46"/>
        <v>0</v>
      </c>
      <c r="G500" s="42">
        <f>0.5*Y$11*Y$13*Y$10*(D500*(1000/3600))^2</f>
        <v>0</v>
      </c>
      <c r="H500" s="42">
        <f>IF(D500=0,0,Y$12*Y$9*9.81)</f>
        <v>0</v>
      </c>
      <c r="I500" s="42">
        <f t="shared" si="42"/>
        <v>0</v>
      </c>
      <c r="J500" s="42">
        <f>(Y$9*E500)+IF(E500&gt;0,H500+G500,0)</f>
        <v>0</v>
      </c>
      <c r="K500" s="42">
        <f>MAX((Y$9*E500)+H500+G500,0)</f>
        <v>0</v>
      </c>
      <c r="L500" s="42">
        <f t="shared" si="43"/>
        <v>0</v>
      </c>
      <c r="M500" s="42">
        <f>ABS(MIN((Y$9*E500)+H500+G500,0))</f>
        <v>0</v>
      </c>
      <c r="N500" s="42">
        <f>MAX(K500,0)*(D500*1000/3600)</f>
        <v>0</v>
      </c>
      <c r="O500" s="42">
        <f>ABS(M500*(D500*1000/3600))</f>
        <v>0</v>
      </c>
      <c r="P500" s="42">
        <f>P499+N500/1000</f>
        <v>1839.4093754422568</v>
      </c>
      <c r="Q500" s="42">
        <f>Q499+O500/1000</f>
        <v>505.05086503911815</v>
      </c>
      <c r="R500" s="43">
        <v>376.34380244488665</v>
      </c>
      <c r="S500" s="43">
        <f t="shared" si="44"/>
        <v>0</v>
      </c>
      <c r="T500" s="42">
        <f>V500*Y$16</f>
        <v>348.24720781854086</v>
      </c>
      <c r="U500" s="21">
        <f>MIN(O500,Y$17)</f>
        <v>0</v>
      </c>
      <c r="V500" s="21">
        <f t="shared" si="47"/>
        <v>505.05086503911815</v>
      </c>
      <c r="W500" s="22"/>
    </row>
    <row r="501" spans="1:23" x14ac:dyDescent="0.35">
      <c r="A501" s="2" t="s">
        <v>12</v>
      </c>
      <c r="B501" s="2">
        <v>494</v>
      </c>
      <c r="C501" s="2">
        <v>494</v>
      </c>
      <c r="D501" s="7">
        <v>0</v>
      </c>
      <c r="E501" s="42">
        <f t="shared" si="45"/>
        <v>0</v>
      </c>
      <c r="F501" s="42">
        <f t="shared" si="46"/>
        <v>0</v>
      </c>
      <c r="G501" s="42">
        <f>0.5*Y$11*Y$13*Y$10*(D501*(1000/3600))^2</f>
        <v>0</v>
      </c>
      <c r="H501" s="42">
        <f>IF(D501=0,0,Y$12*Y$9*9.81)</f>
        <v>0</v>
      </c>
      <c r="I501" s="42">
        <f t="shared" si="42"/>
        <v>0</v>
      </c>
      <c r="J501" s="42">
        <f>(Y$9*E501)+IF(E501&gt;0,H501+G501,0)</f>
        <v>0</v>
      </c>
      <c r="K501" s="42">
        <f>MAX((Y$9*E501)+H501+G501,0)</f>
        <v>0</v>
      </c>
      <c r="L501" s="42">
        <f t="shared" si="43"/>
        <v>0</v>
      </c>
      <c r="M501" s="42">
        <f>ABS(MIN((Y$9*E501)+H501+G501,0))</f>
        <v>0</v>
      </c>
      <c r="N501" s="42">
        <f>MAX(K501,0)*(D501*1000/3600)</f>
        <v>0</v>
      </c>
      <c r="O501" s="42">
        <f>ABS(M501*(D501*1000/3600))</f>
        <v>0</v>
      </c>
      <c r="P501" s="42">
        <f>P500+N501/1000</f>
        <v>1839.4093754422568</v>
      </c>
      <c r="Q501" s="42">
        <f>Q500+O501/1000</f>
        <v>505.05086503911815</v>
      </c>
      <c r="R501" s="43">
        <v>376.34380244488665</v>
      </c>
      <c r="S501" s="43">
        <f t="shared" si="44"/>
        <v>0</v>
      </c>
      <c r="T501" s="42">
        <f>V501*Y$16</f>
        <v>348.24720781854086</v>
      </c>
      <c r="U501" s="21">
        <f>MIN(O501,Y$17)</f>
        <v>0</v>
      </c>
      <c r="V501" s="21">
        <f t="shared" si="47"/>
        <v>505.05086503911815</v>
      </c>
      <c r="W501" s="22"/>
    </row>
    <row r="502" spans="1:23" x14ac:dyDescent="0.35">
      <c r="A502" s="2" t="s">
        <v>12</v>
      </c>
      <c r="B502" s="2">
        <v>495</v>
      </c>
      <c r="C502" s="2">
        <v>495</v>
      </c>
      <c r="D502" s="7">
        <v>0</v>
      </c>
      <c r="E502" s="42">
        <f t="shared" si="45"/>
        <v>0</v>
      </c>
      <c r="F502" s="42">
        <f t="shared" si="46"/>
        <v>0</v>
      </c>
      <c r="G502" s="42">
        <f>0.5*Y$11*Y$13*Y$10*(D502*(1000/3600))^2</f>
        <v>0</v>
      </c>
      <c r="H502" s="42">
        <f>IF(D502=0,0,Y$12*Y$9*9.81)</f>
        <v>0</v>
      </c>
      <c r="I502" s="42">
        <f t="shared" si="42"/>
        <v>0</v>
      </c>
      <c r="J502" s="42">
        <f>(Y$9*E502)+IF(E502&gt;0,H502+G502,0)</f>
        <v>0</v>
      </c>
      <c r="K502" s="42">
        <f>MAX((Y$9*E502)+H502+G502,0)</f>
        <v>0</v>
      </c>
      <c r="L502" s="42">
        <f t="shared" si="43"/>
        <v>0</v>
      </c>
      <c r="M502" s="42">
        <f>ABS(MIN((Y$9*E502)+H502+G502,0))</f>
        <v>0</v>
      </c>
      <c r="N502" s="42">
        <f>MAX(K502,0)*(D502*1000/3600)</f>
        <v>0</v>
      </c>
      <c r="O502" s="42">
        <f>ABS(M502*(D502*1000/3600))</f>
        <v>0</v>
      </c>
      <c r="P502" s="42">
        <f>P501+N502/1000</f>
        <v>1839.4093754422568</v>
      </c>
      <c r="Q502" s="42">
        <f>Q501+O502/1000</f>
        <v>505.05086503911815</v>
      </c>
      <c r="R502" s="43">
        <v>376.34380244488665</v>
      </c>
      <c r="S502" s="43">
        <f t="shared" si="44"/>
        <v>0</v>
      </c>
      <c r="T502" s="42">
        <f>V502*Y$16</f>
        <v>348.24720781854086</v>
      </c>
      <c r="U502" s="21">
        <f>MIN(O502,Y$17)</f>
        <v>0</v>
      </c>
      <c r="V502" s="21">
        <f t="shared" si="47"/>
        <v>505.05086503911815</v>
      </c>
      <c r="W502" s="22"/>
    </row>
    <row r="503" spans="1:23" x14ac:dyDescent="0.35">
      <c r="A503" s="2" t="s">
        <v>12</v>
      </c>
      <c r="B503" s="2">
        <v>496</v>
      </c>
      <c r="C503" s="2">
        <v>496</v>
      </c>
      <c r="D503" s="7">
        <v>0</v>
      </c>
      <c r="E503" s="42">
        <f t="shared" si="45"/>
        <v>0</v>
      </c>
      <c r="F503" s="42">
        <f t="shared" si="46"/>
        <v>0</v>
      </c>
      <c r="G503" s="42">
        <f>0.5*Y$11*Y$13*Y$10*(D503*(1000/3600))^2</f>
        <v>0</v>
      </c>
      <c r="H503" s="42">
        <f>IF(D503=0,0,Y$12*Y$9*9.81)</f>
        <v>0</v>
      </c>
      <c r="I503" s="42">
        <f t="shared" si="42"/>
        <v>0</v>
      </c>
      <c r="J503" s="42">
        <f>(Y$9*E503)+IF(E503&gt;0,H503+G503,0)</f>
        <v>0</v>
      </c>
      <c r="K503" s="42">
        <f>MAX((Y$9*E503)+H503+G503,0)</f>
        <v>0</v>
      </c>
      <c r="L503" s="42">
        <f t="shared" si="43"/>
        <v>0</v>
      </c>
      <c r="M503" s="42">
        <f>ABS(MIN((Y$9*E503)+H503+G503,0))</f>
        <v>0</v>
      </c>
      <c r="N503" s="42">
        <f>MAX(K503,0)*(D503*1000/3600)</f>
        <v>0</v>
      </c>
      <c r="O503" s="42">
        <f>ABS(M503*(D503*1000/3600))</f>
        <v>0</v>
      </c>
      <c r="P503" s="42">
        <f>P502+N503/1000</f>
        <v>1839.4093754422568</v>
      </c>
      <c r="Q503" s="42">
        <f>Q502+O503/1000</f>
        <v>505.05086503911815</v>
      </c>
      <c r="R503" s="43">
        <v>376.34380244488665</v>
      </c>
      <c r="S503" s="43">
        <f t="shared" si="44"/>
        <v>0</v>
      </c>
      <c r="T503" s="42">
        <f>V503*Y$16</f>
        <v>348.24720781854086</v>
      </c>
      <c r="U503" s="21">
        <f>MIN(O503,Y$17)</f>
        <v>0</v>
      </c>
      <c r="V503" s="21">
        <f t="shared" si="47"/>
        <v>505.05086503911815</v>
      </c>
      <c r="W503" s="22"/>
    </row>
    <row r="504" spans="1:23" x14ac:dyDescent="0.35">
      <c r="A504" s="2" t="s">
        <v>12</v>
      </c>
      <c r="B504" s="2">
        <v>497</v>
      </c>
      <c r="C504" s="2">
        <v>497</v>
      </c>
      <c r="D504" s="7">
        <v>0</v>
      </c>
      <c r="E504" s="42">
        <f t="shared" si="45"/>
        <v>0</v>
      </c>
      <c r="F504" s="42">
        <f t="shared" si="46"/>
        <v>0</v>
      </c>
      <c r="G504" s="42">
        <f>0.5*Y$11*Y$13*Y$10*(D504*(1000/3600))^2</f>
        <v>0</v>
      </c>
      <c r="H504" s="42">
        <f>IF(D504=0,0,Y$12*Y$9*9.81)</f>
        <v>0</v>
      </c>
      <c r="I504" s="42">
        <f t="shared" si="42"/>
        <v>0</v>
      </c>
      <c r="J504" s="42">
        <f>(Y$9*E504)+IF(E504&gt;0,H504+G504,0)</f>
        <v>0</v>
      </c>
      <c r="K504" s="42">
        <f>MAX((Y$9*E504)+H504+G504,0)</f>
        <v>0</v>
      </c>
      <c r="L504" s="42">
        <f t="shared" si="43"/>
        <v>0</v>
      </c>
      <c r="M504" s="42">
        <f>ABS(MIN((Y$9*E504)+H504+G504,0))</f>
        <v>0</v>
      </c>
      <c r="N504" s="42">
        <f>MAX(K504,0)*(D504*1000/3600)</f>
        <v>0</v>
      </c>
      <c r="O504" s="42">
        <f>ABS(M504*(D504*1000/3600))</f>
        <v>0</v>
      </c>
      <c r="P504" s="42">
        <f>P503+N504/1000</f>
        <v>1839.4093754422568</v>
      </c>
      <c r="Q504" s="42">
        <f>Q503+O504/1000</f>
        <v>505.05086503911815</v>
      </c>
      <c r="R504" s="43">
        <v>376.34380244488665</v>
      </c>
      <c r="S504" s="43">
        <f t="shared" si="44"/>
        <v>0</v>
      </c>
      <c r="T504" s="42">
        <f>V504*Y$16</f>
        <v>348.24720781854086</v>
      </c>
      <c r="U504" s="21">
        <f>MIN(O504,Y$17)</f>
        <v>0</v>
      </c>
      <c r="V504" s="21">
        <f t="shared" si="47"/>
        <v>505.05086503911815</v>
      </c>
      <c r="W504" s="22"/>
    </row>
    <row r="505" spans="1:23" x14ac:dyDescent="0.35">
      <c r="A505" s="2" t="s">
        <v>12</v>
      </c>
      <c r="B505" s="2">
        <v>498</v>
      </c>
      <c r="C505" s="2">
        <v>498</v>
      </c>
      <c r="D505" s="7">
        <v>0</v>
      </c>
      <c r="E505" s="42">
        <f t="shared" si="45"/>
        <v>0</v>
      </c>
      <c r="F505" s="42">
        <f t="shared" si="46"/>
        <v>0</v>
      </c>
      <c r="G505" s="42">
        <f>0.5*Y$11*Y$13*Y$10*(D505*(1000/3600))^2</f>
        <v>0</v>
      </c>
      <c r="H505" s="42">
        <f>IF(D505=0,0,Y$12*Y$9*9.81)</f>
        <v>0</v>
      </c>
      <c r="I505" s="42">
        <f t="shared" si="42"/>
        <v>0</v>
      </c>
      <c r="J505" s="42">
        <f>(Y$9*E505)+IF(E505&gt;0,H505+G505,0)</f>
        <v>0</v>
      </c>
      <c r="K505" s="42">
        <f>MAX((Y$9*E505)+H505+G505,0)</f>
        <v>0</v>
      </c>
      <c r="L505" s="42">
        <f t="shared" si="43"/>
        <v>0</v>
      </c>
      <c r="M505" s="42">
        <f>ABS(MIN((Y$9*E505)+H505+G505,0))</f>
        <v>0</v>
      </c>
      <c r="N505" s="42">
        <f>MAX(K505,0)*(D505*1000/3600)</f>
        <v>0</v>
      </c>
      <c r="O505" s="42">
        <f>ABS(M505*(D505*1000/3600))</f>
        <v>0</v>
      </c>
      <c r="P505" s="42">
        <f>P504+N505/1000</f>
        <v>1839.4093754422568</v>
      </c>
      <c r="Q505" s="42">
        <f>Q504+O505/1000</f>
        <v>505.05086503911815</v>
      </c>
      <c r="R505" s="43">
        <v>376.34380244488665</v>
      </c>
      <c r="S505" s="43">
        <f t="shared" si="44"/>
        <v>0</v>
      </c>
      <c r="T505" s="42">
        <f>V505*Y$16</f>
        <v>348.24720781854086</v>
      </c>
      <c r="U505" s="21">
        <f>MIN(O505,Y$17)</f>
        <v>0</v>
      </c>
      <c r="V505" s="21">
        <f t="shared" si="47"/>
        <v>505.05086503911815</v>
      </c>
      <c r="W505" s="22"/>
    </row>
    <row r="506" spans="1:23" x14ac:dyDescent="0.35">
      <c r="A506" s="2" t="s">
        <v>12</v>
      </c>
      <c r="B506" s="2">
        <v>499</v>
      </c>
      <c r="C506" s="2">
        <v>499</v>
      </c>
      <c r="D506" s="7">
        <v>0</v>
      </c>
      <c r="E506" s="42">
        <f t="shared" si="45"/>
        <v>0</v>
      </c>
      <c r="F506" s="42">
        <f t="shared" si="46"/>
        <v>0</v>
      </c>
      <c r="G506" s="42">
        <f>0.5*Y$11*Y$13*Y$10*(D506*(1000/3600))^2</f>
        <v>0</v>
      </c>
      <c r="H506" s="42">
        <f>IF(D506=0,0,Y$12*Y$9*9.81)</f>
        <v>0</v>
      </c>
      <c r="I506" s="42">
        <f t="shared" si="42"/>
        <v>0</v>
      </c>
      <c r="J506" s="42">
        <f>(Y$9*E506)+IF(E506&gt;0,H506+G506,0)</f>
        <v>0</v>
      </c>
      <c r="K506" s="42">
        <f>MAX((Y$9*E506)+H506+G506,0)</f>
        <v>0</v>
      </c>
      <c r="L506" s="42">
        <f t="shared" si="43"/>
        <v>0</v>
      </c>
      <c r="M506" s="42">
        <f>ABS(MIN((Y$9*E506)+H506+G506,0))</f>
        <v>0</v>
      </c>
      <c r="N506" s="42">
        <f>MAX(K506,0)*(D506*1000/3600)</f>
        <v>0</v>
      </c>
      <c r="O506" s="42">
        <f>ABS(M506*(D506*1000/3600))</f>
        <v>0</v>
      </c>
      <c r="P506" s="42">
        <f>P505+N506/1000</f>
        <v>1839.4093754422568</v>
      </c>
      <c r="Q506" s="42">
        <f>Q505+O506/1000</f>
        <v>505.05086503911815</v>
      </c>
      <c r="R506" s="43">
        <v>376.34380244488665</v>
      </c>
      <c r="S506" s="43">
        <f t="shared" si="44"/>
        <v>0</v>
      </c>
      <c r="T506" s="42">
        <f>V506*Y$16</f>
        <v>348.24720781854086</v>
      </c>
      <c r="U506" s="21">
        <f>MIN(O506,Y$17)</f>
        <v>0</v>
      </c>
      <c r="V506" s="21">
        <f t="shared" si="47"/>
        <v>505.05086503911815</v>
      </c>
      <c r="W506" s="22"/>
    </row>
    <row r="507" spans="1:23" x14ac:dyDescent="0.35">
      <c r="A507" s="2" t="s">
        <v>12</v>
      </c>
      <c r="B507" s="2">
        <v>500</v>
      </c>
      <c r="C507" s="2">
        <v>500</v>
      </c>
      <c r="D507" s="7">
        <v>0</v>
      </c>
      <c r="E507" s="42">
        <f t="shared" si="45"/>
        <v>0</v>
      </c>
      <c r="F507" s="42">
        <f t="shared" si="46"/>
        <v>0</v>
      </c>
      <c r="G507" s="42">
        <f>0.5*Y$11*Y$13*Y$10*(D507*(1000/3600))^2</f>
        <v>0</v>
      </c>
      <c r="H507" s="42">
        <f>IF(D507=0,0,Y$12*Y$9*9.81)</f>
        <v>0</v>
      </c>
      <c r="I507" s="42">
        <f t="shared" si="42"/>
        <v>0</v>
      </c>
      <c r="J507" s="42">
        <f>(Y$9*E507)+IF(E507&gt;0,H507+G507,0)</f>
        <v>0</v>
      </c>
      <c r="K507" s="42">
        <f>MAX((Y$9*E507)+H507+G507,0)</f>
        <v>0</v>
      </c>
      <c r="L507" s="42">
        <f t="shared" si="43"/>
        <v>0</v>
      </c>
      <c r="M507" s="42">
        <f>ABS(MIN((Y$9*E507)+H507+G507,0))</f>
        <v>0</v>
      </c>
      <c r="N507" s="42">
        <f>MAX(K507,0)*(D507*1000/3600)</f>
        <v>0</v>
      </c>
      <c r="O507" s="42">
        <f>ABS(M507*(D507*1000/3600))</f>
        <v>0</v>
      </c>
      <c r="P507" s="42">
        <f>P506+N507/1000</f>
        <v>1839.4093754422568</v>
      </c>
      <c r="Q507" s="42">
        <f>Q506+O507/1000</f>
        <v>505.05086503911815</v>
      </c>
      <c r="R507" s="43">
        <v>376.34380244488665</v>
      </c>
      <c r="S507" s="43">
        <f t="shared" si="44"/>
        <v>0</v>
      </c>
      <c r="T507" s="42">
        <f>V507*Y$16</f>
        <v>348.24720781854086</v>
      </c>
      <c r="U507" s="21">
        <f>MIN(O507,Y$17)</f>
        <v>0</v>
      </c>
      <c r="V507" s="21">
        <f t="shared" si="47"/>
        <v>505.05086503911815</v>
      </c>
      <c r="W507" s="22"/>
    </row>
    <row r="508" spans="1:23" x14ac:dyDescent="0.35">
      <c r="A508" s="2" t="s">
        <v>12</v>
      </c>
      <c r="B508" s="2">
        <v>501</v>
      </c>
      <c r="C508" s="2">
        <v>501</v>
      </c>
      <c r="D508" s="7">
        <v>0</v>
      </c>
      <c r="E508" s="42">
        <f t="shared" si="45"/>
        <v>0</v>
      </c>
      <c r="F508" s="42">
        <f t="shared" si="46"/>
        <v>0</v>
      </c>
      <c r="G508" s="42">
        <f>0.5*Y$11*Y$13*Y$10*(D508*(1000/3600))^2</f>
        <v>0</v>
      </c>
      <c r="H508" s="42">
        <f>IF(D508=0,0,Y$12*Y$9*9.81)</f>
        <v>0</v>
      </c>
      <c r="I508" s="42">
        <f t="shared" si="42"/>
        <v>0</v>
      </c>
      <c r="J508" s="42">
        <f>(Y$9*E508)+IF(E508&gt;0,H508+G508,0)</f>
        <v>0</v>
      </c>
      <c r="K508" s="42">
        <f>MAX((Y$9*E508)+H508+G508,0)</f>
        <v>0</v>
      </c>
      <c r="L508" s="42">
        <f t="shared" si="43"/>
        <v>0</v>
      </c>
      <c r="M508" s="42">
        <f>ABS(MIN((Y$9*E508)+H508+G508,0))</f>
        <v>0</v>
      </c>
      <c r="N508" s="42">
        <f>MAX(K508,0)*(D508*1000/3600)</f>
        <v>0</v>
      </c>
      <c r="O508" s="42">
        <f>ABS(M508*(D508*1000/3600))</f>
        <v>0</v>
      </c>
      <c r="P508" s="42">
        <f>P507+N508/1000</f>
        <v>1839.4093754422568</v>
      </c>
      <c r="Q508" s="42">
        <f>Q507+O508/1000</f>
        <v>505.05086503911815</v>
      </c>
      <c r="R508" s="43">
        <v>376.34380244488665</v>
      </c>
      <c r="S508" s="43">
        <f t="shared" si="44"/>
        <v>0</v>
      </c>
      <c r="T508" s="42">
        <f>V508*Y$16</f>
        <v>348.24720781854086</v>
      </c>
      <c r="U508" s="21">
        <f>MIN(O508,Y$17)</f>
        <v>0</v>
      </c>
      <c r="V508" s="21">
        <f t="shared" si="47"/>
        <v>505.05086503911815</v>
      </c>
      <c r="W508" s="22"/>
    </row>
    <row r="509" spans="1:23" x14ac:dyDescent="0.35">
      <c r="A509" s="2" t="s">
        <v>12</v>
      </c>
      <c r="B509" s="2">
        <v>502</v>
      </c>
      <c r="C509" s="2">
        <v>502</v>
      </c>
      <c r="D509" s="7">
        <v>0</v>
      </c>
      <c r="E509" s="42">
        <f t="shared" si="45"/>
        <v>0</v>
      </c>
      <c r="F509" s="42">
        <f t="shared" si="46"/>
        <v>0</v>
      </c>
      <c r="G509" s="42">
        <f>0.5*Y$11*Y$13*Y$10*(D509*(1000/3600))^2</f>
        <v>0</v>
      </c>
      <c r="H509" s="42">
        <f>IF(D509=0,0,Y$12*Y$9*9.81)</f>
        <v>0</v>
      </c>
      <c r="I509" s="42">
        <f t="shared" si="42"/>
        <v>0</v>
      </c>
      <c r="J509" s="42">
        <f>(Y$9*E509)+IF(E509&gt;0,H509+G509,0)</f>
        <v>0</v>
      </c>
      <c r="K509" s="42">
        <f>MAX((Y$9*E509)+H509+G509,0)</f>
        <v>0</v>
      </c>
      <c r="L509" s="42">
        <f t="shared" si="43"/>
        <v>0</v>
      </c>
      <c r="M509" s="42">
        <f>ABS(MIN((Y$9*E509)+H509+G509,0))</f>
        <v>0</v>
      </c>
      <c r="N509" s="42">
        <f>MAX(K509,0)*(D509*1000/3600)</f>
        <v>0</v>
      </c>
      <c r="O509" s="42">
        <f>ABS(M509*(D509*1000/3600))</f>
        <v>0</v>
      </c>
      <c r="P509" s="42">
        <f>P508+N509/1000</f>
        <v>1839.4093754422568</v>
      </c>
      <c r="Q509" s="42">
        <f>Q508+O509/1000</f>
        <v>505.05086503911815</v>
      </c>
      <c r="R509" s="43">
        <v>376.34380244488665</v>
      </c>
      <c r="S509" s="43">
        <f t="shared" si="44"/>
        <v>0</v>
      </c>
      <c r="T509" s="42">
        <f>V509*Y$16</f>
        <v>348.24720781854086</v>
      </c>
      <c r="U509" s="21">
        <f>MIN(O509,Y$17)</f>
        <v>0</v>
      </c>
      <c r="V509" s="21">
        <f t="shared" si="47"/>
        <v>505.05086503911815</v>
      </c>
      <c r="W509" s="22"/>
    </row>
    <row r="510" spans="1:23" x14ac:dyDescent="0.35">
      <c r="A510" s="2" t="s">
        <v>12</v>
      </c>
      <c r="B510" s="2">
        <v>503</v>
      </c>
      <c r="C510" s="2">
        <v>503</v>
      </c>
      <c r="D510" s="7">
        <v>0</v>
      </c>
      <c r="E510" s="42">
        <f t="shared" si="45"/>
        <v>0</v>
      </c>
      <c r="F510" s="42">
        <f t="shared" si="46"/>
        <v>0</v>
      </c>
      <c r="G510" s="42">
        <f>0.5*Y$11*Y$13*Y$10*(D510*(1000/3600))^2</f>
        <v>0</v>
      </c>
      <c r="H510" s="42">
        <f>IF(D510=0,0,Y$12*Y$9*9.81)</f>
        <v>0</v>
      </c>
      <c r="I510" s="42">
        <f t="shared" si="42"/>
        <v>0</v>
      </c>
      <c r="J510" s="42">
        <f>(Y$9*E510)+IF(E510&gt;0,H510+G510,0)</f>
        <v>0</v>
      </c>
      <c r="K510" s="42">
        <f>MAX((Y$9*E510)+H510+G510,0)</f>
        <v>0</v>
      </c>
      <c r="L510" s="42">
        <f t="shared" si="43"/>
        <v>0</v>
      </c>
      <c r="M510" s="42">
        <f>ABS(MIN((Y$9*E510)+H510+G510,0))</f>
        <v>0</v>
      </c>
      <c r="N510" s="42">
        <f>MAX(K510,0)*(D510*1000/3600)</f>
        <v>0</v>
      </c>
      <c r="O510" s="42">
        <f>ABS(M510*(D510*1000/3600))</f>
        <v>0</v>
      </c>
      <c r="P510" s="42">
        <f>P509+N510/1000</f>
        <v>1839.4093754422568</v>
      </c>
      <c r="Q510" s="42">
        <f>Q509+O510/1000</f>
        <v>505.05086503911815</v>
      </c>
      <c r="R510" s="43">
        <v>376.34380244488665</v>
      </c>
      <c r="S510" s="43">
        <f t="shared" si="44"/>
        <v>0</v>
      </c>
      <c r="T510" s="42">
        <f>V510*Y$16</f>
        <v>348.24720781854086</v>
      </c>
      <c r="U510" s="21">
        <f>MIN(O510,Y$17)</f>
        <v>0</v>
      </c>
      <c r="V510" s="21">
        <f t="shared" si="47"/>
        <v>505.05086503911815</v>
      </c>
      <c r="W510" s="22"/>
    </row>
    <row r="511" spans="1:23" x14ac:dyDescent="0.35">
      <c r="A511" s="2" t="s">
        <v>12</v>
      </c>
      <c r="B511" s="2">
        <v>504</v>
      </c>
      <c r="C511" s="2">
        <v>504</v>
      </c>
      <c r="D511" s="7">
        <v>0</v>
      </c>
      <c r="E511" s="42">
        <f t="shared" si="45"/>
        <v>0</v>
      </c>
      <c r="F511" s="42">
        <f t="shared" si="46"/>
        <v>0</v>
      </c>
      <c r="G511" s="42">
        <f>0.5*Y$11*Y$13*Y$10*(D511*(1000/3600))^2</f>
        <v>0</v>
      </c>
      <c r="H511" s="42">
        <f>IF(D511=0,0,Y$12*Y$9*9.81)</f>
        <v>0</v>
      </c>
      <c r="I511" s="42">
        <f t="shared" si="42"/>
        <v>0</v>
      </c>
      <c r="J511" s="42">
        <f>(Y$9*E511)+IF(E511&gt;0,H511+G511,0)</f>
        <v>0</v>
      </c>
      <c r="K511" s="42">
        <f>MAX((Y$9*E511)+H511+G511,0)</f>
        <v>0</v>
      </c>
      <c r="L511" s="42">
        <f t="shared" si="43"/>
        <v>0</v>
      </c>
      <c r="M511" s="42">
        <f>ABS(MIN((Y$9*E511)+H511+G511,0))</f>
        <v>0</v>
      </c>
      <c r="N511" s="42">
        <f>MAX(K511,0)*(D511*1000/3600)</f>
        <v>0</v>
      </c>
      <c r="O511" s="42">
        <f>ABS(M511*(D511*1000/3600))</f>
        <v>0</v>
      </c>
      <c r="P511" s="42">
        <f>P510+N511/1000</f>
        <v>1839.4093754422568</v>
      </c>
      <c r="Q511" s="42">
        <f>Q510+O511/1000</f>
        <v>505.05086503911815</v>
      </c>
      <c r="R511" s="43">
        <v>376.34380244488665</v>
      </c>
      <c r="S511" s="43">
        <f t="shared" si="44"/>
        <v>0</v>
      </c>
      <c r="T511" s="42">
        <f>V511*Y$16</f>
        <v>348.24720781854086</v>
      </c>
      <c r="U511" s="21">
        <f>MIN(O511,Y$17)</f>
        <v>0</v>
      </c>
      <c r="V511" s="21">
        <f t="shared" si="47"/>
        <v>505.05086503911815</v>
      </c>
      <c r="W511" s="22"/>
    </row>
    <row r="512" spans="1:23" x14ac:dyDescent="0.35">
      <c r="A512" s="2" t="s">
        <v>12</v>
      </c>
      <c r="B512" s="2">
        <v>505</v>
      </c>
      <c r="C512" s="2">
        <v>505</v>
      </c>
      <c r="D512" s="7">
        <v>0</v>
      </c>
      <c r="E512" s="42">
        <f t="shared" si="45"/>
        <v>0</v>
      </c>
      <c r="F512" s="42">
        <f t="shared" si="46"/>
        <v>0</v>
      </c>
      <c r="G512" s="42">
        <f>0.5*Y$11*Y$13*Y$10*(D512*(1000/3600))^2</f>
        <v>0</v>
      </c>
      <c r="H512" s="42">
        <f>IF(D512=0,0,Y$12*Y$9*9.81)</f>
        <v>0</v>
      </c>
      <c r="I512" s="42">
        <f t="shared" si="42"/>
        <v>0</v>
      </c>
      <c r="J512" s="42">
        <f>(Y$9*E512)+IF(E512&gt;0,H512+G512,0)</f>
        <v>0</v>
      </c>
      <c r="K512" s="42">
        <f>MAX((Y$9*E512)+H512+G512,0)</f>
        <v>0</v>
      </c>
      <c r="L512" s="42">
        <f t="shared" si="43"/>
        <v>0</v>
      </c>
      <c r="M512" s="42">
        <f>ABS(MIN((Y$9*E512)+H512+G512,0))</f>
        <v>0</v>
      </c>
      <c r="N512" s="42">
        <f>MAX(K512,0)*(D512*1000/3600)</f>
        <v>0</v>
      </c>
      <c r="O512" s="42">
        <f>ABS(M512*(D512*1000/3600))</f>
        <v>0</v>
      </c>
      <c r="P512" s="42">
        <f>P511+N512/1000</f>
        <v>1839.4093754422568</v>
      </c>
      <c r="Q512" s="42">
        <f>Q511+O512/1000</f>
        <v>505.05086503911815</v>
      </c>
      <c r="R512" s="43">
        <v>376.34380244488665</v>
      </c>
      <c r="S512" s="43">
        <f t="shared" si="44"/>
        <v>0</v>
      </c>
      <c r="T512" s="42">
        <f>V512*Y$16</f>
        <v>348.24720781854086</v>
      </c>
      <c r="U512" s="21">
        <f>MIN(O512,Y$17)</f>
        <v>0</v>
      </c>
      <c r="V512" s="21">
        <f t="shared" si="47"/>
        <v>505.05086503911815</v>
      </c>
      <c r="W512" s="22"/>
    </row>
    <row r="513" spans="1:23" x14ac:dyDescent="0.35">
      <c r="A513" s="2" t="s">
        <v>12</v>
      </c>
      <c r="B513" s="2">
        <v>506</v>
      </c>
      <c r="C513" s="2">
        <v>506</v>
      </c>
      <c r="D513" s="7">
        <v>0</v>
      </c>
      <c r="E513" s="42">
        <f t="shared" si="45"/>
        <v>0</v>
      </c>
      <c r="F513" s="42">
        <f t="shared" si="46"/>
        <v>0</v>
      </c>
      <c r="G513" s="42">
        <f>0.5*Y$11*Y$13*Y$10*(D513*(1000/3600))^2</f>
        <v>0</v>
      </c>
      <c r="H513" s="42">
        <f>IF(D513=0,0,Y$12*Y$9*9.81)</f>
        <v>0</v>
      </c>
      <c r="I513" s="42">
        <f t="shared" si="42"/>
        <v>0</v>
      </c>
      <c r="J513" s="42">
        <f>(Y$9*E513)+IF(E513&gt;0,H513+G513,0)</f>
        <v>0</v>
      </c>
      <c r="K513" s="42">
        <f>MAX((Y$9*E513)+H513+G513,0)</f>
        <v>0</v>
      </c>
      <c r="L513" s="42">
        <f t="shared" si="43"/>
        <v>0</v>
      </c>
      <c r="M513" s="42">
        <f>ABS(MIN((Y$9*E513)+H513+G513,0))</f>
        <v>0</v>
      </c>
      <c r="N513" s="42">
        <f>MAX(K513,0)*(D513*1000/3600)</f>
        <v>0</v>
      </c>
      <c r="O513" s="42">
        <f>ABS(M513*(D513*1000/3600))</f>
        <v>0</v>
      </c>
      <c r="P513" s="42">
        <f>P512+N513/1000</f>
        <v>1839.4093754422568</v>
      </c>
      <c r="Q513" s="42">
        <f>Q512+O513/1000</f>
        <v>505.05086503911815</v>
      </c>
      <c r="R513" s="43">
        <v>376.34380244488665</v>
      </c>
      <c r="S513" s="43">
        <f t="shared" si="44"/>
        <v>0</v>
      </c>
      <c r="T513" s="42">
        <f>V513*Y$16</f>
        <v>348.24720781854086</v>
      </c>
      <c r="U513" s="21">
        <f>MIN(O513,Y$17)</f>
        <v>0</v>
      </c>
      <c r="V513" s="21">
        <f t="shared" si="47"/>
        <v>505.05086503911815</v>
      </c>
      <c r="W513" s="22"/>
    </row>
    <row r="514" spans="1:23" x14ac:dyDescent="0.35">
      <c r="A514" s="2" t="s">
        <v>12</v>
      </c>
      <c r="B514" s="2">
        <v>507</v>
      </c>
      <c r="C514" s="2">
        <v>507</v>
      </c>
      <c r="D514" s="7">
        <v>0</v>
      </c>
      <c r="E514" s="42">
        <f t="shared" si="45"/>
        <v>0</v>
      </c>
      <c r="F514" s="42">
        <f t="shared" si="46"/>
        <v>0</v>
      </c>
      <c r="G514" s="42">
        <f>0.5*Y$11*Y$13*Y$10*(D514*(1000/3600))^2</f>
        <v>0</v>
      </c>
      <c r="H514" s="42">
        <f>IF(D514=0,0,Y$12*Y$9*9.81)</f>
        <v>0</v>
      </c>
      <c r="I514" s="42">
        <f t="shared" si="42"/>
        <v>0</v>
      </c>
      <c r="J514" s="42">
        <f>(Y$9*E514)+IF(E514&gt;0,H514+G514,0)</f>
        <v>0</v>
      </c>
      <c r="K514" s="42">
        <f>MAX((Y$9*E514)+H514+G514,0)</f>
        <v>0</v>
      </c>
      <c r="L514" s="42">
        <f t="shared" si="43"/>
        <v>0</v>
      </c>
      <c r="M514" s="42">
        <f>ABS(MIN((Y$9*E514)+H514+G514,0))</f>
        <v>0</v>
      </c>
      <c r="N514" s="42">
        <f>MAX(K514,0)*(D514*1000/3600)</f>
        <v>0</v>
      </c>
      <c r="O514" s="42">
        <f>ABS(M514*(D514*1000/3600))</f>
        <v>0</v>
      </c>
      <c r="P514" s="42">
        <f>P513+N514/1000</f>
        <v>1839.4093754422568</v>
      </c>
      <c r="Q514" s="42">
        <f>Q513+O514/1000</f>
        <v>505.05086503911815</v>
      </c>
      <c r="R514" s="43">
        <v>376.34380244488665</v>
      </c>
      <c r="S514" s="43">
        <f t="shared" si="44"/>
        <v>0</v>
      </c>
      <c r="T514" s="42">
        <f>V514*Y$16</f>
        <v>348.24720781854086</v>
      </c>
      <c r="U514" s="21">
        <f>MIN(O514,Y$17)</f>
        <v>0</v>
      </c>
      <c r="V514" s="21">
        <f t="shared" si="47"/>
        <v>505.05086503911815</v>
      </c>
      <c r="W514" s="22"/>
    </row>
    <row r="515" spans="1:23" x14ac:dyDescent="0.35">
      <c r="A515" s="2" t="s">
        <v>12</v>
      </c>
      <c r="B515" s="2">
        <v>508</v>
      </c>
      <c r="C515" s="2">
        <v>508</v>
      </c>
      <c r="D515" s="7">
        <v>0</v>
      </c>
      <c r="E515" s="42">
        <f t="shared" si="45"/>
        <v>0</v>
      </c>
      <c r="F515" s="42">
        <f t="shared" si="46"/>
        <v>0</v>
      </c>
      <c r="G515" s="42">
        <f>0.5*Y$11*Y$13*Y$10*(D515*(1000/3600))^2</f>
        <v>0</v>
      </c>
      <c r="H515" s="42">
        <f>IF(D515=0,0,Y$12*Y$9*9.81)</f>
        <v>0</v>
      </c>
      <c r="I515" s="42">
        <f t="shared" si="42"/>
        <v>0</v>
      </c>
      <c r="J515" s="42">
        <f>(Y$9*E515)+IF(E515&gt;0,H515+G515,0)</f>
        <v>0</v>
      </c>
      <c r="K515" s="42">
        <f>MAX((Y$9*E515)+H515+G515,0)</f>
        <v>0</v>
      </c>
      <c r="L515" s="42">
        <f t="shared" si="43"/>
        <v>0</v>
      </c>
      <c r="M515" s="42">
        <f>ABS(MIN((Y$9*E515)+H515+G515,0))</f>
        <v>0</v>
      </c>
      <c r="N515" s="42">
        <f>MAX(K515,0)*(D515*1000/3600)</f>
        <v>0</v>
      </c>
      <c r="O515" s="42">
        <f>ABS(M515*(D515*1000/3600))</f>
        <v>0</v>
      </c>
      <c r="P515" s="42">
        <f>P514+N515/1000</f>
        <v>1839.4093754422568</v>
      </c>
      <c r="Q515" s="42">
        <f>Q514+O515/1000</f>
        <v>505.05086503911815</v>
      </c>
      <c r="R515" s="43">
        <v>376.34380244488665</v>
      </c>
      <c r="S515" s="43">
        <f t="shared" si="44"/>
        <v>0</v>
      </c>
      <c r="T515" s="42">
        <f>V515*Y$16</f>
        <v>348.24720781854086</v>
      </c>
      <c r="U515" s="21">
        <f>MIN(O515,Y$17)</f>
        <v>0</v>
      </c>
      <c r="V515" s="21">
        <f t="shared" si="47"/>
        <v>505.05086503911815</v>
      </c>
      <c r="W515" s="22"/>
    </row>
    <row r="516" spans="1:23" x14ac:dyDescent="0.35">
      <c r="A516" s="2" t="s">
        <v>12</v>
      </c>
      <c r="B516" s="2">
        <v>509</v>
      </c>
      <c r="C516" s="2">
        <v>509</v>
      </c>
      <c r="D516" s="7">
        <v>0</v>
      </c>
      <c r="E516" s="42">
        <f t="shared" si="45"/>
        <v>0</v>
      </c>
      <c r="F516" s="42">
        <f t="shared" si="46"/>
        <v>0</v>
      </c>
      <c r="G516" s="42">
        <f>0.5*Y$11*Y$13*Y$10*(D516*(1000/3600))^2</f>
        <v>0</v>
      </c>
      <c r="H516" s="42">
        <f>IF(D516=0,0,Y$12*Y$9*9.81)</f>
        <v>0</v>
      </c>
      <c r="I516" s="42">
        <f t="shared" si="42"/>
        <v>0</v>
      </c>
      <c r="J516" s="42">
        <f>(Y$9*E516)+IF(E516&gt;0,H516+G516,0)</f>
        <v>0</v>
      </c>
      <c r="K516" s="42">
        <f>MAX((Y$9*E516)+H516+G516,0)</f>
        <v>0</v>
      </c>
      <c r="L516" s="42">
        <f t="shared" si="43"/>
        <v>0</v>
      </c>
      <c r="M516" s="42">
        <f>ABS(MIN((Y$9*E516)+H516+G516,0))</f>
        <v>0</v>
      </c>
      <c r="N516" s="42">
        <f>MAX(K516,0)*(D516*1000/3600)</f>
        <v>0</v>
      </c>
      <c r="O516" s="42">
        <f>ABS(M516*(D516*1000/3600))</f>
        <v>0</v>
      </c>
      <c r="P516" s="42">
        <f>P515+N516/1000</f>
        <v>1839.4093754422568</v>
      </c>
      <c r="Q516" s="42">
        <f>Q515+O516/1000</f>
        <v>505.05086503911815</v>
      </c>
      <c r="R516" s="43">
        <v>376.34380244488665</v>
      </c>
      <c r="S516" s="43">
        <f t="shared" si="44"/>
        <v>0</v>
      </c>
      <c r="T516" s="42">
        <f>V516*Y$16</f>
        <v>348.24720781854086</v>
      </c>
      <c r="U516" s="21">
        <f>MIN(O516,Y$17)</f>
        <v>0</v>
      </c>
      <c r="V516" s="21">
        <f t="shared" si="47"/>
        <v>505.05086503911815</v>
      </c>
      <c r="W516" s="22"/>
    </row>
    <row r="517" spans="1:23" x14ac:dyDescent="0.35">
      <c r="A517" s="2" t="s">
        <v>12</v>
      </c>
      <c r="B517" s="2">
        <v>510</v>
      </c>
      <c r="C517" s="2">
        <v>510</v>
      </c>
      <c r="D517" s="7">
        <v>0</v>
      </c>
      <c r="E517" s="42">
        <f t="shared" si="45"/>
        <v>0</v>
      </c>
      <c r="F517" s="42">
        <f t="shared" si="46"/>
        <v>0</v>
      </c>
      <c r="G517" s="42">
        <f>0.5*Y$11*Y$13*Y$10*(D517*(1000/3600))^2</f>
        <v>0</v>
      </c>
      <c r="H517" s="42">
        <f>IF(D517=0,0,Y$12*Y$9*9.81)</f>
        <v>0</v>
      </c>
      <c r="I517" s="42">
        <f t="shared" si="42"/>
        <v>0</v>
      </c>
      <c r="J517" s="42">
        <f>(Y$9*E517)+IF(E517&gt;0,H517+G517,0)</f>
        <v>0</v>
      </c>
      <c r="K517" s="42">
        <f>MAX((Y$9*E517)+H517+G517,0)</f>
        <v>0</v>
      </c>
      <c r="L517" s="42">
        <f t="shared" si="43"/>
        <v>0</v>
      </c>
      <c r="M517" s="42">
        <f>ABS(MIN((Y$9*E517)+H517+G517,0))</f>
        <v>0</v>
      </c>
      <c r="N517" s="42">
        <f>MAX(K517,0)*(D517*1000/3600)</f>
        <v>0</v>
      </c>
      <c r="O517" s="42">
        <f>ABS(M517*(D517*1000/3600))</f>
        <v>0</v>
      </c>
      <c r="P517" s="42">
        <f>P516+N517/1000</f>
        <v>1839.4093754422568</v>
      </c>
      <c r="Q517" s="42">
        <f>Q516+O517/1000</f>
        <v>505.05086503911815</v>
      </c>
      <c r="R517" s="43">
        <v>376.34380244488665</v>
      </c>
      <c r="S517" s="43">
        <f t="shared" si="44"/>
        <v>0</v>
      </c>
      <c r="T517" s="42">
        <f>V517*Y$16</f>
        <v>348.24720781854086</v>
      </c>
      <c r="U517" s="21">
        <f>MIN(O517,Y$17)</f>
        <v>0</v>
      </c>
      <c r="V517" s="21">
        <f t="shared" si="47"/>
        <v>505.05086503911815</v>
      </c>
      <c r="W517" s="22"/>
    </row>
    <row r="518" spans="1:23" x14ac:dyDescent="0.35">
      <c r="A518" s="2" t="s">
        <v>12</v>
      </c>
      <c r="B518" s="2">
        <v>511</v>
      </c>
      <c r="C518" s="2">
        <v>511</v>
      </c>
      <c r="D518" s="7">
        <v>0</v>
      </c>
      <c r="E518" s="42">
        <f t="shared" si="45"/>
        <v>6.9444444444444448E-2</v>
      </c>
      <c r="F518" s="42">
        <f t="shared" si="46"/>
        <v>0.25</v>
      </c>
      <c r="G518" s="42">
        <f>0.5*Y$11*Y$13*Y$10*(D518*(1000/3600))^2</f>
        <v>0</v>
      </c>
      <c r="H518" s="42">
        <f>IF(D518=0,0,Y$12*Y$9*9.81)</f>
        <v>0</v>
      </c>
      <c r="I518" s="42">
        <f t="shared" si="42"/>
        <v>0</v>
      </c>
      <c r="J518" s="42">
        <f>(Y$9*E518)+IF(E518&gt;0,H518+G518,0)</f>
        <v>120.48611111111111</v>
      </c>
      <c r="K518" s="42">
        <f>MAX((Y$9*E518)+H518+G518,0)</f>
        <v>120.48611111111111</v>
      </c>
      <c r="L518" s="42">
        <f t="shared" si="43"/>
        <v>0</v>
      </c>
      <c r="M518" s="42">
        <f>ABS(MIN((Y$9*E518)+H518+G518,0))</f>
        <v>0</v>
      </c>
      <c r="N518" s="42">
        <f>MAX(K518,0)*(D518*1000/3600)</f>
        <v>0</v>
      </c>
      <c r="O518" s="42">
        <f>ABS(M518*(D518*1000/3600))</f>
        <v>0</v>
      </c>
      <c r="P518" s="42">
        <f>P517+N518/1000</f>
        <v>1839.4093754422568</v>
      </c>
      <c r="Q518" s="42">
        <f>Q517+O518/1000</f>
        <v>505.05086503911815</v>
      </c>
      <c r="R518" s="43">
        <v>376.34380244488665</v>
      </c>
      <c r="S518" s="43">
        <f t="shared" si="44"/>
        <v>0</v>
      </c>
      <c r="T518" s="42">
        <f>V518*Y$16</f>
        <v>348.24720781854086</v>
      </c>
      <c r="U518" s="21">
        <f>MIN(O518,Y$17)</f>
        <v>0</v>
      </c>
      <c r="V518" s="21">
        <f t="shared" si="47"/>
        <v>505.05086503911815</v>
      </c>
      <c r="W518" s="22"/>
    </row>
    <row r="519" spans="1:23" x14ac:dyDescent="0.35">
      <c r="A519" s="2" t="s">
        <v>12</v>
      </c>
      <c r="B519" s="2">
        <v>512</v>
      </c>
      <c r="C519" s="2">
        <v>512</v>
      </c>
      <c r="D519" s="7">
        <v>0.5</v>
      </c>
      <c r="E519" s="42">
        <f t="shared" si="45"/>
        <v>0.34722222222222221</v>
      </c>
      <c r="F519" s="42">
        <f t="shared" si="46"/>
        <v>1.25</v>
      </c>
      <c r="G519" s="42">
        <f>0.5*Y$11*Y$13*Y$10*(D519*(1000/3600))^2</f>
        <v>1.745907638888889E-2</v>
      </c>
      <c r="H519" s="42">
        <f>IF(D519=0,0,Y$12*Y$9*9.81)</f>
        <v>374.44769999999994</v>
      </c>
      <c r="I519" s="42">
        <f t="shared" si="42"/>
        <v>374.46515907638883</v>
      </c>
      <c r="J519" s="42">
        <f>(Y$9*E519)+IF(E519&gt;0,H519+G519,0)</f>
        <v>976.89571463194443</v>
      </c>
      <c r="K519" s="42">
        <f>MAX((Y$9*E519)+H519+G519,0)</f>
        <v>976.89571463194443</v>
      </c>
      <c r="L519" s="42">
        <f t="shared" si="43"/>
        <v>0</v>
      </c>
      <c r="M519" s="42">
        <f>ABS(MIN((Y$9*E519)+H519+G519,0))</f>
        <v>0</v>
      </c>
      <c r="N519" s="42">
        <f>MAX(K519,0)*(D519*1000/3600)</f>
        <v>135.67996036554786</v>
      </c>
      <c r="O519" s="42">
        <f>ABS(M519*(D519*1000/3600))</f>
        <v>0</v>
      </c>
      <c r="P519" s="42">
        <f>P518+N519/1000</f>
        <v>1839.5450554026222</v>
      </c>
      <c r="Q519" s="42">
        <f>Q518+O519/1000</f>
        <v>505.05086503911815</v>
      </c>
      <c r="R519" s="43">
        <v>376.34380244488665</v>
      </c>
      <c r="S519" s="43">
        <f t="shared" si="44"/>
        <v>0</v>
      </c>
      <c r="T519" s="42">
        <f>V519*Y$16</f>
        <v>348.24720781854086</v>
      </c>
      <c r="U519" s="21">
        <f>MIN(O519,Y$17)</f>
        <v>0</v>
      </c>
      <c r="V519" s="21">
        <f t="shared" si="47"/>
        <v>505.05086503911815</v>
      </c>
      <c r="W519" s="22"/>
    </row>
    <row r="520" spans="1:23" x14ac:dyDescent="0.35">
      <c r="A520" s="2" t="s">
        <v>12</v>
      </c>
      <c r="B520" s="2">
        <v>513</v>
      </c>
      <c r="C520" s="2">
        <v>513</v>
      </c>
      <c r="D520" s="7">
        <v>2.5</v>
      </c>
      <c r="E520" s="42">
        <f t="shared" si="45"/>
        <v>0.8472222222222221</v>
      </c>
      <c r="F520" s="42">
        <f t="shared" si="46"/>
        <v>3.05</v>
      </c>
      <c r="G520" s="42">
        <f>0.5*Y$11*Y$13*Y$10*(D520*(1000/3600))^2</f>
        <v>0.43647690972222219</v>
      </c>
      <c r="H520" s="42">
        <f>IF(D520=0,0,Y$12*Y$9*9.81)</f>
        <v>374.44769999999994</v>
      </c>
      <c r="I520" s="42">
        <f t="shared" ref="I520:I583" si="48">G520+H520</f>
        <v>374.88417690972216</v>
      </c>
      <c r="J520" s="42">
        <f>(Y$9*E520)+IF(E520&gt;0,H520+G520,0)</f>
        <v>1844.8147324652775</v>
      </c>
      <c r="K520" s="42">
        <f>MAX((Y$9*E520)+H520+G520,0)</f>
        <v>1844.8147324652775</v>
      </c>
      <c r="L520" s="42">
        <f t="shared" ref="L520:L583" si="49">ABS(MIN(J520,0))</f>
        <v>0</v>
      </c>
      <c r="M520" s="42">
        <f>ABS(MIN((Y$9*E520)+H520+G520,0))</f>
        <v>0</v>
      </c>
      <c r="N520" s="42">
        <f>MAX(K520,0)*(D520*1000/3600)</f>
        <v>1281.1213419897761</v>
      </c>
      <c r="O520" s="42">
        <f>ABS(M520*(D520*1000/3600))</f>
        <v>0</v>
      </c>
      <c r="P520" s="42">
        <f>P519+N520/1000</f>
        <v>1840.826176744612</v>
      </c>
      <c r="Q520" s="42">
        <f>Q519+O520/1000</f>
        <v>505.05086503911815</v>
      </c>
      <c r="R520" s="43">
        <v>376.34380244488665</v>
      </c>
      <c r="S520" s="43">
        <f t="shared" ref="S520:S583" si="50">R521-R520</f>
        <v>87.534860368828106</v>
      </c>
      <c r="T520" s="42">
        <f>V520*Y$16</f>
        <v>348.24720781854086</v>
      </c>
      <c r="U520" s="21">
        <f>MIN(O520,Y$17)</f>
        <v>0</v>
      </c>
      <c r="V520" s="21">
        <f t="shared" si="47"/>
        <v>505.05086503911815</v>
      </c>
      <c r="W520" s="22"/>
    </row>
    <row r="521" spans="1:23" x14ac:dyDescent="0.35">
      <c r="A521" s="2" t="s">
        <v>12</v>
      </c>
      <c r="B521" s="2">
        <v>514</v>
      </c>
      <c r="C521" s="2">
        <v>514</v>
      </c>
      <c r="D521" s="7">
        <v>6.6</v>
      </c>
      <c r="E521" s="42">
        <f t="shared" ref="E521:E584" si="51">($D522-$D520)/2/3.6</f>
        <v>1.2916666666666667</v>
      </c>
      <c r="F521" s="42">
        <f t="shared" ref="F521:F584" si="52">($D522-$D520)/2</f>
        <v>4.6500000000000004</v>
      </c>
      <c r="G521" s="42">
        <f>0.5*Y$11*Y$13*Y$10*(D521*(1000/3600))^2</f>
        <v>3.0420694699999995</v>
      </c>
      <c r="H521" s="42">
        <f>IF(D521=0,0,Y$12*Y$9*9.81)</f>
        <v>374.44769999999994</v>
      </c>
      <c r="I521" s="42">
        <f t="shared" si="48"/>
        <v>377.48976946999994</v>
      </c>
      <c r="J521" s="42">
        <f>(Y$9*E521)+IF(E521&gt;0,H521+G521,0)</f>
        <v>2618.5314361366668</v>
      </c>
      <c r="K521" s="42">
        <f>MAX((Y$9*E521)+H521+G521,0)</f>
        <v>2618.5314361366668</v>
      </c>
      <c r="L521" s="42">
        <f t="shared" si="49"/>
        <v>0</v>
      </c>
      <c r="M521" s="42">
        <f>ABS(MIN((Y$9*E521)+H521+G521,0))</f>
        <v>0</v>
      </c>
      <c r="N521" s="42">
        <f>MAX(K521,0)*(D521*1000/3600)</f>
        <v>4800.6409662505557</v>
      </c>
      <c r="O521" s="42">
        <f>ABS(M521*(D521*1000/3600))</f>
        <v>0</v>
      </c>
      <c r="P521" s="42">
        <f>P520+N521/1000</f>
        <v>1845.6268177108625</v>
      </c>
      <c r="Q521" s="42">
        <f>Q520+O521/1000</f>
        <v>505.05086503911815</v>
      </c>
      <c r="R521" s="43">
        <v>463.87866281371475</v>
      </c>
      <c r="S521" s="43">
        <f t="shared" si="50"/>
        <v>0</v>
      </c>
      <c r="T521" s="42">
        <f>V521*Y$16</f>
        <v>348.24720781854086</v>
      </c>
      <c r="U521" s="21">
        <f>MIN(O521,Y$17)</f>
        <v>0</v>
      </c>
      <c r="V521" s="21">
        <f t="shared" ref="V521:V584" si="53">V520+U521/1000</f>
        <v>505.05086503911815</v>
      </c>
      <c r="W521" s="22"/>
    </row>
    <row r="522" spans="1:23" x14ac:dyDescent="0.35">
      <c r="A522" s="2" t="s">
        <v>12</v>
      </c>
      <c r="B522" s="2">
        <v>515</v>
      </c>
      <c r="C522" s="2">
        <v>515</v>
      </c>
      <c r="D522" s="7">
        <v>11.8</v>
      </c>
      <c r="E522" s="42">
        <f t="shared" si="51"/>
        <v>1.4166666666666667</v>
      </c>
      <c r="F522" s="42">
        <f t="shared" si="52"/>
        <v>5.1000000000000005</v>
      </c>
      <c r="G522" s="42">
        <f>0.5*Y$11*Y$13*Y$10*(D522*(1000/3600))^2</f>
        <v>9.724007185555557</v>
      </c>
      <c r="H522" s="42">
        <f>IF(D522=0,0,Y$12*Y$9*9.81)</f>
        <v>374.44769999999994</v>
      </c>
      <c r="I522" s="42">
        <f t="shared" si="48"/>
        <v>384.17170718555548</v>
      </c>
      <c r="J522" s="42">
        <f>(Y$9*E522)+IF(E522&gt;0,H522+G522,0)</f>
        <v>2842.0883738522225</v>
      </c>
      <c r="K522" s="42">
        <f>MAX((Y$9*E522)+H522+G522,0)</f>
        <v>2842.088373852222</v>
      </c>
      <c r="L522" s="42">
        <f t="shared" si="49"/>
        <v>0</v>
      </c>
      <c r="M522" s="42">
        <f>ABS(MIN((Y$9*E522)+H522+G522,0))</f>
        <v>0</v>
      </c>
      <c r="N522" s="42">
        <f>MAX(K522,0)*(D522*1000/3600)</f>
        <v>9315.7341142933947</v>
      </c>
      <c r="O522" s="42">
        <f>ABS(M522*(D522*1000/3600))</f>
        <v>0</v>
      </c>
      <c r="P522" s="42">
        <f>P521+N522/1000</f>
        <v>1854.942551825156</v>
      </c>
      <c r="Q522" s="42">
        <f>Q521+O522/1000</f>
        <v>505.05086503911815</v>
      </c>
      <c r="R522" s="43">
        <v>463.87866281371475</v>
      </c>
      <c r="S522" s="43">
        <f t="shared" si="50"/>
        <v>0</v>
      </c>
      <c r="T522" s="42">
        <f>V522*Y$16</f>
        <v>348.24720781854086</v>
      </c>
      <c r="U522" s="21">
        <f>MIN(O522,Y$17)</f>
        <v>0</v>
      </c>
      <c r="V522" s="21">
        <f t="shared" si="53"/>
        <v>505.05086503911815</v>
      </c>
      <c r="W522" s="22"/>
    </row>
    <row r="523" spans="1:23" x14ac:dyDescent="0.35">
      <c r="A523" s="2" t="s">
        <v>12</v>
      </c>
      <c r="B523" s="2">
        <v>516</v>
      </c>
      <c r="C523" s="2">
        <v>516</v>
      </c>
      <c r="D523" s="7">
        <v>16.8</v>
      </c>
      <c r="E523" s="42">
        <f t="shared" si="51"/>
        <v>1.2083333333333333</v>
      </c>
      <c r="F523" s="42">
        <f t="shared" si="52"/>
        <v>4.3499999999999996</v>
      </c>
      <c r="G523" s="42">
        <f>0.5*Y$11*Y$13*Y$10*(D523*(1000/3600))^2</f>
        <v>19.710598880000003</v>
      </c>
      <c r="H523" s="42">
        <f>IF(D523=0,0,Y$12*Y$9*9.81)</f>
        <v>374.44769999999994</v>
      </c>
      <c r="I523" s="42">
        <f t="shared" si="48"/>
        <v>394.15829887999996</v>
      </c>
      <c r="J523" s="42">
        <f>(Y$9*E523)+IF(E523&gt;0,H523+G523,0)</f>
        <v>2490.6166322133331</v>
      </c>
      <c r="K523" s="42">
        <f>MAX((Y$9*E523)+H523+G523,0)</f>
        <v>2490.6166322133327</v>
      </c>
      <c r="L523" s="42">
        <f t="shared" si="49"/>
        <v>0</v>
      </c>
      <c r="M523" s="42">
        <f>ABS(MIN((Y$9*E523)+H523+G523,0))</f>
        <v>0</v>
      </c>
      <c r="N523" s="42">
        <f>MAX(K523,0)*(D523*1000/3600)</f>
        <v>11622.877616995553</v>
      </c>
      <c r="O523" s="42">
        <f>ABS(M523*(D523*1000/3600))</f>
        <v>0</v>
      </c>
      <c r="P523" s="42">
        <f>P522+N523/1000</f>
        <v>1866.5654294421515</v>
      </c>
      <c r="Q523" s="42">
        <f>Q522+O523/1000</f>
        <v>505.05086503911815</v>
      </c>
      <c r="R523" s="43">
        <v>463.87866281371475</v>
      </c>
      <c r="S523" s="43">
        <f t="shared" si="50"/>
        <v>0</v>
      </c>
      <c r="T523" s="42">
        <f>V523*Y$16</f>
        <v>348.24720781854086</v>
      </c>
      <c r="U523" s="21">
        <f>MIN(O523,Y$17)</f>
        <v>0</v>
      </c>
      <c r="V523" s="21">
        <f t="shared" si="53"/>
        <v>505.05086503911815</v>
      </c>
      <c r="W523" s="22"/>
    </row>
    <row r="524" spans="1:23" x14ac:dyDescent="0.35">
      <c r="A524" s="2" t="s">
        <v>12</v>
      </c>
      <c r="B524" s="2">
        <v>517</v>
      </c>
      <c r="C524" s="2">
        <v>517</v>
      </c>
      <c r="D524" s="7">
        <v>20.5</v>
      </c>
      <c r="E524" s="42">
        <f t="shared" si="51"/>
        <v>0.70833333333333304</v>
      </c>
      <c r="F524" s="42">
        <f t="shared" si="52"/>
        <v>2.5499999999999989</v>
      </c>
      <c r="G524" s="42">
        <f>0.5*Y$11*Y$13*Y$10*(D524*(1000/3600))^2</f>
        <v>29.348707409722227</v>
      </c>
      <c r="H524" s="42">
        <f>IF(D524=0,0,Y$12*Y$9*9.81)</f>
        <v>374.44769999999994</v>
      </c>
      <c r="I524" s="42">
        <f t="shared" si="48"/>
        <v>403.79640740972218</v>
      </c>
      <c r="J524" s="42">
        <f>(Y$9*E524)+IF(E524&gt;0,H524+G524,0)</f>
        <v>1632.754740743055</v>
      </c>
      <c r="K524" s="42">
        <f>MAX((Y$9*E524)+H524+G524,0)</f>
        <v>1632.754740743055</v>
      </c>
      <c r="L524" s="42">
        <f t="shared" si="49"/>
        <v>0</v>
      </c>
      <c r="M524" s="42">
        <f>ABS(MIN((Y$9*E524)+H524+G524,0))</f>
        <v>0</v>
      </c>
      <c r="N524" s="42">
        <f>MAX(K524,0)*(D524*1000/3600)</f>
        <v>9297.6311625646194</v>
      </c>
      <c r="O524" s="42">
        <f>ABS(M524*(D524*1000/3600))</f>
        <v>0</v>
      </c>
      <c r="P524" s="42">
        <f>P523+N524/1000</f>
        <v>1875.8630606047161</v>
      </c>
      <c r="Q524" s="42">
        <f>Q523+O524/1000</f>
        <v>505.05086503911815</v>
      </c>
      <c r="R524" s="43">
        <v>463.87866281371475</v>
      </c>
      <c r="S524" s="43">
        <f t="shared" si="50"/>
        <v>0</v>
      </c>
      <c r="T524" s="42">
        <f>V524*Y$16</f>
        <v>348.24720781854086</v>
      </c>
      <c r="U524" s="21">
        <f>MIN(O524,Y$17)</f>
        <v>0</v>
      </c>
      <c r="V524" s="21">
        <f t="shared" si="53"/>
        <v>505.05086503911815</v>
      </c>
      <c r="W524" s="22"/>
    </row>
    <row r="525" spans="1:23" x14ac:dyDescent="0.35">
      <c r="A525" s="2" t="s">
        <v>12</v>
      </c>
      <c r="B525" s="2">
        <v>518</v>
      </c>
      <c r="C525" s="2">
        <v>518</v>
      </c>
      <c r="D525" s="7">
        <v>21.9</v>
      </c>
      <c r="E525" s="42">
        <f t="shared" si="51"/>
        <v>0.19444444444444425</v>
      </c>
      <c r="F525" s="42">
        <f t="shared" si="52"/>
        <v>0.69999999999999929</v>
      </c>
      <c r="G525" s="42">
        <f>0.5*Y$11*Y$13*Y$10*(D525*(1000/3600))^2</f>
        <v>33.494190507500001</v>
      </c>
      <c r="H525" s="42">
        <f>IF(D525=0,0,Y$12*Y$9*9.81)</f>
        <v>374.44769999999994</v>
      </c>
      <c r="I525" s="42">
        <f t="shared" si="48"/>
        <v>407.94189050749992</v>
      </c>
      <c r="J525" s="42">
        <f>(Y$9*E525)+IF(E525&gt;0,H525+G525,0)</f>
        <v>745.30300161861078</v>
      </c>
      <c r="K525" s="42">
        <f>MAX((Y$9*E525)+H525+G525,0)</f>
        <v>745.30300161861078</v>
      </c>
      <c r="L525" s="42">
        <f t="shared" si="49"/>
        <v>0</v>
      </c>
      <c r="M525" s="42">
        <f>ABS(MIN((Y$9*E525)+H525+G525,0))</f>
        <v>0</v>
      </c>
      <c r="N525" s="42">
        <f>MAX(K525,0)*(D525*1000/3600)</f>
        <v>4533.9265931798818</v>
      </c>
      <c r="O525" s="42">
        <f>ABS(M525*(D525*1000/3600))</f>
        <v>0</v>
      </c>
      <c r="P525" s="42">
        <f>P524+N525/1000</f>
        <v>1880.3969871978959</v>
      </c>
      <c r="Q525" s="42">
        <f>Q524+O525/1000</f>
        <v>505.05086503911815</v>
      </c>
      <c r="R525" s="43">
        <v>463.87866281371475</v>
      </c>
      <c r="S525" s="43">
        <f t="shared" si="50"/>
        <v>0</v>
      </c>
      <c r="T525" s="42">
        <f>V525*Y$16</f>
        <v>348.24720781854086</v>
      </c>
      <c r="U525" s="21">
        <f>MIN(O525,Y$17)</f>
        <v>0</v>
      </c>
      <c r="V525" s="21">
        <f t="shared" si="53"/>
        <v>505.05086503911815</v>
      </c>
      <c r="W525" s="22"/>
    </row>
    <row r="526" spans="1:23" x14ac:dyDescent="0.35">
      <c r="A526" s="2" t="s">
        <v>12</v>
      </c>
      <c r="B526" s="2">
        <v>519</v>
      </c>
      <c r="C526" s="2">
        <v>519</v>
      </c>
      <c r="D526" s="7">
        <v>21.9</v>
      </c>
      <c r="E526" s="42">
        <f t="shared" si="51"/>
        <v>-8.3333333333333037E-2</v>
      </c>
      <c r="F526" s="42">
        <f t="shared" si="52"/>
        <v>-0.29999999999999893</v>
      </c>
      <c r="G526" s="42">
        <f>0.5*Y$11*Y$13*Y$10*(D526*(1000/3600))^2</f>
        <v>33.494190507500001</v>
      </c>
      <c r="H526" s="42">
        <f>IF(D526=0,0,Y$12*Y$9*9.81)</f>
        <v>374.44769999999994</v>
      </c>
      <c r="I526" s="42">
        <f t="shared" si="48"/>
        <v>407.94189050749992</v>
      </c>
      <c r="J526" s="42">
        <f>(Y$9*E526)+IF(E526&gt;0,H526+G526,0)</f>
        <v>-144.58333333333283</v>
      </c>
      <c r="K526" s="42">
        <f>MAX((Y$9*E526)+H526+G526,0)</f>
        <v>263.35855717416712</v>
      </c>
      <c r="L526" s="42">
        <f t="shared" si="49"/>
        <v>144.58333333333283</v>
      </c>
      <c r="M526" s="42">
        <f>ABS(MIN((Y$9*E526)+H526+G526,0))</f>
        <v>0</v>
      </c>
      <c r="N526" s="42">
        <f>MAX(K526,0)*(D526*1000/3600)</f>
        <v>1602.0978894761831</v>
      </c>
      <c r="O526" s="42">
        <f>ABS(M526*(D526*1000/3600))</f>
        <v>0</v>
      </c>
      <c r="P526" s="42">
        <f>P525+N526/1000</f>
        <v>1881.9990850873721</v>
      </c>
      <c r="Q526" s="42">
        <f>Q525+O526/1000</f>
        <v>505.05086503911815</v>
      </c>
      <c r="R526" s="43">
        <v>463.87866281371475</v>
      </c>
      <c r="S526" s="43">
        <f t="shared" si="50"/>
        <v>0</v>
      </c>
      <c r="T526" s="42">
        <f>V526*Y$16</f>
        <v>348.24720781854086</v>
      </c>
      <c r="U526" s="21">
        <f>MIN(O526,Y$17)</f>
        <v>0</v>
      </c>
      <c r="V526" s="21">
        <f t="shared" si="53"/>
        <v>505.05086503911815</v>
      </c>
      <c r="W526" s="22"/>
    </row>
    <row r="527" spans="1:23" x14ac:dyDescent="0.35">
      <c r="A527" s="2" t="s">
        <v>12</v>
      </c>
      <c r="B527" s="2">
        <v>520</v>
      </c>
      <c r="C527" s="2">
        <v>520</v>
      </c>
      <c r="D527" s="7">
        <v>21.3</v>
      </c>
      <c r="E527" s="42">
        <f t="shared" si="51"/>
        <v>-0.22222222222222193</v>
      </c>
      <c r="F527" s="42">
        <f t="shared" si="52"/>
        <v>-0.79999999999999893</v>
      </c>
      <c r="G527" s="42">
        <f>0.5*Y$11*Y$13*Y$10*(D527*(1000/3600))^2</f>
        <v>31.684033467500004</v>
      </c>
      <c r="H527" s="42">
        <f>IF(D527=0,0,Y$12*Y$9*9.81)</f>
        <v>374.44769999999994</v>
      </c>
      <c r="I527" s="42">
        <f t="shared" si="48"/>
        <v>406.13173346749994</v>
      </c>
      <c r="J527" s="42">
        <f>(Y$9*E527)+IF(E527&gt;0,H527+G527,0)</f>
        <v>-385.55555555555503</v>
      </c>
      <c r="K527" s="42">
        <f>MAX((Y$9*E527)+H527+G527,0)</f>
        <v>20.576177911944914</v>
      </c>
      <c r="L527" s="42">
        <f t="shared" si="49"/>
        <v>385.55555555555503</v>
      </c>
      <c r="M527" s="42">
        <f>ABS(MIN((Y$9*E527)+H527+G527,0))</f>
        <v>0</v>
      </c>
      <c r="N527" s="42">
        <f>MAX(K527,0)*(D527*1000/3600)</f>
        <v>121.74238597900741</v>
      </c>
      <c r="O527" s="42">
        <f>ABS(M527*(D527*1000/3600))</f>
        <v>0</v>
      </c>
      <c r="P527" s="42">
        <f>P526+N527/1000</f>
        <v>1882.120827473351</v>
      </c>
      <c r="Q527" s="42">
        <f>Q526+O527/1000</f>
        <v>505.05086503911815</v>
      </c>
      <c r="R527" s="43">
        <v>463.87866281371475</v>
      </c>
      <c r="S527" s="43">
        <f t="shared" si="50"/>
        <v>0</v>
      </c>
      <c r="T527" s="42">
        <f>V527*Y$16</f>
        <v>348.24720781854086</v>
      </c>
      <c r="U527" s="21">
        <f>MIN(O527,Y$17)</f>
        <v>0</v>
      </c>
      <c r="V527" s="21">
        <f t="shared" si="53"/>
        <v>505.05086503911815</v>
      </c>
      <c r="W527" s="22"/>
    </row>
    <row r="528" spans="1:23" x14ac:dyDescent="0.35">
      <c r="A528" s="2" t="s">
        <v>12</v>
      </c>
      <c r="B528" s="2">
        <v>521</v>
      </c>
      <c r="C528" s="2">
        <v>521</v>
      </c>
      <c r="D528" s="7">
        <v>20.3</v>
      </c>
      <c r="E528" s="42">
        <f t="shared" si="51"/>
        <v>-0.29166666666666685</v>
      </c>
      <c r="F528" s="42">
        <f t="shared" si="52"/>
        <v>-1.0500000000000007</v>
      </c>
      <c r="G528" s="42">
        <f>0.5*Y$11*Y$13*Y$10*(D528*(1000/3600))^2</f>
        <v>28.778843156388895</v>
      </c>
      <c r="H528" s="42">
        <f>IF(D528=0,0,Y$12*Y$9*9.81)</f>
        <v>374.44769999999994</v>
      </c>
      <c r="I528" s="42">
        <f t="shared" si="48"/>
        <v>403.22654315638886</v>
      </c>
      <c r="J528" s="42">
        <f>(Y$9*E528)+IF(E528&gt;0,H528+G528,0)</f>
        <v>-506.04166666666697</v>
      </c>
      <c r="K528" s="42">
        <f>MAX((Y$9*E528)+H528+G528,0)</f>
        <v>0</v>
      </c>
      <c r="L528" s="42">
        <f t="shared" si="49"/>
        <v>506.04166666666697</v>
      </c>
      <c r="M528" s="42">
        <f>ABS(MIN((Y$9*E528)+H528+G528,0))</f>
        <v>102.81512351027814</v>
      </c>
      <c r="N528" s="42">
        <f>MAX(K528,0)*(D528*1000/3600)</f>
        <v>0</v>
      </c>
      <c r="O528" s="42">
        <f>ABS(M528*(D528*1000/3600))</f>
        <v>579.76305757184628</v>
      </c>
      <c r="P528" s="42">
        <f>P527+N528/1000</f>
        <v>1882.120827473351</v>
      </c>
      <c r="Q528" s="42">
        <f>Q527+O528/1000</f>
        <v>505.63062809668997</v>
      </c>
      <c r="R528" s="43">
        <v>463.87866281371475</v>
      </c>
      <c r="S528" s="43">
        <f t="shared" si="50"/>
        <v>0</v>
      </c>
      <c r="T528" s="42">
        <f>V528*Y$16</f>
        <v>348.64697124827001</v>
      </c>
      <c r="U528" s="21">
        <f>MIN(O528,Y$17)</f>
        <v>579.76305757184628</v>
      </c>
      <c r="V528" s="21">
        <f t="shared" si="53"/>
        <v>505.63062809668997</v>
      </c>
      <c r="W528" s="22"/>
    </row>
    <row r="529" spans="1:23" x14ac:dyDescent="0.35">
      <c r="A529" s="2" t="s">
        <v>12</v>
      </c>
      <c r="B529" s="2">
        <v>522</v>
      </c>
      <c r="C529" s="2">
        <v>522</v>
      </c>
      <c r="D529" s="7">
        <v>19.2</v>
      </c>
      <c r="E529" s="42">
        <f t="shared" si="51"/>
        <v>-0.34722222222222221</v>
      </c>
      <c r="F529" s="42">
        <f t="shared" si="52"/>
        <v>-1.25</v>
      </c>
      <c r="G529" s="42">
        <f>0.5*Y$11*Y$13*Y$10*(D529*(1000/3600))^2</f>
        <v>25.744455679999998</v>
      </c>
      <c r="H529" s="42">
        <f>IF(D529=0,0,Y$12*Y$9*9.81)</f>
        <v>374.44769999999994</v>
      </c>
      <c r="I529" s="42">
        <f t="shared" si="48"/>
        <v>400.19215567999993</v>
      </c>
      <c r="J529" s="42">
        <f>(Y$9*E529)+IF(E529&gt;0,H529+G529,0)</f>
        <v>-602.43055555555554</v>
      </c>
      <c r="K529" s="42">
        <f>MAX((Y$9*E529)+H529+G529,0)</f>
        <v>0</v>
      </c>
      <c r="L529" s="42">
        <f t="shared" si="49"/>
        <v>602.43055555555554</v>
      </c>
      <c r="M529" s="42">
        <f>ABS(MIN((Y$9*E529)+H529+G529,0))</f>
        <v>202.23839987555561</v>
      </c>
      <c r="N529" s="42">
        <f>MAX(K529,0)*(D529*1000/3600)</f>
        <v>0</v>
      </c>
      <c r="O529" s="42">
        <f>ABS(M529*(D529*1000/3600))</f>
        <v>1078.6047993362965</v>
      </c>
      <c r="P529" s="42">
        <f>P528+N529/1000</f>
        <v>1882.120827473351</v>
      </c>
      <c r="Q529" s="42">
        <f>Q528+O529/1000</f>
        <v>506.70923289602626</v>
      </c>
      <c r="R529" s="43">
        <v>463.87866281371475</v>
      </c>
      <c r="S529" s="43">
        <f t="shared" si="50"/>
        <v>0</v>
      </c>
      <c r="T529" s="42">
        <f>V529*Y$16</f>
        <v>349.39070051537948</v>
      </c>
      <c r="U529" s="21">
        <f>MIN(O529,Y$17)</f>
        <v>1078.6047993362965</v>
      </c>
      <c r="V529" s="21">
        <f t="shared" si="53"/>
        <v>506.70923289602626</v>
      </c>
      <c r="W529" s="22"/>
    </row>
    <row r="530" spans="1:23" x14ac:dyDescent="0.35">
      <c r="A530" s="2" t="s">
        <v>12</v>
      </c>
      <c r="B530" s="2">
        <v>523</v>
      </c>
      <c r="C530" s="2">
        <v>523</v>
      </c>
      <c r="D530" s="7">
        <v>17.8</v>
      </c>
      <c r="E530" s="42">
        <f t="shared" si="51"/>
        <v>-0.51388888888888873</v>
      </c>
      <c r="F530" s="42">
        <f t="shared" si="52"/>
        <v>-1.8499999999999996</v>
      </c>
      <c r="G530" s="42">
        <f>0.5*Y$11*Y$13*Y$10*(D530*(1000/3600))^2</f>
        <v>22.126935052222223</v>
      </c>
      <c r="H530" s="42">
        <f>IF(D530=0,0,Y$12*Y$9*9.81)</f>
        <v>374.44769999999994</v>
      </c>
      <c r="I530" s="42">
        <f t="shared" si="48"/>
        <v>396.57463505222216</v>
      </c>
      <c r="J530" s="42">
        <f>(Y$9*E530)+IF(E530&gt;0,H530+G530,0)</f>
        <v>-891.59722222222194</v>
      </c>
      <c r="K530" s="42">
        <f>MAX((Y$9*E530)+H530+G530,0)</f>
        <v>0</v>
      </c>
      <c r="L530" s="42">
        <f t="shared" si="49"/>
        <v>891.59722222222194</v>
      </c>
      <c r="M530" s="42">
        <f>ABS(MIN((Y$9*E530)+H530+G530,0))</f>
        <v>495.02258716999978</v>
      </c>
      <c r="N530" s="42">
        <f>MAX(K530,0)*(D530*1000/3600)</f>
        <v>0</v>
      </c>
      <c r="O530" s="42">
        <f>ABS(M530*(D530*1000/3600))</f>
        <v>2447.6116810072213</v>
      </c>
      <c r="P530" s="42">
        <f>P529+N530/1000</f>
        <v>1882.120827473351</v>
      </c>
      <c r="Q530" s="42">
        <f>Q529+O530/1000</f>
        <v>509.1568445770335</v>
      </c>
      <c r="R530" s="43">
        <v>463.87866281371475</v>
      </c>
      <c r="S530" s="43">
        <f t="shared" si="50"/>
        <v>0</v>
      </c>
      <c r="T530" s="42">
        <f>V530*Y$16</f>
        <v>351.07839970122046</v>
      </c>
      <c r="U530" s="21">
        <f>MIN(O530,Y$17)</f>
        <v>2447.6116810072213</v>
      </c>
      <c r="V530" s="21">
        <f t="shared" si="53"/>
        <v>509.1568445770335</v>
      </c>
      <c r="W530" s="22"/>
    </row>
    <row r="531" spans="1:23" x14ac:dyDescent="0.35">
      <c r="A531" s="2" t="s">
        <v>12</v>
      </c>
      <c r="B531" s="2">
        <v>524</v>
      </c>
      <c r="C531" s="2">
        <v>524</v>
      </c>
      <c r="D531" s="7">
        <v>15.5</v>
      </c>
      <c r="E531" s="42">
        <f t="shared" si="51"/>
        <v>-0.81944444444444442</v>
      </c>
      <c r="F531" s="42">
        <f t="shared" si="52"/>
        <v>-2.95</v>
      </c>
      <c r="G531" s="42">
        <f>0.5*Y$11*Y$13*Y$10*(D531*(1000/3600))^2</f>
        <v>16.77817240972222</v>
      </c>
      <c r="H531" s="42">
        <f>IF(D531=0,0,Y$12*Y$9*9.81)</f>
        <v>374.44769999999994</v>
      </c>
      <c r="I531" s="42">
        <f t="shared" si="48"/>
        <v>391.22587240972217</v>
      </c>
      <c r="J531" s="42">
        <f>(Y$9*E531)+IF(E531&gt;0,H531+G531,0)</f>
        <v>-1421.7361111111111</v>
      </c>
      <c r="K531" s="42">
        <f>MAX((Y$9*E531)+H531+G531,0)</f>
        <v>0</v>
      </c>
      <c r="L531" s="42">
        <f t="shared" si="49"/>
        <v>1421.7361111111111</v>
      </c>
      <c r="M531" s="42">
        <f>ABS(MIN((Y$9*E531)+H531+G531,0))</f>
        <v>1030.510238701389</v>
      </c>
      <c r="N531" s="42">
        <f>MAX(K531,0)*(D531*1000/3600)</f>
        <v>0</v>
      </c>
      <c r="O531" s="42">
        <f>ABS(M531*(D531*1000/3600))</f>
        <v>4436.9190832976465</v>
      </c>
      <c r="P531" s="42">
        <f>P530+N531/1000</f>
        <v>1882.120827473351</v>
      </c>
      <c r="Q531" s="42">
        <f>Q530+O531/1000</f>
        <v>513.59376366033109</v>
      </c>
      <c r="R531" s="43">
        <v>463.87866281371475</v>
      </c>
      <c r="S531" s="43">
        <f t="shared" si="50"/>
        <v>0</v>
      </c>
      <c r="T531" s="42">
        <f>V531*Y$16</f>
        <v>354.13778399106923</v>
      </c>
      <c r="U531" s="21">
        <f>MIN(O531,Y$17)</f>
        <v>4436.9190832976465</v>
      </c>
      <c r="V531" s="21">
        <f t="shared" si="53"/>
        <v>513.59376366033109</v>
      </c>
      <c r="W531" s="22"/>
    </row>
    <row r="532" spans="1:23" x14ac:dyDescent="0.35">
      <c r="A532" s="2" t="s">
        <v>12</v>
      </c>
      <c r="B532" s="2">
        <v>525</v>
      </c>
      <c r="C532" s="2">
        <v>525</v>
      </c>
      <c r="D532" s="7">
        <v>11.9</v>
      </c>
      <c r="E532" s="42">
        <f t="shared" si="51"/>
        <v>-1.0972222222222223</v>
      </c>
      <c r="F532" s="42">
        <f t="shared" si="52"/>
        <v>-3.95</v>
      </c>
      <c r="G532" s="42">
        <f>0.5*Y$11*Y$13*Y$10*(D532*(1000/3600))^2</f>
        <v>9.8895192297222234</v>
      </c>
      <c r="H532" s="42">
        <f>IF(D532=0,0,Y$12*Y$9*9.81)</f>
        <v>374.44769999999994</v>
      </c>
      <c r="I532" s="42">
        <f t="shared" si="48"/>
        <v>384.33721922972217</v>
      </c>
      <c r="J532" s="42">
        <f>(Y$9*E532)+IF(E532&gt;0,H532+G532,0)</f>
        <v>-1903.6805555555557</v>
      </c>
      <c r="K532" s="42">
        <f>MAX((Y$9*E532)+H532+G532,0)</f>
        <v>0</v>
      </c>
      <c r="L532" s="42">
        <f t="shared" si="49"/>
        <v>1903.6805555555557</v>
      </c>
      <c r="M532" s="42">
        <f>ABS(MIN((Y$9*E532)+H532+G532,0))</f>
        <v>1519.3433363258334</v>
      </c>
      <c r="N532" s="42">
        <f>MAX(K532,0)*(D532*1000/3600)</f>
        <v>0</v>
      </c>
      <c r="O532" s="42">
        <f>ABS(M532*(D532*1000/3600))</f>
        <v>5022.273806188171</v>
      </c>
      <c r="P532" s="42">
        <f>P531+N532/1000</f>
        <v>1882.120827473351</v>
      </c>
      <c r="Q532" s="42">
        <f>Q531+O532/1000</f>
        <v>518.61603746651929</v>
      </c>
      <c r="R532" s="43">
        <v>463.87866281371475</v>
      </c>
      <c r="S532" s="43">
        <f t="shared" si="50"/>
        <v>0</v>
      </c>
      <c r="T532" s="42">
        <f>V532*Y$16</f>
        <v>357.60078732593087</v>
      </c>
      <c r="U532" s="21">
        <f>MIN(O532,Y$17)</f>
        <v>5022.273806188171</v>
      </c>
      <c r="V532" s="21">
        <f t="shared" si="53"/>
        <v>518.61603746651929</v>
      </c>
      <c r="W532" s="22"/>
    </row>
    <row r="533" spans="1:23" x14ac:dyDescent="0.35">
      <c r="A533" s="2" t="s">
        <v>12</v>
      </c>
      <c r="B533" s="2">
        <v>526</v>
      </c>
      <c r="C533" s="2">
        <v>526</v>
      </c>
      <c r="D533" s="7">
        <v>7.6</v>
      </c>
      <c r="E533" s="42">
        <f t="shared" si="51"/>
        <v>-1.0972222222222223</v>
      </c>
      <c r="F533" s="42">
        <f t="shared" si="52"/>
        <v>-3.95</v>
      </c>
      <c r="G533" s="42">
        <f>0.5*Y$11*Y$13*Y$10*(D533*(1000/3600))^2</f>
        <v>4.0337450088888893</v>
      </c>
      <c r="H533" s="42">
        <f>IF(D533=0,0,Y$12*Y$9*9.81)</f>
        <v>374.44769999999994</v>
      </c>
      <c r="I533" s="42">
        <f t="shared" si="48"/>
        <v>378.48144500888884</v>
      </c>
      <c r="J533" s="42">
        <f>(Y$9*E533)+IF(E533&gt;0,H533+G533,0)</f>
        <v>-1903.6805555555557</v>
      </c>
      <c r="K533" s="42">
        <f>MAX((Y$9*E533)+H533+G533,0)</f>
        <v>0</v>
      </c>
      <c r="L533" s="42">
        <f t="shared" si="49"/>
        <v>1903.6805555555557</v>
      </c>
      <c r="M533" s="42">
        <f>ABS(MIN((Y$9*E533)+H533+G533,0))</f>
        <v>1525.1991105466668</v>
      </c>
      <c r="N533" s="42">
        <f>MAX(K533,0)*(D533*1000/3600)</f>
        <v>0</v>
      </c>
      <c r="O533" s="42">
        <f>ABS(M533*(D533*1000/3600))</f>
        <v>3219.8647889318522</v>
      </c>
      <c r="P533" s="42">
        <f>P532+N533/1000</f>
        <v>1882.120827473351</v>
      </c>
      <c r="Q533" s="42">
        <f>Q532+O533/1000</f>
        <v>521.83590225545117</v>
      </c>
      <c r="R533" s="43">
        <v>463.87866281371475</v>
      </c>
      <c r="S533" s="43">
        <f t="shared" si="50"/>
        <v>39.85580305498155</v>
      </c>
      <c r="T533" s="42">
        <f>V533*Y$16</f>
        <v>359.82097740958096</v>
      </c>
      <c r="U533" s="21">
        <f>MIN(O533,Y$17)</f>
        <v>3219.8647889318522</v>
      </c>
      <c r="V533" s="21">
        <f t="shared" si="53"/>
        <v>521.83590225545117</v>
      </c>
      <c r="W533" s="22"/>
    </row>
    <row r="534" spans="1:23" x14ac:dyDescent="0.35">
      <c r="A534" s="2" t="s">
        <v>12</v>
      </c>
      <c r="B534" s="2">
        <v>527</v>
      </c>
      <c r="C534" s="2">
        <v>527</v>
      </c>
      <c r="D534" s="7">
        <v>4</v>
      </c>
      <c r="E534" s="42">
        <f t="shared" si="51"/>
        <v>-0.77777777777777768</v>
      </c>
      <c r="F534" s="42">
        <f t="shared" si="52"/>
        <v>-2.8</v>
      </c>
      <c r="G534" s="42">
        <f>0.5*Y$11*Y$13*Y$10*(D534*(1000/3600))^2</f>
        <v>1.117380888888889</v>
      </c>
      <c r="H534" s="42">
        <f>IF(D534=0,0,Y$12*Y$9*9.81)</f>
        <v>374.44769999999994</v>
      </c>
      <c r="I534" s="42">
        <f t="shared" si="48"/>
        <v>375.56508088888882</v>
      </c>
      <c r="J534" s="42">
        <f>(Y$9*E534)+IF(E534&gt;0,H534+G534,0)</f>
        <v>-1349.4444444444443</v>
      </c>
      <c r="K534" s="42">
        <f>MAX((Y$9*E534)+H534+G534,0)</f>
        <v>0</v>
      </c>
      <c r="L534" s="42">
        <f t="shared" si="49"/>
        <v>1349.4444444444443</v>
      </c>
      <c r="M534" s="42">
        <f>ABS(MIN((Y$9*E534)+H534+G534,0))</f>
        <v>973.87936355555553</v>
      </c>
      <c r="N534" s="42">
        <f>MAX(K534,0)*(D534*1000/3600)</f>
        <v>0</v>
      </c>
      <c r="O534" s="42">
        <f>ABS(M534*(D534*1000/3600))</f>
        <v>1082.0881817283951</v>
      </c>
      <c r="P534" s="42">
        <f>P533+N534/1000</f>
        <v>1882.120827473351</v>
      </c>
      <c r="Q534" s="42">
        <f>Q533+O534/1000</f>
        <v>522.91799043717958</v>
      </c>
      <c r="R534" s="43">
        <v>503.7344658686963</v>
      </c>
      <c r="S534" s="43">
        <f t="shared" si="50"/>
        <v>0</v>
      </c>
      <c r="T534" s="42">
        <f>V534*Y$16</f>
        <v>360.56710856979822</v>
      </c>
      <c r="U534" s="21">
        <f>MIN(O534,Y$17)</f>
        <v>1082.0881817283951</v>
      </c>
      <c r="V534" s="21">
        <f t="shared" si="53"/>
        <v>522.91799043717958</v>
      </c>
      <c r="W534" s="22"/>
    </row>
    <row r="535" spans="1:23" x14ac:dyDescent="0.35">
      <c r="A535" s="2" t="s">
        <v>12</v>
      </c>
      <c r="B535" s="2">
        <v>528</v>
      </c>
      <c r="C535" s="2">
        <v>528</v>
      </c>
      <c r="D535" s="7">
        <v>2</v>
      </c>
      <c r="E535" s="42">
        <f t="shared" si="51"/>
        <v>-0.41666666666666663</v>
      </c>
      <c r="F535" s="42">
        <f t="shared" si="52"/>
        <v>-1.5</v>
      </c>
      <c r="G535" s="42">
        <f>0.5*Y$11*Y$13*Y$10*(D535*(1000/3600))^2</f>
        <v>0.27934522222222224</v>
      </c>
      <c r="H535" s="42">
        <f>IF(D535=0,0,Y$12*Y$9*9.81)</f>
        <v>374.44769999999994</v>
      </c>
      <c r="I535" s="42">
        <f t="shared" si="48"/>
        <v>374.72704522222216</v>
      </c>
      <c r="J535" s="42">
        <f>(Y$9*E535)+IF(E535&gt;0,H535+G535,0)</f>
        <v>-722.91666666666663</v>
      </c>
      <c r="K535" s="42">
        <f>MAX((Y$9*E535)+H535+G535,0)</f>
        <v>0</v>
      </c>
      <c r="L535" s="42">
        <f t="shared" si="49"/>
        <v>722.91666666666663</v>
      </c>
      <c r="M535" s="42">
        <f>ABS(MIN((Y$9*E535)+H535+G535,0))</f>
        <v>348.18962144444447</v>
      </c>
      <c r="N535" s="42">
        <f>MAX(K535,0)*(D535*1000/3600)</f>
        <v>0</v>
      </c>
      <c r="O535" s="42">
        <f>ABS(M535*(D535*1000/3600))</f>
        <v>193.43867858024694</v>
      </c>
      <c r="P535" s="42">
        <f>P534+N535/1000</f>
        <v>1882.120827473351</v>
      </c>
      <c r="Q535" s="42">
        <f>Q534+O535/1000</f>
        <v>523.11142911575985</v>
      </c>
      <c r="R535" s="43">
        <v>503.7344658686963</v>
      </c>
      <c r="S535" s="43">
        <f t="shared" si="50"/>
        <v>0</v>
      </c>
      <c r="T535" s="42">
        <f>V535*Y$16</f>
        <v>360.70049014453224</v>
      </c>
      <c r="U535" s="21">
        <f>MIN(O535,Y$17)</f>
        <v>193.43867858024694</v>
      </c>
      <c r="V535" s="21">
        <f t="shared" si="53"/>
        <v>523.11142911575985</v>
      </c>
      <c r="W535" s="22"/>
    </row>
    <row r="536" spans="1:23" x14ac:dyDescent="0.35">
      <c r="A536" s="2" t="s">
        <v>12</v>
      </c>
      <c r="B536" s="2">
        <v>529</v>
      </c>
      <c r="C536" s="2">
        <v>529</v>
      </c>
      <c r="D536" s="7">
        <v>1</v>
      </c>
      <c r="E536" s="42">
        <f t="shared" si="51"/>
        <v>-0.27777777777777779</v>
      </c>
      <c r="F536" s="42">
        <f t="shared" si="52"/>
        <v>-1</v>
      </c>
      <c r="G536" s="42">
        <f>0.5*Y$11*Y$13*Y$10*(D536*(1000/3600))^2</f>
        <v>6.9836305555555561E-2</v>
      </c>
      <c r="H536" s="42">
        <f>IF(D536=0,0,Y$12*Y$9*9.81)</f>
        <v>374.44769999999994</v>
      </c>
      <c r="I536" s="42">
        <f t="shared" si="48"/>
        <v>374.5175363055555</v>
      </c>
      <c r="J536" s="42">
        <f>(Y$9*E536)+IF(E536&gt;0,H536+G536,0)</f>
        <v>-481.94444444444446</v>
      </c>
      <c r="K536" s="42">
        <f>MAX((Y$9*E536)+H536+G536,0)</f>
        <v>0</v>
      </c>
      <c r="L536" s="42">
        <f t="shared" si="49"/>
        <v>481.94444444444446</v>
      </c>
      <c r="M536" s="42">
        <f>ABS(MIN((Y$9*E536)+H536+G536,0))</f>
        <v>107.42690813888896</v>
      </c>
      <c r="N536" s="42">
        <f>MAX(K536,0)*(D536*1000/3600)</f>
        <v>0</v>
      </c>
      <c r="O536" s="42">
        <f>ABS(M536*(D536*1000/3600))</f>
        <v>29.840807816358048</v>
      </c>
      <c r="P536" s="42">
        <f>P535+N536/1000</f>
        <v>1882.120827473351</v>
      </c>
      <c r="Q536" s="42">
        <f>Q535+O536/1000</f>
        <v>523.14126992357626</v>
      </c>
      <c r="R536" s="43">
        <v>503.7344658686963</v>
      </c>
      <c r="S536" s="43">
        <f t="shared" si="50"/>
        <v>0</v>
      </c>
      <c r="T536" s="42">
        <f>V536*Y$16</f>
        <v>360.72106624630823</v>
      </c>
      <c r="U536" s="21">
        <f>MIN(O536,Y$17)</f>
        <v>29.840807816358048</v>
      </c>
      <c r="V536" s="21">
        <f t="shared" si="53"/>
        <v>523.14126992357626</v>
      </c>
      <c r="W536" s="22"/>
    </row>
    <row r="537" spans="1:23" x14ac:dyDescent="0.35">
      <c r="A537" s="2" t="s">
        <v>12</v>
      </c>
      <c r="B537" s="2">
        <v>530</v>
      </c>
      <c r="C537" s="2">
        <v>530</v>
      </c>
      <c r="D537" s="7">
        <v>0</v>
      </c>
      <c r="E537" s="42">
        <f t="shared" si="51"/>
        <v>-0.1388888888888889</v>
      </c>
      <c r="F537" s="42">
        <f t="shared" si="52"/>
        <v>-0.5</v>
      </c>
      <c r="G537" s="42">
        <f>0.5*Y$11*Y$13*Y$10*(D537*(1000/3600))^2</f>
        <v>0</v>
      </c>
      <c r="H537" s="42">
        <f>IF(D537=0,0,Y$12*Y$9*9.81)</f>
        <v>0</v>
      </c>
      <c r="I537" s="42">
        <f t="shared" si="48"/>
        <v>0</v>
      </c>
      <c r="J537" s="42">
        <f>(Y$9*E537)+IF(E537&gt;0,H537+G537,0)</f>
        <v>-240.97222222222223</v>
      </c>
      <c r="K537" s="42">
        <f>MAX((Y$9*E537)+H537+G537,0)</f>
        <v>0</v>
      </c>
      <c r="L537" s="42">
        <f t="shared" si="49"/>
        <v>240.97222222222223</v>
      </c>
      <c r="M537" s="42">
        <f>ABS(MIN((Y$9*E537)+H537+G537,0))</f>
        <v>240.97222222222223</v>
      </c>
      <c r="N537" s="42">
        <f>MAX(K537,0)*(D537*1000/3600)</f>
        <v>0</v>
      </c>
      <c r="O537" s="42">
        <f>ABS(M537*(D537*1000/3600))</f>
        <v>0</v>
      </c>
      <c r="P537" s="42">
        <f>P536+N537/1000</f>
        <v>1882.120827473351</v>
      </c>
      <c r="Q537" s="42">
        <f>Q536+O537/1000</f>
        <v>523.14126992357626</v>
      </c>
      <c r="R537" s="43">
        <v>503.7344658686963</v>
      </c>
      <c r="S537" s="43">
        <f t="shared" si="50"/>
        <v>0</v>
      </c>
      <c r="T537" s="42">
        <f>V537*Y$16</f>
        <v>360.72106624630823</v>
      </c>
      <c r="U537" s="21">
        <f>MIN(O537,Y$17)</f>
        <v>0</v>
      </c>
      <c r="V537" s="21">
        <f t="shared" si="53"/>
        <v>523.14126992357626</v>
      </c>
      <c r="W537" s="22"/>
    </row>
    <row r="538" spans="1:23" x14ac:dyDescent="0.35">
      <c r="A538" s="2" t="s">
        <v>12</v>
      </c>
      <c r="B538" s="2">
        <v>531</v>
      </c>
      <c r="C538" s="2">
        <v>531</v>
      </c>
      <c r="D538" s="7">
        <v>0</v>
      </c>
      <c r="E538" s="42">
        <f t="shared" si="51"/>
        <v>0</v>
      </c>
      <c r="F538" s="42">
        <f t="shared" si="52"/>
        <v>0</v>
      </c>
      <c r="G538" s="42">
        <f>0.5*Y$11*Y$13*Y$10*(D538*(1000/3600))^2</f>
        <v>0</v>
      </c>
      <c r="H538" s="42">
        <f>IF(D538=0,0,Y$12*Y$9*9.81)</f>
        <v>0</v>
      </c>
      <c r="I538" s="42">
        <f t="shared" si="48"/>
        <v>0</v>
      </c>
      <c r="J538" s="42">
        <f>(Y$9*E538)+IF(E538&gt;0,H538+G538,0)</f>
        <v>0</v>
      </c>
      <c r="K538" s="42">
        <f>MAX((Y$9*E538)+H538+G538,0)</f>
        <v>0</v>
      </c>
      <c r="L538" s="42">
        <f t="shared" si="49"/>
        <v>0</v>
      </c>
      <c r="M538" s="42">
        <f>ABS(MIN((Y$9*E538)+H538+G538,0))</f>
        <v>0</v>
      </c>
      <c r="N538" s="42">
        <f>MAX(K538,0)*(D538*1000/3600)</f>
        <v>0</v>
      </c>
      <c r="O538" s="42">
        <f>ABS(M538*(D538*1000/3600))</f>
        <v>0</v>
      </c>
      <c r="P538" s="42">
        <f>P537+N538/1000</f>
        <v>1882.120827473351</v>
      </c>
      <c r="Q538" s="42">
        <f>Q537+O538/1000</f>
        <v>523.14126992357626</v>
      </c>
      <c r="R538" s="43">
        <v>503.7344658686963</v>
      </c>
      <c r="S538" s="43">
        <f t="shared" si="50"/>
        <v>0</v>
      </c>
      <c r="T538" s="42">
        <f>V538*Y$16</f>
        <v>360.72106624630823</v>
      </c>
      <c r="U538" s="21">
        <f>MIN(O538,Y$17)</f>
        <v>0</v>
      </c>
      <c r="V538" s="21">
        <f t="shared" si="53"/>
        <v>523.14126992357626</v>
      </c>
      <c r="W538" s="22"/>
    </row>
    <row r="539" spans="1:23" x14ac:dyDescent="0.35">
      <c r="A539" s="2" t="s">
        <v>12</v>
      </c>
      <c r="B539" s="2">
        <v>532</v>
      </c>
      <c r="C539" s="2">
        <v>532</v>
      </c>
      <c r="D539" s="7">
        <v>0</v>
      </c>
      <c r="E539" s="42">
        <f t="shared" si="51"/>
        <v>2.777777777777778E-2</v>
      </c>
      <c r="F539" s="42">
        <f t="shared" si="52"/>
        <v>0.1</v>
      </c>
      <c r="G539" s="42">
        <f>0.5*Y$11*Y$13*Y$10*(D539*(1000/3600))^2</f>
        <v>0</v>
      </c>
      <c r="H539" s="42">
        <f>IF(D539=0,0,Y$12*Y$9*9.81)</f>
        <v>0</v>
      </c>
      <c r="I539" s="42">
        <f t="shared" si="48"/>
        <v>0</v>
      </c>
      <c r="J539" s="42">
        <f>(Y$9*E539)+IF(E539&gt;0,H539+G539,0)</f>
        <v>48.19444444444445</v>
      </c>
      <c r="K539" s="42">
        <f>MAX((Y$9*E539)+H539+G539,0)</f>
        <v>48.19444444444445</v>
      </c>
      <c r="L539" s="42">
        <f t="shared" si="49"/>
        <v>0</v>
      </c>
      <c r="M539" s="42">
        <f>ABS(MIN((Y$9*E539)+H539+G539,0))</f>
        <v>0</v>
      </c>
      <c r="N539" s="42">
        <f>MAX(K539,0)*(D539*1000/3600)</f>
        <v>0</v>
      </c>
      <c r="O539" s="42">
        <f>ABS(M539*(D539*1000/3600))</f>
        <v>0</v>
      </c>
      <c r="P539" s="42">
        <f>P538+N539/1000</f>
        <v>1882.120827473351</v>
      </c>
      <c r="Q539" s="42">
        <f>Q538+O539/1000</f>
        <v>523.14126992357626</v>
      </c>
      <c r="R539" s="43">
        <v>503.7344658686963</v>
      </c>
      <c r="S539" s="43">
        <f t="shared" si="50"/>
        <v>0</v>
      </c>
      <c r="T539" s="42">
        <f>V539*Y$16</f>
        <v>360.72106624630823</v>
      </c>
      <c r="U539" s="21">
        <f>MIN(O539,Y$17)</f>
        <v>0</v>
      </c>
      <c r="V539" s="21">
        <f t="shared" si="53"/>
        <v>523.14126992357626</v>
      </c>
      <c r="W539" s="22"/>
    </row>
    <row r="540" spans="1:23" x14ac:dyDescent="0.35">
      <c r="A540" s="2" t="s">
        <v>12</v>
      </c>
      <c r="B540" s="2">
        <v>533</v>
      </c>
      <c r="C540" s="2">
        <v>533</v>
      </c>
      <c r="D540" s="7">
        <v>0.2</v>
      </c>
      <c r="E540" s="42">
        <f t="shared" si="51"/>
        <v>0.16666666666666666</v>
      </c>
      <c r="F540" s="42">
        <f t="shared" si="52"/>
        <v>0.6</v>
      </c>
      <c r="G540" s="42">
        <f>0.5*Y$11*Y$13*Y$10*(D540*(1000/3600))^2</f>
        <v>2.7934522222222225E-3</v>
      </c>
      <c r="H540" s="42">
        <f>IF(D540=0,0,Y$12*Y$9*9.81)</f>
        <v>374.44769999999994</v>
      </c>
      <c r="I540" s="42">
        <f t="shared" si="48"/>
        <v>374.45049345222219</v>
      </c>
      <c r="J540" s="42">
        <f>(Y$9*E540)+IF(E540&gt;0,H540+G540,0)</f>
        <v>663.61716011888882</v>
      </c>
      <c r="K540" s="42">
        <f>MAX((Y$9*E540)+H540+G540,0)</f>
        <v>663.61716011888882</v>
      </c>
      <c r="L540" s="42">
        <f t="shared" si="49"/>
        <v>0</v>
      </c>
      <c r="M540" s="42">
        <f>ABS(MIN((Y$9*E540)+H540+G540,0))</f>
        <v>0</v>
      </c>
      <c r="N540" s="42">
        <f>MAX(K540,0)*(D540*1000/3600)</f>
        <v>36.86762000660493</v>
      </c>
      <c r="O540" s="42">
        <f>ABS(M540*(D540*1000/3600))</f>
        <v>0</v>
      </c>
      <c r="P540" s="42">
        <f>P539+N540/1000</f>
        <v>1882.1576950933577</v>
      </c>
      <c r="Q540" s="42">
        <f>Q539+O540/1000</f>
        <v>523.14126992357626</v>
      </c>
      <c r="R540" s="43">
        <v>503.7344658686963</v>
      </c>
      <c r="S540" s="43">
        <f t="shared" si="50"/>
        <v>0</v>
      </c>
      <c r="T540" s="42">
        <f>V540*Y$16</f>
        <v>360.72106624630823</v>
      </c>
      <c r="U540" s="21">
        <f>MIN(O540,Y$17)</f>
        <v>0</v>
      </c>
      <c r="V540" s="21">
        <f t="shared" si="53"/>
        <v>523.14126992357626</v>
      </c>
      <c r="W540" s="22"/>
    </row>
    <row r="541" spans="1:23" x14ac:dyDescent="0.35">
      <c r="A541" s="2" t="s">
        <v>12</v>
      </c>
      <c r="B541" s="2">
        <v>534</v>
      </c>
      <c r="C541" s="2">
        <v>534</v>
      </c>
      <c r="D541" s="7">
        <v>1.2</v>
      </c>
      <c r="E541" s="42">
        <f t="shared" si="51"/>
        <v>0.41666666666666663</v>
      </c>
      <c r="F541" s="42">
        <f t="shared" si="52"/>
        <v>1.5</v>
      </c>
      <c r="G541" s="42">
        <f>0.5*Y$11*Y$13*Y$10*(D541*(1000/3600))^2</f>
        <v>0.10056427999999999</v>
      </c>
      <c r="H541" s="42">
        <f>IF(D541=0,0,Y$12*Y$9*9.81)</f>
        <v>374.44769999999994</v>
      </c>
      <c r="I541" s="42">
        <f t="shared" si="48"/>
        <v>374.54826427999996</v>
      </c>
      <c r="J541" s="42">
        <f>(Y$9*E541)+IF(E541&gt;0,H541+G541,0)</f>
        <v>1097.4649309466665</v>
      </c>
      <c r="K541" s="42">
        <f>MAX((Y$9*E541)+H541+G541,0)</f>
        <v>1097.4649309466668</v>
      </c>
      <c r="L541" s="42">
        <f t="shared" si="49"/>
        <v>0</v>
      </c>
      <c r="M541" s="42">
        <f>ABS(MIN((Y$9*E541)+H541+G541,0))</f>
        <v>0</v>
      </c>
      <c r="N541" s="42">
        <f>MAX(K541,0)*(D541*1000/3600)</f>
        <v>365.82164364888888</v>
      </c>
      <c r="O541" s="42">
        <f>ABS(M541*(D541*1000/3600))</f>
        <v>0</v>
      </c>
      <c r="P541" s="42">
        <f>P540+N541/1000</f>
        <v>1882.5235167370065</v>
      </c>
      <c r="Q541" s="42">
        <f>Q540+O541/1000</f>
        <v>523.14126992357626</v>
      </c>
      <c r="R541" s="43">
        <v>503.7344658686963</v>
      </c>
      <c r="S541" s="43">
        <f t="shared" si="50"/>
        <v>0</v>
      </c>
      <c r="T541" s="42">
        <f>V541*Y$16</f>
        <v>360.72106624630823</v>
      </c>
      <c r="U541" s="21">
        <f>MIN(O541,Y$17)</f>
        <v>0</v>
      </c>
      <c r="V541" s="21">
        <f t="shared" si="53"/>
        <v>523.14126992357626</v>
      </c>
      <c r="W541" s="22"/>
    </row>
    <row r="542" spans="1:23" x14ac:dyDescent="0.35">
      <c r="A542" s="2" t="s">
        <v>12</v>
      </c>
      <c r="B542" s="2">
        <v>535</v>
      </c>
      <c r="C542" s="2">
        <v>535</v>
      </c>
      <c r="D542" s="7">
        <v>3.2</v>
      </c>
      <c r="E542" s="42">
        <f t="shared" si="51"/>
        <v>0.55555555555555558</v>
      </c>
      <c r="F542" s="42">
        <f t="shared" si="52"/>
        <v>2</v>
      </c>
      <c r="G542" s="42">
        <f>0.5*Y$11*Y$13*Y$10*(D542*(1000/3600))^2</f>
        <v>0.71512376888888896</v>
      </c>
      <c r="H542" s="42">
        <f>IF(D542=0,0,Y$12*Y$9*9.81)</f>
        <v>374.44769999999994</v>
      </c>
      <c r="I542" s="42">
        <f t="shared" si="48"/>
        <v>375.16282376888881</v>
      </c>
      <c r="J542" s="42">
        <f>(Y$9*E542)+IF(E542&gt;0,H542+G542,0)</f>
        <v>1339.0517126577777</v>
      </c>
      <c r="K542" s="42">
        <f>MAX((Y$9*E542)+H542+G542,0)</f>
        <v>1339.0517126577777</v>
      </c>
      <c r="L542" s="42">
        <f t="shared" si="49"/>
        <v>0</v>
      </c>
      <c r="M542" s="42">
        <f>ABS(MIN((Y$9*E542)+H542+G542,0))</f>
        <v>0</v>
      </c>
      <c r="N542" s="42">
        <f>MAX(K542,0)*(D542*1000/3600)</f>
        <v>1190.2681890291356</v>
      </c>
      <c r="O542" s="42">
        <f>ABS(M542*(D542*1000/3600))</f>
        <v>0</v>
      </c>
      <c r="P542" s="42">
        <f>P541+N542/1000</f>
        <v>1883.7137849260357</v>
      </c>
      <c r="Q542" s="42">
        <f>Q541+O542/1000</f>
        <v>523.14126992357626</v>
      </c>
      <c r="R542" s="43">
        <v>503.7344658686963</v>
      </c>
      <c r="S542" s="43">
        <f t="shared" si="50"/>
        <v>0</v>
      </c>
      <c r="T542" s="42">
        <f>V542*Y$16</f>
        <v>360.72106624630823</v>
      </c>
      <c r="U542" s="21">
        <f>MIN(O542,Y$17)</f>
        <v>0</v>
      </c>
      <c r="V542" s="21">
        <f t="shared" si="53"/>
        <v>523.14126992357626</v>
      </c>
      <c r="W542" s="22"/>
    </row>
    <row r="543" spans="1:23" x14ac:dyDescent="0.35">
      <c r="A543" s="2" t="s">
        <v>12</v>
      </c>
      <c r="B543" s="2">
        <v>536</v>
      </c>
      <c r="C543" s="2">
        <v>536</v>
      </c>
      <c r="D543" s="7">
        <v>5.2</v>
      </c>
      <c r="E543" s="42">
        <f t="shared" si="51"/>
        <v>0.69444444444444431</v>
      </c>
      <c r="F543" s="42">
        <f t="shared" si="52"/>
        <v>2.4999999999999996</v>
      </c>
      <c r="G543" s="42">
        <f>0.5*Y$11*Y$13*Y$10*(D543*(1000/3600))^2</f>
        <v>1.8883737022222227</v>
      </c>
      <c r="H543" s="42">
        <f>IF(D543=0,0,Y$12*Y$9*9.81)</f>
        <v>374.44769999999994</v>
      </c>
      <c r="I543" s="42">
        <f t="shared" si="48"/>
        <v>376.33607370222217</v>
      </c>
      <c r="J543" s="42">
        <f>(Y$9*E543)+IF(E543&gt;0,H543+G543,0)</f>
        <v>1581.197184813333</v>
      </c>
      <c r="K543" s="42">
        <f>MAX((Y$9*E543)+H543+G543,0)</f>
        <v>1581.197184813333</v>
      </c>
      <c r="L543" s="42">
        <f t="shared" si="49"/>
        <v>0</v>
      </c>
      <c r="M543" s="42">
        <f>ABS(MIN((Y$9*E543)+H543+G543,0))</f>
        <v>0</v>
      </c>
      <c r="N543" s="42">
        <f>MAX(K543,0)*(D543*1000/3600)</f>
        <v>2283.9514891748145</v>
      </c>
      <c r="O543" s="42">
        <f>ABS(M543*(D543*1000/3600))</f>
        <v>0</v>
      </c>
      <c r="P543" s="42">
        <f>P542+N543/1000</f>
        <v>1885.9977364152105</v>
      </c>
      <c r="Q543" s="42">
        <f>Q542+O543/1000</f>
        <v>523.14126992357626</v>
      </c>
      <c r="R543" s="43">
        <v>503.7344658686963</v>
      </c>
      <c r="S543" s="43">
        <f t="shared" si="50"/>
        <v>0</v>
      </c>
      <c r="T543" s="42">
        <f>V543*Y$16</f>
        <v>360.72106624630823</v>
      </c>
      <c r="U543" s="21">
        <f>MIN(O543,Y$17)</f>
        <v>0</v>
      </c>
      <c r="V543" s="21">
        <f t="shared" si="53"/>
        <v>523.14126992357626</v>
      </c>
      <c r="W543" s="22"/>
    </row>
    <row r="544" spans="1:23" x14ac:dyDescent="0.35">
      <c r="A544" s="2" t="s">
        <v>12</v>
      </c>
      <c r="B544" s="2">
        <v>537</v>
      </c>
      <c r="C544" s="2">
        <v>537</v>
      </c>
      <c r="D544" s="7">
        <v>8.1999999999999993</v>
      </c>
      <c r="E544" s="42">
        <f t="shared" si="51"/>
        <v>1.0833333333333333</v>
      </c>
      <c r="F544" s="42">
        <f t="shared" si="52"/>
        <v>3.9</v>
      </c>
      <c r="G544" s="42">
        <f>0.5*Y$11*Y$13*Y$10*(D544*(1000/3600))^2</f>
        <v>4.695793185555555</v>
      </c>
      <c r="H544" s="42">
        <f>IF(D544=0,0,Y$12*Y$9*9.81)</f>
        <v>374.44769999999994</v>
      </c>
      <c r="I544" s="42">
        <f t="shared" si="48"/>
        <v>379.14349318555549</v>
      </c>
      <c r="J544" s="42">
        <f>(Y$9*E544)+IF(E544&gt;0,H544+G544,0)</f>
        <v>2258.7268265188886</v>
      </c>
      <c r="K544" s="42">
        <f>MAX((Y$9*E544)+H544+G544,0)</f>
        <v>2258.7268265188886</v>
      </c>
      <c r="L544" s="42">
        <f t="shared" si="49"/>
        <v>0</v>
      </c>
      <c r="M544" s="42">
        <f>ABS(MIN((Y$9*E544)+H544+G544,0))</f>
        <v>0</v>
      </c>
      <c r="N544" s="42">
        <f>MAX(K544,0)*(D544*1000/3600)</f>
        <v>5144.8777715152464</v>
      </c>
      <c r="O544" s="42">
        <f>ABS(M544*(D544*1000/3600))</f>
        <v>0</v>
      </c>
      <c r="P544" s="42">
        <f>P543+N544/1000</f>
        <v>1891.1426141867257</v>
      </c>
      <c r="Q544" s="42">
        <f>Q543+O544/1000</f>
        <v>523.14126992357626</v>
      </c>
      <c r="R544" s="43">
        <v>503.7344658686963</v>
      </c>
      <c r="S544" s="43">
        <f t="shared" si="50"/>
        <v>17.601572645996896</v>
      </c>
      <c r="T544" s="42">
        <f>V544*Y$16</f>
        <v>360.72106624630823</v>
      </c>
      <c r="U544" s="21">
        <f>MIN(O544,Y$17)</f>
        <v>0</v>
      </c>
      <c r="V544" s="21">
        <f t="shared" si="53"/>
        <v>523.14126992357626</v>
      </c>
      <c r="W544" s="22"/>
    </row>
    <row r="545" spans="1:23" x14ac:dyDescent="0.35">
      <c r="A545" s="2" t="s">
        <v>12</v>
      </c>
      <c r="B545" s="2">
        <v>538</v>
      </c>
      <c r="C545" s="2">
        <v>538</v>
      </c>
      <c r="D545" s="7">
        <v>13</v>
      </c>
      <c r="E545" s="42">
        <f t="shared" si="51"/>
        <v>1.4722222222222223</v>
      </c>
      <c r="F545" s="42">
        <f t="shared" si="52"/>
        <v>5.3000000000000007</v>
      </c>
      <c r="G545" s="42">
        <f>0.5*Y$11*Y$13*Y$10*(D545*(1000/3600))^2</f>
        <v>11.80233563888889</v>
      </c>
      <c r="H545" s="42">
        <f>IF(D545=0,0,Y$12*Y$9*9.81)</f>
        <v>374.44769999999994</v>
      </c>
      <c r="I545" s="42">
        <f t="shared" si="48"/>
        <v>386.25003563888885</v>
      </c>
      <c r="J545" s="42">
        <f>(Y$9*E545)+IF(E545&gt;0,H545+G545,0)</f>
        <v>2940.5555911944443</v>
      </c>
      <c r="K545" s="42">
        <f>MAX((Y$9*E545)+H545+G545,0)</f>
        <v>2940.5555911944443</v>
      </c>
      <c r="L545" s="42">
        <f t="shared" si="49"/>
        <v>0</v>
      </c>
      <c r="M545" s="42">
        <f>ABS(MIN((Y$9*E545)+H545+G545,0))</f>
        <v>0</v>
      </c>
      <c r="N545" s="42">
        <f>MAX(K545,0)*(D545*1000/3600)</f>
        <v>10618.67296820216</v>
      </c>
      <c r="O545" s="42">
        <f>ABS(M545*(D545*1000/3600))</f>
        <v>0</v>
      </c>
      <c r="P545" s="42">
        <f>P544+N545/1000</f>
        <v>1901.7612871549279</v>
      </c>
      <c r="Q545" s="42">
        <f>Q544+O545/1000</f>
        <v>523.14126992357626</v>
      </c>
      <c r="R545" s="43">
        <v>521.3360385146932</v>
      </c>
      <c r="S545" s="43">
        <f t="shared" si="50"/>
        <v>0</v>
      </c>
      <c r="T545" s="42">
        <f>V545*Y$16</f>
        <v>360.72106624630823</v>
      </c>
      <c r="U545" s="21">
        <f>MIN(O545,Y$17)</f>
        <v>0</v>
      </c>
      <c r="V545" s="21">
        <f t="shared" si="53"/>
        <v>523.14126992357626</v>
      </c>
      <c r="W545" s="22"/>
    </row>
    <row r="546" spans="1:23" x14ac:dyDescent="0.35">
      <c r="A546" s="2" t="s">
        <v>12</v>
      </c>
      <c r="B546" s="2">
        <v>539</v>
      </c>
      <c r="C546" s="2">
        <v>539</v>
      </c>
      <c r="D546" s="7">
        <v>18.8</v>
      </c>
      <c r="E546" s="42">
        <f t="shared" si="51"/>
        <v>1.4027777777777779</v>
      </c>
      <c r="F546" s="42">
        <f t="shared" si="52"/>
        <v>5.0500000000000007</v>
      </c>
      <c r="G546" s="42">
        <f>0.5*Y$11*Y$13*Y$10*(D546*(1000/3600))^2</f>
        <v>24.682943835555555</v>
      </c>
      <c r="H546" s="42">
        <f>IF(D546=0,0,Y$12*Y$9*9.81)</f>
        <v>374.44769999999994</v>
      </c>
      <c r="I546" s="42">
        <f t="shared" si="48"/>
        <v>399.13064383555547</v>
      </c>
      <c r="J546" s="42">
        <f>(Y$9*E546)+IF(E546&gt;0,H546+G546,0)</f>
        <v>2832.9500882800003</v>
      </c>
      <c r="K546" s="42">
        <f>MAX((Y$9*E546)+H546+G546,0)</f>
        <v>2832.9500882800007</v>
      </c>
      <c r="L546" s="42">
        <f t="shared" si="49"/>
        <v>0</v>
      </c>
      <c r="M546" s="42">
        <f>ABS(MIN((Y$9*E546)+H546+G546,0))</f>
        <v>0</v>
      </c>
      <c r="N546" s="42">
        <f>MAX(K546,0)*(D546*1000/3600)</f>
        <v>14794.294905462226</v>
      </c>
      <c r="O546" s="42">
        <f>ABS(M546*(D546*1000/3600))</f>
        <v>0</v>
      </c>
      <c r="P546" s="42">
        <f>P545+N546/1000</f>
        <v>1916.5555820603902</v>
      </c>
      <c r="Q546" s="42">
        <f>Q545+O546/1000</f>
        <v>523.14126992357626</v>
      </c>
      <c r="R546" s="43">
        <v>521.3360385146932</v>
      </c>
      <c r="S546" s="43">
        <f t="shared" si="50"/>
        <v>0</v>
      </c>
      <c r="T546" s="42">
        <f>V546*Y$16</f>
        <v>360.72106624630823</v>
      </c>
      <c r="U546" s="21">
        <f>MIN(O546,Y$17)</f>
        <v>0</v>
      </c>
      <c r="V546" s="21">
        <f t="shared" si="53"/>
        <v>523.14126992357626</v>
      </c>
      <c r="W546" s="22"/>
    </row>
    <row r="547" spans="1:23" x14ac:dyDescent="0.35">
      <c r="A547" s="2" t="s">
        <v>12</v>
      </c>
      <c r="B547" s="2">
        <v>540</v>
      </c>
      <c r="C547" s="2">
        <v>540</v>
      </c>
      <c r="D547" s="7">
        <v>23.1</v>
      </c>
      <c r="E547" s="42">
        <f t="shared" si="51"/>
        <v>0.79166666666666652</v>
      </c>
      <c r="F547" s="42">
        <f t="shared" si="52"/>
        <v>2.8499999999999996</v>
      </c>
      <c r="G547" s="42">
        <f>0.5*Y$11*Y$13*Y$10*(D547*(1000/3600))^2</f>
        <v>37.265351007500001</v>
      </c>
      <c r="H547" s="42">
        <f>IF(D547=0,0,Y$12*Y$9*9.81)</f>
        <v>374.44769999999994</v>
      </c>
      <c r="I547" s="42">
        <f t="shared" si="48"/>
        <v>411.71305100749993</v>
      </c>
      <c r="J547" s="42">
        <f>(Y$9*E547)+IF(E547&gt;0,H547+G547,0)</f>
        <v>1785.2547176741664</v>
      </c>
      <c r="K547" s="42">
        <f>MAX((Y$9*E547)+H547+G547,0)</f>
        <v>1785.2547176741664</v>
      </c>
      <c r="L547" s="42">
        <f t="shared" si="49"/>
        <v>0</v>
      </c>
      <c r="M547" s="42">
        <f>ABS(MIN((Y$9*E547)+H547+G547,0))</f>
        <v>0</v>
      </c>
      <c r="N547" s="42">
        <f>MAX(K547,0)*(D547*1000/3600)</f>
        <v>11455.384438409235</v>
      </c>
      <c r="O547" s="42">
        <f>ABS(M547*(D547*1000/3600))</f>
        <v>0</v>
      </c>
      <c r="P547" s="42">
        <f>P546+N547/1000</f>
        <v>1928.0109664987995</v>
      </c>
      <c r="Q547" s="42">
        <f>Q546+O547/1000</f>
        <v>523.14126992357626</v>
      </c>
      <c r="R547" s="43">
        <v>521.3360385146932</v>
      </c>
      <c r="S547" s="43">
        <f t="shared" si="50"/>
        <v>0</v>
      </c>
      <c r="T547" s="42">
        <f>V547*Y$16</f>
        <v>360.72106624630823</v>
      </c>
      <c r="U547" s="21">
        <f>MIN(O547,Y$17)</f>
        <v>0</v>
      </c>
      <c r="V547" s="21">
        <f t="shared" si="53"/>
        <v>523.14126992357626</v>
      </c>
      <c r="W547" s="22"/>
    </row>
    <row r="548" spans="1:23" x14ac:dyDescent="0.35">
      <c r="A548" s="2" t="s">
        <v>12</v>
      </c>
      <c r="B548" s="2">
        <v>541</v>
      </c>
      <c r="C548" s="2">
        <v>541</v>
      </c>
      <c r="D548" s="7">
        <v>24.5</v>
      </c>
      <c r="E548" s="42">
        <f t="shared" si="51"/>
        <v>0.19444444444444425</v>
      </c>
      <c r="F548" s="42">
        <f t="shared" si="52"/>
        <v>0.69999999999999929</v>
      </c>
      <c r="G548" s="42">
        <f>0.5*Y$11*Y$13*Y$10*(D548*(1000/3600))^2</f>
        <v>41.91924240972223</v>
      </c>
      <c r="H548" s="42">
        <f>IF(D548=0,0,Y$12*Y$9*9.81)</f>
        <v>374.44769999999994</v>
      </c>
      <c r="I548" s="42">
        <f t="shared" si="48"/>
        <v>416.36694240972218</v>
      </c>
      <c r="J548" s="42">
        <f>(Y$9*E548)+IF(E548&gt;0,H548+G548,0)</f>
        <v>753.72805352083299</v>
      </c>
      <c r="K548" s="42">
        <f>MAX((Y$9*E548)+H548+G548,0)</f>
        <v>753.72805352083299</v>
      </c>
      <c r="L548" s="42">
        <f t="shared" si="49"/>
        <v>0</v>
      </c>
      <c r="M548" s="42">
        <f>ABS(MIN((Y$9*E548)+H548+G548,0))</f>
        <v>0</v>
      </c>
      <c r="N548" s="42">
        <f>MAX(K548,0)*(D548*1000/3600)</f>
        <v>5129.5381420167796</v>
      </c>
      <c r="O548" s="42">
        <f>ABS(M548*(D548*1000/3600))</f>
        <v>0</v>
      </c>
      <c r="P548" s="42">
        <f>P547+N548/1000</f>
        <v>1933.1405046408163</v>
      </c>
      <c r="Q548" s="42">
        <f>Q547+O548/1000</f>
        <v>523.14126992357626</v>
      </c>
      <c r="R548" s="43">
        <v>521.3360385146932</v>
      </c>
      <c r="S548" s="43">
        <f t="shared" si="50"/>
        <v>7.1386212421351729</v>
      </c>
      <c r="T548" s="42">
        <f>V548*Y$16</f>
        <v>360.72106624630823</v>
      </c>
      <c r="U548" s="21">
        <f>MIN(O548,Y$17)</f>
        <v>0</v>
      </c>
      <c r="V548" s="21">
        <f t="shared" si="53"/>
        <v>523.14126992357626</v>
      </c>
      <c r="W548" s="22"/>
    </row>
    <row r="549" spans="1:23" x14ac:dyDescent="0.35">
      <c r="A549" s="2" t="s">
        <v>12</v>
      </c>
      <c r="B549" s="2">
        <v>542</v>
      </c>
      <c r="C549" s="2">
        <v>542</v>
      </c>
      <c r="D549" s="7">
        <v>24.5</v>
      </c>
      <c r="E549" s="42">
        <f t="shared" si="51"/>
        <v>-2.7777777777777679E-2</v>
      </c>
      <c r="F549" s="42">
        <f t="shared" si="52"/>
        <v>-9.9999999999999645E-2</v>
      </c>
      <c r="G549" s="42">
        <f>0.5*Y$11*Y$13*Y$10*(D549*(1000/3600))^2</f>
        <v>41.91924240972223</v>
      </c>
      <c r="H549" s="42">
        <f>IF(D549=0,0,Y$12*Y$9*9.81)</f>
        <v>374.44769999999994</v>
      </c>
      <c r="I549" s="42">
        <f t="shared" si="48"/>
        <v>416.36694240972218</v>
      </c>
      <c r="J549" s="42">
        <f>(Y$9*E549)+IF(E549&gt;0,H549+G549,0)</f>
        <v>-48.194444444444272</v>
      </c>
      <c r="K549" s="42">
        <f>MAX((Y$9*E549)+H549+G549,0)</f>
        <v>368.1724979652779</v>
      </c>
      <c r="L549" s="42">
        <f t="shared" si="49"/>
        <v>48.194444444444272</v>
      </c>
      <c r="M549" s="42">
        <f>ABS(MIN((Y$9*E549)+H549+G549,0))</f>
        <v>0</v>
      </c>
      <c r="N549" s="42">
        <f>MAX(K549,0)*(D549*1000/3600)</f>
        <v>2505.6183889303634</v>
      </c>
      <c r="O549" s="42">
        <f>ABS(M549*(D549*1000/3600))</f>
        <v>0</v>
      </c>
      <c r="P549" s="42">
        <f>P548+N549/1000</f>
        <v>1935.6461230297466</v>
      </c>
      <c r="Q549" s="42">
        <f>Q548+O549/1000</f>
        <v>523.14126992357626</v>
      </c>
      <c r="R549" s="43">
        <v>528.47465975682837</v>
      </c>
      <c r="S549" s="43">
        <f t="shared" si="50"/>
        <v>0</v>
      </c>
      <c r="T549" s="42">
        <f>V549*Y$16</f>
        <v>360.72106624630823</v>
      </c>
      <c r="U549" s="21">
        <f>MIN(O549,Y$17)</f>
        <v>0</v>
      </c>
      <c r="V549" s="21">
        <f t="shared" si="53"/>
        <v>523.14126992357626</v>
      </c>
      <c r="W549" s="22"/>
    </row>
    <row r="550" spans="1:23" x14ac:dyDescent="0.35">
      <c r="A550" s="2" t="s">
        <v>12</v>
      </c>
      <c r="B550" s="2">
        <v>543</v>
      </c>
      <c r="C550" s="2">
        <v>543</v>
      </c>
      <c r="D550" s="7">
        <v>24.3</v>
      </c>
      <c r="E550" s="42">
        <f t="shared" si="51"/>
        <v>-0.12499999999999981</v>
      </c>
      <c r="F550" s="42">
        <f t="shared" si="52"/>
        <v>-0.44999999999999929</v>
      </c>
      <c r="G550" s="42">
        <f>0.5*Y$11*Y$13*Y$10*(D550*(1000/3600))^2</f>
        <v>41.23764006750001</v>
      </c>
      <c r="H550" s="42">
        <f>IF(D550=0,0,Y$12*Y$9*9.81)</f>
        <v>374.44769999999994</v>
      </c>
      <c r="I550" s="42">
        <f t="shared" si="48"/>
        <v>415.68534006749996</v>
      </c>
      <c r="J550" s="42">
        <f>(Y$9*E550)+IF(E550&gt;0,H550+G550,0)</f>
        <v>-216.87499999999966</v>
      </c>
      <c r="K550" s="42">
        <f>MAX((Y$9*E550)+H550+G550,0)</f>
        <v>198.81034006750031</v>
      </c>
      <c r="L550" s="42">
        <f t="shared" si="49"/>
        <v>216.87499999999966</v>
      </c>
      <c r="M550" s="42">
        <f>ABS(MIN((Y$9*E550)+H550+G550,0))</f>
        <v>0</v>
      </c>
      <c r="N550" s="42">
        <f>MAX(K550,0)*(D550*1000/3600)</f>
        <v>1341.969795455627</v>
      </c>
      <c r="O550" s="42">
        <f>ABS(M550*(D550*1000/3600))</f>
        <v>0</v>
      </c>
      <c r="P550" s="42">
        <f>P549+N550/1000</f>
        <v>1936.9880928252023</v>
      </c>
      <c r="Q550" s="42">
        <f>Q549+O550/1000</f>
        <v>523.14126992357626</v>
      </c>
      <c r="R550" s="43">
        <v>528.47465975682837</v>
      </c>
      <c r="S550" s="43">
        <f t="shared" si="50"/>
        <v>0</v>
      </c>
      <c r="T550" s="42">
        <f>V550*Y$16</f>
        <v>360.72106624630823</v>
      </c>
      <c r="U550" s="21">
        <f>MIN(O550,Y$17)</f>
        <v>0</v>
      </c>
      <c r="V550" s="21">
        <f t="shared" si="53"/>
        <v>523.14126992357626</v>
      </c>
      <c r="W550" s="22"/>
    </row>
    <row r="551" spans="1:23" x14ac:dyDescent="0.35">
      <c r="A551" s="2" t="s">
        <v>12</v>
      </c>
      <c r="B551" s="2">
        <v>544</v>
      </c>
      <c r="C551" s="2">
        <v>544</v>
      </c>
      <c r="D551" s="7">
        <v>23.6</v>
      </c>
      <c r="E551" s="42">
        <f t="shared" si="51"/>
        <v>-0.27777777777777779</v>
      </c>
      <c r="F551" s="42">
        <f t="shared" si="52"/>
        <v>-1</v>
      </c>
      <c r="G551" s="42">
        <f>0.5*Y$11*Y$13*Y$10*(D551*(1000/3600))^2</f>
        <v>38.896028742222228</v>
      </c>
      <c r="H551" s="42">
        <f>IF(D551=0,0,Y$12*Y$9*9.81)</f>
        <v>374.44769999999994</v>
      </c>
      <c r="I551" s="42">
        <f t="shared" si="48"/>
        <v>413.3437287422222</v>
      </c>
      <c r="J551" s="42">
        <f>(Y$9*E551)+IF(E551&gt;0,H551+G551,0)</f>
        <v>-481.94444444444446</v>
      </c>
      <c r="K551" s="42">
        <f>MAX((Y$9*E551)+H551+G551,0)</f>
        <v>0</v>
      </c>
      <c r="L551" s="42">
        <f t="shared" si="49"/>
        <v>481.94444444444446</v>
      </c>
      <c r="M551" s="42">
        <f>ABS(MIN((Y$9*E551)+H551+G551,0))</f>
        <v>68.600715702222288</v>
      </c>
      <c r="N551" s="42">
        <f>MAX(K551,0)*(D551*1000/3600)</f>
        <v>0</v>
      </c>
      <c r="O551" s="42">
        <f>ABS(M551*(D551*1000/3600))</f>
        <v>449.71580293679057</v>
      </c>
      <c r="P551" s="42">
        <f>P550+N551/1000</f>
        <v>1936.9880928252023</v>
      </c>
      <c r="Q551" s="42">
        <f>Q550+O551/1000</f>
        <v>523.59098572651305</v>
      </c>
      <c r="R551" s="43">
        <v>528.47465975682837</v>
      </c>
      <c r="S551" s="43">
        <f t="shared" si="50"/>
        <v>0</v>
      </c>
      <c r="T551" s="42">
        <f>V551*Y$16</f>
        <v>361.03115832519717</v>
      </c>
      <c r="U551" s="21">
        <f>MIN(O551,Y$17)</f>
        <v>449.71580293679057</v>
      </c>
      <c r="V551" s="21">
        <f t="shared" si="53"/>
        <v>523.59098572651305</v>
      </c>
      <c r="W551" s="22"/>
    </row>
    <row r="552" spans="1:23" x14ac:dyDescent="0.35">
      <c r="A552" s="2" t="s">
        <v>12</v>
      </c>
      <c r="B552" s="2">
        <v>545</v>
      </c>
      <c r="C552" s="2">
        <v>545</v>
      </c>
      <c r="D552" s="7">
        <v>22.3</v>
      </c>
      <c r="E552" s="42">
        <f t="shared" si="51"/>
        <v>-0.4861111111111111</v>
      </c>
      <c r="F552" s="42">
        <f t="shared" si="52"/>
        <v>-1.75</v>
      </c>
      <c r="G552" s="42">
        <f>0.5*Y$11*Y$13*Y$10*(D552*(1000/3600))^2</f>
        <v>34.728896389722223</v>
      </c>
      <c r="H552" s="42">
        <f>IF(D552=0,0,Y$12*Y$9*9.81)</f>
        <v>374.44769999999994</v>
      </c>
      <c r="I552" s="42">
        <f t="shared" si="48"/>
        <v>409.17659638972214</v>
      </c>
      <c r="J552" s="42">
        <f>(Y$9*E552)+IF(E552&gt;0,H552+G552,0)</f>
        <v>-843.40277777777771</v>
      </c>
      <c r="K552" s="42">
        <f>MAX((Y$9*E552)+H552+G552,0)</f>
        <v>0</v>
      </c>
      <c r="L552" s="42">
        <f t="shared" si="49"/>
        <v>843.40277777777771</v>
      </c>
      <c r="M552" s="42">
        <f>ABS(MIN((Y$9*E552)+H552+G552,0))</f>
        <v>434.22618138805558</v>
      </c>
      <c r="N552" s="42">
        <f>MAX(K552,0)*(D552*1000/3600)</f>
        <v>0</v>
      </c>
      <c r="O552" s="42">
        <f>ABS(M552*(D552*1000/3600))</f>
        <v>2689.7899569315664</v>
      </c>
      <c r="P552" s="42">
        <f>P551+N552/1000</f>
        <v>1936.9880928252023</v>
      </c>
      <c r="Q552" s="42">
        <f>Q551+O552/1000</f>
        <v>526.28077568344463</v>
      </c>
      <c r="R552" s="43">
        <v>528.47465975682837</v>
      </c>
      <c r="S552" s="43">
        <f t="shared" si="50"/>
        <v>0</v>
      </c>
      <c r="T552" s="42">
        <f>V552*Y$16</f>
        <v>362.88584645061439</v>
      </c>
      <c r="U552" s="21">
        <f>MIN(O552,Y$17)</f>
        <v>2689.7899569315664</v>
      </c>
      <c r="V552" s="21">
        <f t="shared" si="53"/>
        <v>526.28077568344463</v>
      </c>
      <c r="W552" s="22"/>
    </row>
    <row r="553" spans="1:23" x14ac:dyDescent="0.35">
      <c r="A553" s="2" t="s">
        <v>12</v>
      </c>
      <c r="B553" s="2">
        <v>546</v>
      </c>
      <c r="C553" s="2">
        <v>546</v>
      </c>
      <c r="D553" s="7">
        <v>20.100000000000001</v>
      </c>
      <c r="E553" s="42">
        <f t="shared" si="51"/>
        <v>-0.5277777777777779</v>
      </c>
      <c r="F553" s="42">
        <f t="shared" si="52"/>
        <v>-1.9000000000000004</v>
      </c>
      <c r="G553" s="42">
        <f>0.5*Y$11*Y$13*Y$10*(D553*(1000/3600))^2</f>
        <v>28.214565807500005</v>
      </c>
      <c r="H553" s="42">
        <f>IF(D553=0,0,Y$12*Y$9*9.81)</f>
        <v>374.44769999999994</v>
      </c>
      <c r="I553" s="42">
        <f t="shared" si="48"/>
        <v>402.66226580749992</v>
      </c>
      <c r="J553" s="42">
        <f>(Y$9*E553)+IF(E553&gt;0,H553+G553,0)</f>
        <v>-915.69444444444468</v>
      </c>
      <c r="K553" s="42">
        <f>MAX((Y$9*E553)+H553+G553,0)</f>
        <v>0</v>
      </c>
      <c r="L553" s="42">
        <f t="shared" si="49"/>
        <v>915.69444444444468</v>
      </c>
      <c r="M553" s="42">
        <f>ABS(MIN((Y$9*E553)+H553+G553,0))</f>
        <v>513.03217863694476</v>
      </c>
      <c r="N553" s="42">
        <f>MAX(K553,0)*(D553*1000/3600)</f>
        <v>0</v>
      </c>
      <c r="O553" s="42">
        <f>ABS(M553*(D553*1000/3600))</f>
        <v>2864.4296640562748</v>
      </c>
      <c r="P553" s="42">
        <f>P552+N553/1000</f>
        <v>1936.9880928252023</v>
      </c>
      <c r="Q553" s="42">
        <f>Q552+O553/1000</f>
        <v>529.14520534750091</v>
      </c>
      <c r="R553" s="43">
        <v>528.47465975682837</v>
      </c>
      <c r="S553" s="43">
        <f t="shared" si="50"/>
        <v>9.7085940299245976</v>
      </c>
      <c r="T553" s="42">
        <f>V553*Y$16</f>
        <v>364.8609537151529</v>
      </c>
      <c r="U553" s="21">
        <f>MIN(O553,Y$17)</f>
        <v>2864.4296640562748</v>
      </c>
      <c r="V553" s="21">
        <f t="shared" si="53"/>
        <v>529.14520534750091</v>
      </c>
      <c r="W553" s="22"/>
    </row>
    <row r="554" spans="1:23" x14ac:dyDescent="0.35">
      <c r="A554" s="2" t="s">
        <v>12</v>
      </c>
      <c r="B554" s="2">
        <v>547</v>
      </c>
      <c r="C554" s="2">
        <v>547</v>
      </c>
      <c r="D554" s="7">
        <v>18.5</v>
      </c>
      <c r="E554" s="42">
        <f t="shared" si="51"/>
        <v>-0.40277777777777807</v>
      </c>
      <c r="F554" s="42">
        <f t="shared" si="52"/>
        <v>-1.4500000000000011</v>
      </c>
      <c r="G554" s="42">
        <f>0.5*Y$11*Y$13*Y$10*(D554*(1000/3600))^2</f>
        <v>23.901475576388894</v>
      </c>
      <c r="H554" s="42">
        <f>IF(D554=0,0,Y$12*Y$9*9.81)</f>
        <v>374.44769999999994</v>
      </c>
      <c r="I554" s="42">
        <f t="shared" si="48"/>
        <v>398.34917557638886</v>
      </c>
      <c r="J554" s="42">
        <f>(Y$9*E554)+IF(E554&gt;0,H554+G554,0)</f>
        <v>-698.81944444444491</v>
      </c>
      <c r="K554" s="42">
        <f>MAX((Y$9*E554)+H554+G554,0)</f>
        <v>0</v>
      </c>
      <c r="L554" s="42">
        <f t="shared" si="49"/>
        <v>698.81944444444491</v>
      </c>
      <c r="M554" s="42">
        <f>ABS(MIN((Y$9*E554)+H554+G554,0))</f>
        <v>300.47026886805605</v>
      </c>
      <c r="N554" s="42">
        <f>MAX(K554,0)*(D554*1000/3600)</f>
        <v>0</v>
      </c>
      <c r="O554" s="42">
        <f>ABS(M554*(D554*1000/3600))</f>
        <v>1544.0833261275104</v>
      </c>
      <c r="P554" s="42">
        <f>P553+N554/1000</f>
        <v>1936.9880928252023</v>
      </c>
      <c r="Q554" s="42">
        <f>Q553+O554/1000</f>
        <v>530.68928867362843</v>
      </c>
      <c r="R554" s="43">
        <v>538.18325378675297</v>
      </c>
      <c r="S554" s="43">
        <f t="shared" si="50"/>
        <v>0</v>
      </c>
      <c r="T554" s="42">
        <f>V554*Y$16</f>
        <v>365.92564391605259</v>
      </c>
      <c r="U554" s="21">
        <f>MIN(O554,Y$17)</f>
        <v>1544.0833261275104</v>
      </c>
      <c r="V554" s="21">
        <f t="shared" si="53"/>
        <v>530.68928867362843</v>
      </c>
      <c r="W554" s="22"/>
    </row>
    <row r="555" spans="1:23" x14ac:dyDescent="0.35">
      <c r="A555" s="2" t="s">
        <v>12</v>
      </c>
      <c r="B555" s="2">
        <v>548</v>
      </c>
      <c r="C555" s="2">
        <v>548</v>
      </c>
      <c r="D555" s="7">
        <v>17.2</v>
      </c>
      <c r="E555" s="42">
        <f t="shared" si="51"/>
        <v>-0.30555555555555547</v>
      </c>
      <c r="F555" s="42">
        <f t="shared" si="52"/>
        <v>-1.0999999999999996</v>
      </c>
      <c r="G555" s="42">
        <f>0.5*Y$11*Y$13*Y$10*(D555*(1000/3600))^2</f>
        <v>20.660372635555554</v>
      </c>
      <c r="H555" s="42">
        <f>IF(D555=0,0,Y$12*Y$9*9.81)</f>
        <v>374.44769999999994</v>
      </c>
      <c r="I555" s="42">
        <f t="shared" si="48"/>
        <v>395.10807263555552</v>
      </c>
      <c r="J555" s="42">
        <f>(Y$9*E555)+IF(E555&gt;0,H555+G555,0)</f>
        <v>-530.13888888888869</v>
      </c>
      <c r="K555" s="42">
        <f>MAX((Y$9*E555)+H555+G555,0)</f>
        <v>0</v>
      </c>
      <c r="L555" s="42">
        <f t="shared" si="49"/>
        <v>530.13888888888869</v>
      </c>
      <c r="M555" s="42">
        <f>ABS(MIN((Y$9*E555)+H555+G555,0))</f>
        <v>135.0308162533332</v>
      </c>
      <c r="N555" s="42">
        <f>MAX(K555,0)*(D555*1000/3600)</f>
        <v>0</v>
      </c>
      <c r="O555" s="42">
        <f>ABS(M555*(D555*1000/3600))</f>
        <v>645.14723321036968</v>
      </c>
      <c r="P555" s="42">
        <f>P554+N555/1000</f>
        <v>1936.9880928252023</v>
      </c>
      <c r="Q555" s="42">
        <f>Q554+O555/1000</f>
        <v>531.33443590683885</v>
      </c>
      <c r="R555" s="43">
        <v>538.18325378675297</v>
      </c>
      <c r="S555" s="43">
        <f t="shared" si="50"/>
        <v>0</v>
      </c>
      <c r="T555" s="42">
        <f>V555*Y$16</f>
        <v>366.370491629718</v>
      </c>
      <c r="U555" s="21">
        <f>MIN(O555,Y$17)</f>
        <v>645.14723321036968</v>
      </c>
      <c r="V555" s="21">
        <f t="shared" si="53"/>
        <v>531.33443590683885</v>
      </c>
      <c r="W555" s="22"/>
    </row>
    <row r="556" spans="1:23" x14ac:dyDescent="0.35">
      <c r="A556" s="2" t="s">
        <v>12</v>
      </c>
      <c r="B556" s="2">
        <v>549</v>
      </c>
      <c r="C556" s="2">
        <v>549</v>
      </c>
      <c r="D556" s="7">
        <v>16.3</v>
      </c>
      <c r="E556" s="42">
        <f t="shared" si="51"/>
        <v>-0.24999999999999983</v>
      </c>
      <c r="F556" s="42">
        <f t="shared" si="52"/>
        <v>-0.89999999999999947</v>
      </c>
      <c r="G556" s="42">
        <f>0.5*Y$11*Y$13*Y$10*(D556*(1000/3600))^2</f>
        <v>18.554808023055564</v>
      </c>
      <c r="H556" s="42">
        <f>IF(D556=0,0,Y$12*Y$9*9.81)</f>
        <v>374.44769999999994</v>
      </c>
      <c r="I556" s="42">
        <f t="shared" si="48"/>
        <v>393.0025080230555</v>
      </c>
      <c r="J556" s="42">
        <f>(Y$9*E556)+IF(E556&gt;0,H556+G556,0)</f>
        <v>-433.74999999999972</v>
      </c>
      <c r="K556" s="42">
        <f>MAX((Y$9*E556)+H556+G556,0)</f>
        <v>0</v>
      </c>
      <c r="L556" s="42">
        <f t="shared" si="49"/>
        <v>433.74999999999972</v>
      </c>
      <c r="M556" s="42">
        <f>ABS(MIN((Y$9*E556)+H556+G556,0))</f>
        <v>40.747491976944211</v>
      </c>
      <c r="N556" s="42">
        <f>MAX(K556,0)*(D556*1000/3600)</f>
        <v>0</v>
      </c>
      <c r="O556" s="42">
        <f>ABS(M556*(D556*1000/3600))</f>
        <v>184.49558867338629</v>
      </c>
      <c r="P556" s="42">
        <f>P555+N556/1000</f>
        <v>1936.9880928252023</v>
      </c>
      <c r="Q556" s="42">
        <f>Q555+O556/1000</f>
        <v>531.51893149551222</v>
      </c>
      <c r="R556" s="43">
        <v>538.18325378675297</v>
      </c>
      <c r="S556" s="43">
        <f t="shared" si="50"/>
        <v>0</v>
      </c>
      <c r="T556" s="42">
        <f>V556*Y$16</f>
        <v>366.49770668479044</v>
      </c>
      <c r="U556" s="21">
        <f>MIN(O556,Y$17)</f>
        <v>184.49558867338629</v>
      </c>
      <c r="V556" s="21">
        <f t="shared" si="53"/>
        <v>531.51893149551222</v>
      </c>
      <c r="W556" s="22"/>
    </row>
    <row r="557" spans="1:23" x14ac:dyDescent="0.35">
      <c r="A557" s="2" t="s">
        <v>12</v>
      </c>
      <c r="B557" s="2">
        <v>550</v>
      </c>
      <c r="C557" s="2">
        <v>550</v>
      </c>
      <c r="D557" s="7">
        <v>15.4</v>
      </c>
      <c r="E557" s="42">
        <f t="shared" si="51"/>
        <v>-0.2222222222222224</v>
      </c>
      <c r="F557" s="42">
        <f t="shared" si="52"/>
        <v>-0.80000000000000071</v>
      </c>
      <c r="G557" s="42">
        <f>0.5*Y$11*Y$13*Y$10*(D557*(1000/3600))^2</f>
        <v>16.562378225555555</v>
      </c>
      <c r="H557" s="42">
        <f>IF(D557=0,0,Y$12*Y$9*9.81)</f>
        <v>374.44769999999994</v>
      </c>
      <c r="I557" s="42">
        <f t="shared" si="48"/>
        <v>391.0100782255555</v>
      </c>
      <c r="J557" s="42">
        <f>(Y$9*E557)+IF(E557&gt;0,H557+G557,0)</f>
        <v>-385.55555555555588</v>
      </c>
      <c r="K557" s="42">
        <f>MAX((Y$9*E557)+H557+G557,0)</f>
        <v>5.4545226699996121</v>
      </c>
      <c r="L557" s="42">
        <f t="shared" si="49"/>
        <v>385.55555555555588</v>
      </c>
      <c r="M557" s="42">
        <f>ABS(MIN((Y$9*E557)+H557+G557,0))</f>
        <v>0</v>
      </c>
      <c r="N557" s="42">
        <f>MAX(K557,0)*(D557*1000/3600)</f>
        <v>23.333235866109451</v>
      </c>
      <c r="O557" s="42">
        <f>ABS(M557*(D557*1000/3600))</f>
        <v>0</v>
      </c>
      <c r="P557" s="42">
        <f>P556+N557/1000</f>
        <v>1937.0114260610685</v>
      </c>
      <c r="Q557" s="42">
        <f>Q556+O557/1000</f>
        <v>531.51893149551222</v>
      </c>
      <c r="R557" s="43">
        <v>538.18325378675297</v>
      </c>
      <c r="S557" s="43">
        <f t="shared" si="50"/>
        <v>0</v>
      </c>
      <c r="T557" s="42">
        <f>V557*Y$16</f>
        <v>366.49770668479044</v>
      </c>
      <c r="U557" s="21">
        <f>MIN(O557,Y$17)</f>
        <v>0</v>
      </c>
      <c r="V557" s="21">
        <f t="shared" si="53"/>
        <v>531.51893149551222</v>
      </c>
      <c r="W557" s="22"/>
    </row>
    <row r="558" spans="1:23" x14ac:dyDescent="0.35">
      <c r="A558" s="2" t="s">
        <v>12</v>
      </c>
      <c r="B558" s="2">
        <v>551</v>
      </c>
      <c r="C558" s="2">
        <v>551</v>
      </c>
      <c r="D558" s="7">
        <v>14.7</v>
      </c>
      <c r="E558" s="42">
        <f t="shared" si="51"/>
        <v>-0.15277777777777773</v>
      </c>
      <c r="F558" s="42">
        <f t="shared" si="52"/>
        <v>-0.54999999999999982</v>
      </c>
      <c r="G558" s="42">
        <f>0.5*Y$11*Y$13*Y$10*(D558*(1000/3600))^2</f>
        <v>15.090927267499996</v>
      </c>
      <c r="H558" s="42">
        <f>IF(D558=0,0,Y$12*Y$9*9.81)</f>
        <v>374.44769999999994</v>
      </c>
      <c r="I558" s="42">
        <f t="shared" si="48"/>
        <v>389.53862726749992</v>
      </c>
      <c r="J558" s="42">
        <f>(Y$9*E558)+IF(E558&gt;0,H558+G558,0)</f>
        <v>-265.06944444444434</v>
      </c>
      <c r="K558" s="42">
        <f>MAX((Y$9*E558)+H558+G558,0)</f>
        <v>124.46918282305559</v>
      </c>
      <c r="L558" s="42">
        <f t="shared" si="49"/>
        <v>265.06944444444434</v>
      </c>
      <c r="M558" s="42">
        <f>ABS(MIN((Y$9*E558)+H558+G558,0))</f>
        <v>0</v>
      </c>
      <c r="N558" s="42">
        <f>MAX(K558,0)*(D558*1000/3600)</f>
        <v>508.24916319414365</v>
      </c>
      <c r="O558" s="42">
        <f>ABS(M558*(D558*1000/3600))</f>
        <v>0</v>
      </c>
      <c r="P558" s="42">
        <f>P557+N558/1000</f>
        <v>1937.5196752242628</v>
      </c>
      <c r="Q558" s="42">
        <f>Q557+O558/1000</f>
        <v>531.51893149551222</v>
      </c>
      <c r="R558" s="43">
        <v>538.18325378675297</v>
      </c>
      <c r="S558" s="43">
        <f t="shared" si="50"/>
        <v>0</v>
      </c>
      <c r="T558" s="42">
        <f>V558*Y$16</f>
        <v>366.49770668479044</v>
      </c>
      <c r="U558" s="21">
        <f>MIN(O558,Y$17)</f>
        <v>0</v>
      </c>
      <c r="V558" s="21">
        <f t="shared" si="53"/>
        <v>531.51893149551222</v>
      </c>
      <c r="W558" s="22"/>
    </row>
    <row r="559" spans="1:23" x14ac:dyDescent="0.35">
      <c r="A559" s="2" t="s">
        <v>12</v>
      </c>
      <c r="B559" s="2">
        <v>552</v>
      </c>
      <c r="C559" s="2">
        <v>552</v>
      </c>
      <c r="D559" s="7">
        <v>14.3</v>
      </c>
      <c r="E559" s="42">
        <f t="shared" si="51"/>
        <v>-0.1388888888888889</v>
      </c>
      <c r="F559" s="42">
        <f t="shared" si="52"/>
        <v>-0.5</v>
      </c>
      <c r="G559" s="42">
        <f>0.5*Y$11*Y$13*Y$10*(D559*(1000/3600))^2</f>
        <v>14.28082612305556</v>
      </c>
      <c r="H559" s="42">
        <f>IF(D559=0,0,Y$12*Y$9*9.81)</f>
        <v>374.44769999999994</v>
      </c>
      <c r="I559" s="42">
        <f t="shared" si="48"/>
        <v>388.72852612305547</v>
      </c>
      <c r="J559" s="42">
        <f>(Y$9*E559)+IF(E559&gt;0,H559+G559,0)</f>
        <v>-240.97222222222223</v>
      </c>
      <c r="K559" s="42">
        <f>MAX((Y$9*E559)+H559+G559,0)</f>
        <v>147.75630390083327</v>
      </c>
      <c r="L559" s="42">
        <f t="shared" si="49"/>
        <v>240.97222222222223</v>
      </c>
      <c r="M559" s="42">
        <f>ABS(MIN((Y$9*E559)+H559+G559,0))</f>
        <v>0</v>
      </c>
      <c r="N559" s="42">
        <f>MAX(K559,0)*(D559*1000/3600)</f>
        <v>586.92087382830994</v>
      </c>
      <c r="O559" s="42">
        <f>ABS(M559*(D559*1000/3600))</f>
        <v>0</v>
      </c>
      <c r="P559" s="42">
        <f>P558+N559/1000</f>
        <v>1938.1065960980911</v>
      </c>
      <c r="Q559" s="42">
        <f>Q558+O559/1000</f>
        <v>531.51893149551222</v>
      </c>
      <c r="R559" s="43">
        <v>538.18325378675297</v>
      </c>
      <c r="S559" s="43">
        <f t="shared" si="50"/>
        <v>0</v>
      </c>
      <c r="T559" s="42">
        <f>V559*Y$16</f>
        <v>366.49770668479044</v>
      </c>
      <c r="U559" s="21">
        <f>MIN(O559,Y$17)</f>
        <v>0</v>
      </c>
      <c r="V559" s="21">
        <f t="shared" si="53"/>
        <v>531.51893149551222</v>
      </c>
      <c r="W559" s="22"/>
    </row>
    <row r="560" spans="1:23" x14ac:dyDescent="0.35">
      <c r="A560" s="2" t="s">
        <v>12</v>
      </c>
      <c r="B560" s="2">
        <v>553</v>
      </c>
      <c r="C560" s="2">
        <v>553</v>
      </c>
      <c r="D560" s="7">
        <v>13.7</v>
      </c>
      <c r="E560" s="42">
        <f t="shared" si="51"/>
        <v>-0.1388888888888889</v>
      </c>
      <c r="F560" s="42">
        <f t="shared" si="52"/>
        <v>-0.5</v>
      </c>
      <c r="G560" s="42">
        <f>0.5*Y$11*Y$13*Y$10*(D560*(1000/3600))^2</f>
        <v>13.10757618972222</v>
      </c>
      <c r="H560" s="42">
        <f>IF(D560=0,0,Y$12*Y$9*9.81)</f>
        <v>374.44769999999994</v>
      </c>
      <c r="I560" s="42">
        <f t="shared" si="48"/>
        <v>387.55527618972218</v>
      </c>
      <c r="J560" s="42">
        <f>(Y$9*E560)+IF(E560&gt;0,H560+G560,0)</f>
        <v>-240.97222222222223</v>
      </c>
      <c r="K560" s="42">
        <f>MAX((Y$9*E560)+H560+G560,0)</f>
        <v>146.58305396749992</v>
      </c>
      <c r="L560" s="42">
        <f t="shared" si="49"/>
        <v>240.97222222222223</v>
      </c>
      <c r="M560" s="42">
        <f>ABS(MIN((Y$9*E560)+H560+G560,0))</f>
        <v>0</v>
      </c>
      <c r="N560" s="42">
        <f>MAX(K560,0)*(D560*1000/3600)</f>
        <v>557.82995537631916</v>
      </c>
      <c r="O560" s="42">
        <f>ABS(M560*(D560*1000/3600))</f>
        <v>0</v>
      </c>
      <c r="P560" s="42">
        <f>P559+N560/1000</f>
        <v>1938.6644260534674</v>
      </c>
      <c r="Q560" s="42">
        <f>Q559+O560/1000</f>
        <v>531.51893149551222</v>
      </c>
      <c r="R560" s="43">
        <v>538.18325378675297</v>
      </c>
      <c r="S560" s="43">
        <f t="shared" si="50"/>
        <v>0</v>
      </c>
      <c r="T560" s="42">
        <f>V560*Y$16</f>
        <v>366.49770668479044</v>
      </c>
      <c r="U560" s="21">
        <f>MIN(O560,Y$17)</f>
        <v>0</v>
      </c>
      <c r="V560" s="21">
        <f t="shared" si="53"/>
        <v>531.51893149551222</v>
      </c>
      <c r="W560" s="22"/>
    </row>
    <row r="561" spans="1:23" x14ac:dyDescent="0.35">
      <c r="A561" s="2" t="s">
        <v>12</v>
      </c>
      <c r="B561" s="2">
        <v>554</v>
      </c>
      <c r="C561" s="2">
        <v>554</v>
      </c>
      <c r="D561" s="7">
        <v>13.3</v>
      </c>
      <c r="E561" s="42">
        <f t="shared" si="51"/>
        <v>-8.3333333333333287E-2</v>
      </c>
      <c r="F561" s="42">
        <f t="shared" si="52"/>
        <v>-0.29999999999999982</v>
      </c>
      <c r="G561" s="42">
        <f>0.5*Y$11*Y$13*Y$10*(D561*(1000/3600))^2</f>
        <v>12.353344089722224</v>
      </c>
      <c r="H561" s="42">
        <f>IF(D561=0,0,Y$12*Y$9*9.81)</f>
        <v>374.44769999999994</v>
      </c>
      <c r="I561" s="42">
        <f t="shared" si="48"/>
        <v>386.80104408972215</v>
      </c>
      <c r="J561" s="42">
        <f>(Y$9*E561)+IF(E561&gt;0,H561+G561,0)</f>
        <v>-144.58333333333326</v>
      </c>
      <c r="K561" s="42">
        <f>MAX((Y$9*E561)+H561+G561,0)</f>
        <v>242.2177107563889</v>
      </c>
      <c r="L561" s="42">
        <f t="shared" si="49"/>
        <v>144.58333333333326</v>
      </c>
      <c r="M561" s="42">
        <f>ABS(MIN((Y$9*E561)+H561+G561,0))</f>
        <v>0</v>
      </c>
      <c r="N561" s="42">
        <f>MAX(K561,0)*(D561*1000/3600)</f>
        <v>894.85987584999236</v>
      </c>
      <c r="O561" s="42">
        <f>ABS(M561*(D561*1000/3600))</f>
        <v>0</v>
      </c>
      <c r="P561" s="42">
        <f>P560+N561/1000</f>
        <v>1939.5592859293174</v>
      </c>
      <c r="Q561" s="42">
        <f>Q560+O561/1000</f>
        <v>531.51893149551222</v>
      </c>
      <c r="R561" s="43">
        <v>538.18325378675297</v>
      </c>
      <c r="S561" s="43">
        <f t="shared" si="50"/>
        <v>0</v>
      </c>
      <c r="T561" s="42">
        <f>V561*Y$16</f>
        <v>366.49770668479044</v>
      </c>
      <c r="U561" s="21">
        <f>MIN(O561,Y$17)</f>
        <v>0</v>
      </c>
      <c r="V561" s="21">
        <f t="shared" si="53"/>
        <v>531.51893149551222</v>
      </c>
      <c r="W561" s="22"/>
    </row>
    <row r="562" spans="1:23" x14ac:dyDescent="0.35">
      <c r="A562" s="2" t="s">
        <v>12</v>
      </c>
      <c r="B562" s="2">
        <v>555</v>
      </c>
      <c r="C562" s="2">
        <v>555</v>
      </c>
      <c r="D562" s="7">
        <v>13.1</v>
      </c>
      <c r="E562" s="42">
        <f t="shared" si="51"/>
        <v>-2.7777777777777925E-2</v>
      </c>
      <c r="F562" s="42">
        <f t="shared" si="52"/>
        <v>-0.10000000000000053</v>
      </c>
      <c r="G562" s="42">
        <f>0.5*Y$11*Y$13*Y$10*(D562*(1000/3600))^2</f>
        <v>11.984608396388889</v>
      </c>
      <c r="H562" s="42">
        <f>IF(D562=0,0,Y$12*Y$9*9.81)</f>
        <v>374.44769999999994</v>
      </c>
      <c r="I562" s="42">
        <f t="shared" si="48"/>
        <v>386.43230839638881</v>
      </c>
      <c r="J562" s="42">
        <f>(Y$9*E562)+IF(E562&gt;0,H562+G562,0)</f>
        <v>-48.194444444444699</v>
      </c>
      <c r="K562" s="42">
        <f>MAX((Y$9*E562)+H562+G562,0)</f>
        <v>338.23786395194412</v>
      </c>
      <c r="L562" s="42">
        <f t="shared" si="49"/>
        <v>48.194444444444699</v>
      </c>
      <c r="M562" s="42">
        <f>ABS(MIN((Y$9*E562)+H562+G562,0))</f>
        <v>0</v>
      </c>
      <c r="N562" s="42">
        <f>MAX(K562,0)*(D562*1000/3600)</f>
        <v>1230.8100049362411</v>
      </c>
      <c r="O562" s="42">
        <f>ABS(M562*(D562*1000/3600))</f>
        <v>0</v>
      </c>
      <c r="P562" s="42">
        <f>P561+N562/1000</f>
        <v>1940.7900959342537</v>
      </c>
      <c r="Q562" s="42">
        <f>Q561+O562/1000</f>
        <v>531.51893149551222</v>
      </c>
      <c r="R562" s="43">
        <v>538.18325378675297</v>
      </c>
      <c r="S562" s="43">
        <f t="shared" si="50"/>
        <v>0</v>
      </c>
      <c r="T562" s="42">
        <f>V562*Y$16</f>
        <v>366.49770668479044</v>
      </c>
      <c r="U562" s="21">
        <f>MIN(O562,Y$17)</f>
        <v>0</v>
      </c>
      <c r="V562" s="21">
        <f t="shared" si="53"/>
        <v>531.51893149551222</v>
      </c>
      <c r="W562" s="22"/>
    </row>
    <row r="563" spans="1:23" x14ac:dyDescent="0.35">
      <c r="A563" s="2" t="s">
        <v>12</v>
      </c>
      <c r="B563" s="2">
        <v>556</v>
      </c>
      <c r="C563" s="2">
        <v>556</v>
      </c>
      <c r="D563" s="7">
        <v>13.1</v>
      </c>
      <c r="E563" s="42">
        <f t="shared" si="51"/>
        <v>2.7777777777777925E-2</v>
      </c>
      <c r="F563" s="42">
        <f t="shared" si="52"/>
        <v>0.10000000000000053</v>
      </c>
      <c r="G563" s="42">
        <f>0.5*Y$11*Y$13*Y$10*(D563*(1000/3600))^2</f>
        <v>11.984608396388889</v>
      </c>
      <c r="H563" s="42">
        <f>IF(D563=0,0,Y$12*Y$9*9.81)</f>
        <v>374.44769999999994</v>
      </c>
      <c r="I563" s="42">
        <f t="shared" si="48"/>
        <v>386.43230839638881</v>
      </c>
      <c r="J563" s="42">
        <f>(Y$9*E563)+IF(E563&gt;0,H563+G563,0)</f>
        <v>434.62675284083349</v>
      </c>
      <c r="K563" s="42">
        <f>MAX((Y$9*E563)+H563+G563,0)</f>
        <v>434.62675284083349</v>
      </c>
      <c r="L563" s="42">
        <f t="shared" si="49"/>
        <v>0</v>
      </c>
      <c r="M563" s="42">
        <f>ABS(MIN((Y$9*E563)+H563+G563,0))</f>
        <v>0</v>
      </c>
      <c r="N563" s="42">
        <f>MAX(K563,0)*(D563*1000/3600)</f>
        <v>1581.5584617263662</v>
      </c>
      <c r="O563" s="42">
        <f>ABS(M563*(D563*1000/3600))</f>
        <v>0</v>
      </c>
      <c r="P563" s="42">
        <f>P562+N563/1000</f>
        <v>1942.3716543959802</v>
      </c>
      <c r="Q563" s="42">
        <f>Q562+O563/1000</f>
        <v>531.51893149551222</v>
      </c>
      <c r="R563" s="43">
        <v>538.18325378675297</v>
      </c>
      <c r="S563" s="43">
        <f t="shared" si="50"/>
        <v>0</v>
      </c>
      <c r="T563" s="42">
        <f>V563*Y$16</f>
        <v>366.49770668479044</v>
      </c>
      <c r="U563" s="21">
        <f>MIN(O563,Y$17)</f>
        <v>0</v>
      </c>
      <c r="V563" s="21">
        <f t="shared" si="53"/>
        <v>531.51893149551222</v>
      </c>
      <c r="W563" s="22"/>
    </row>
    <row r="564" spans="1:23" x14ac:dyDescent="0.35">
      <c r="A564" s="2" t="s">
        <v>12</v>
      </c>
      <c r="B564" s="2">
        <v>557</v>
      </c>
      <c r="C564" s="2">
        <v>557</v>
      </c>
      <c r="D564" s="7">
        <v>13.3</v>
      </c>
      <c r="E564" s="42">
        <f t="shared" si="51"/>
        <v>9.7222222222222363E-2</v>
      </c>
      <c r="F564" s="42">
        <f t="shared" si="52"/>
        <v>0.35000000000000053</v>
      </c>
      <c r="G564" s="42">
        <f>0.5*Y$11*Y$13*Y$10*(D564*(1000/3600))^2</f>
        <v>12.353344089722224</v>
      </c>
      <c r="H564" s="42">
        <f>IF(D564=0,0,Y$12*Y$9*9.81)</f>
        <v>374.44769999999994</v>
      </c>
      <c r="I564" s="42">
        <f t="shared" si="48"/>
        <v>386.80104408972215</v>
      </c>
      <c r="J564" s="42">
        <f>(Y$9*E564)+IF(E564&gt;0,H564+G564,0)</f>
        <v>555.48159964527792</v>
      </c>
      <c r="K564" s="42">
        <f>MAX((Y$9*E564)+H564+G564,0)</f>
        <v>555.48159964527792</v>
      </c>
      <c r="L564" s="42">
        <f t="shared" si="49"/>
        <v>0</v>
      </c>
      <c r="M564" s="42">
        <f>ABS(MIN((Y$9*E564)+H564+G564,0))</f>
        <v>0</v>
      </c>
      <c r="N564" s="42">
        <f>MAX(K564,0)*(D564*1000/3600)</f>
        <v>2052.19590980061</v>
      </c>
      <c r="O564" s="42">
        <f>ABS(M564*(D564*1000/3600))</f>
        <v>0</v>
      </c>
      <c r="P564" s="42">
        <f>P563+N564/1000</f>
        <v>1944.4238503057807</v>
      </c>
      <c r="Q564" s="42">
        <f>Q563+O564/1000</f>
        <v>531.51893149551222</v>
      </c>
      <c r="R564" s="43">
        <v>538.18325378675297</v>
      </c>
      <c r="S564" s="43">
        <f t="shared" si="50"/>
        <v>0</v>
      </c>
      <c r="T564" s="42">
        <f>V564*Y$16</f>
        <v>366.49770668479044</v>
      </c>
      <c r="U564" s="21">
        <f>MIN(O564,Y$17)</f>
        <v>0</v>
      </c>
      <c r="V564" s="21">
        <f t="shared" si="53"/>
        <v>531.51893149551222</v>
      </c>
      <c r="W564" s="22"/>
    </row>
    <row r="565" spans="1:23" x14ac:dyDescent="0.35">
      <c r="A565" s="2" t="s">
        <v>12</v>
      </c>
      <c r="B565" s="2">
        <v>558</v>
      </c>
      <c r="C565" s="2">
        <v>558</v>
      </c>
      <c r="D565" s="7">
        <v>13.8</v>
      </c>
      <c r="E565" s="42">
        <f t="shared" si="51"/>
        <v>0.16666666666666657</v>
      </c>
      <c r="F565" s="42">
        <f t="shared" si="52"/>
        <v>0.59999999999999964</v>
      </c>
      <c r="G565" s="42">
        <f>0.5*Y$11*Y$13*Y$10*(D565*(1000/3600))^2</f>
        <v>13.299626030000002</v>
      </c>
      <c r="H565" s="42">
        <f>IF(D565=0,0,Y$12*Y$9*9.81)</f>
        <v>374.44769999999994</v>
      </c>
      <c r="I565" s="42">
        <f t="shared" si="48"/>
        <v>387.74732602999995</v>
      </c>
      <c r="J565" s="42">
        <f>(Y$9*E565)+IF(E565&gt;0,H565+G565,0)</f>
        <v>676.91399269666647</v>
      </c>
      <c r="K565" s="42">
        <f>MAX((Y$9*E565)+H565+G565,0)</f>
        <v>676.91399269666647</v>
      </c>
      <c r="L565" s="42">
        <f t="shared" si="49"/>
        <v>0</v>
      </c>
      <c r="M565" s="42">
        <f>ABS(MIN((Y$9*E565)+H565+G565,0))</f>
        <v>0</v>
      </c>
      <c r="N565" s="42">
        <f>MAX(K565,0)*(D565*1000/3600)</f>
        <v>2594.8369720038881</v>
      </c>
      <c r="O565" s="42">
        <f>ABS(M565*(D565*1000/3600))</f>
        <v>0</v>
      </c>
      <c r="P565" s="42">
        <f>P564+N565/1000</f>
        <v>1947.0186872777845</v>
      </c>
      <c r="Q565" s="42">
        <f>Q564+O565/1000</f>
        <v>531.51893149551222</v>
      </c>
      <c r="R565" s="43">
        <v>538.18325378675297</v>
      </c>
      <c r="S565" s="43">
        <f t="shared" si="50"/>
        <v>0</v>
      </c>
      <c r="T565" s="42">
        <f>V565*Y$16</f>
        <v>366.49770668479044</v>
      </c>
      <c r="U565" s="21">
        <f>MIN(O565,Y$17)</f>
        <v>0</v>
      </c>
      <c r="V565" s="21">
        <f t="shared" si="53"/>
        <v>531.51893149551222</v>
      </c>
      <c r="W565" s="22"/>
    </row>
    <row r="566" spans="1:23" x14ac:dyDescent="0.35">
      <c r="A566" s="2" t="s">
        <v>12</v>
      </c>
      <c r="B566" s="2">
        <v>559</v>
      </c>
      <c r="C566" s="2">
        <v>559</v>
      </c>
      <c r="D566" s="7">
        <v>14.5</v>
      </c>
      <c r="E566" s="42">
        <f t="shared" si="51"/>
        <v>0.37499999999999989</v>
      </c>
      <c r="F566" s="42">
        <f t="shared" si="52"/>
        <v>1.3499999999999996</v>
      </c>
      <c r="G566" s="42">
        <f>0.5*Y$11*Y$13*Y$10*(D566*(1000/3600))^2</f>
        <v>14.683083243055556</v>
      </c>
      <c r="H566" s="42">
        <f>IF(D566=0,0,Y$12*Y$9*9.81)</f>
        <v>374.44769999999994</v>
      </c>
      <c r="I566" s="42">
        <f t="shared" si="48"/>
        <v>389.13078324305548</v>
      </c>
      <c r="J566" s="42">
        <f>(Y$9*E566)+IF(E566&gt;0,H566+G566,0)</f>
        <v>1039.7557832430552</v>
      </c>
      <c r="K566" s="42">
        <f>MAX((Y$9*E566)+H566+G566,0)</f>
        <v>1039.7557832430552</v>
      </c>
      <c r="L566" s="42">
        <f t="shared" si="49"/>
        <v>0</v>
      </c>
      <c r="M566" s="42">
        <f>ABS(MIN((Y$9*E566)+H566+G566,0))</f>
        <v>0</v>
      </c>
      <c r="N566" s="42">
        <f>MAX(K566,0)*(D566*1000/3600)</f>
        <v>4187.9052380623061</v>
      </c>
      <c r="O566" s="42">
        <f>ABS(M566*(D566*1000/3600))</f>
        <v>0</v>
      </c>
      <c r="P566" s="42">
        <f>P565+N566/1000</f>
        <v>1951.2065925158468</v>
      </c>
      <c r="Q566" s="42">
        <f>Q565+O566/1000</f>
        <v>531.51893149551222</v>
      </c>
      <c r="R566" s="43">
        <v>538.18325378675297</v>
      </c>
      <c r="S566" s="43">
        <f t="shared" si="50"/>
        <v>0</v>
      </c>
      <c r="T566" s="42">
        <f>V566*Y$16</f>
        <v>366.49770668479044</v>
      </c>
      <c r="U566" s="21">
        <f>MIN(O566,Y$17)</f>
        <v>0</v>
      </c>
      <c r="V566" s="21">
        <f t="shared" si="53"/>
        <v>531.51893149551222</v>
      </c>
      <c r="W566" s="22"/>
    </row>
    <row r="567" spans="1:23" x14ac:dyDescent="0.35">
      <c r="A567" s="2" t="s">
        <v>12</v>
      </c>
      <c r="B567" s="2">
        <v>560</v>
      </c>
      <c r="C567" s="2">
        <v>560</v>
      </c>
      <c r="D567" s="7">
        <v>16.5</v>
      </c>
      <c r="E567" s="42">
        <f t="shared" si="51"/>
        <v>0.34722222222222221</v>
      </c>
      <c r="F567" s="42">
        <f t="shared" si="52"/>
        <v>1.25</v>
      </c>
      <c r="G567" s="42">
        <f>0.5*Y$11*Y$13*Y$10*(D567*(1000/3600))^2</f>
        <v>19.012934187500004</v>
      </c>
      <c r="H567" s="42">
        <f>IF(D567=0,0,Y$12*Y$9*9.81)</f>
        <v>374.44769999999994</v>
      </c>
      <c r="I567" s="42">
        <f t="shared" si="48"/>
        <v>393.46063418749992</v>
      </c>
      <c r="J567" s="42">
        <f>(Y$9*E567)+IF(E567&gt;0,H567+G567,0)</f>
        <v>995.89118974305552</v>
      </c>
      <c r="K567" s="42">
        <f>MAX((Y$9*E567)+H567+G567,0)</f>
        <v>995.89118974305552</v>
      </c>
      <c r="L567" s="42">
        <f t="shared" si="49"/>
        <v>0</v>
      </c>
      <c r="M567" s="42">
        <f>ABS(MIN((Y$9*E567)+H567+G567,0))</f>
        <v>0</v>
      </c>
      <c r="N567" s="42">
        <f>MAX(K567,0)*(D567*1000/3600)</f>
        <v>4564.5012863223374</v>
      </c>
      <c r="O567" s="42">
        <f>ABS(M567*(D567*1000/3600))</f>
        <v>0</v>
      </c>
      <c r="P567" s="42">
        <f>P566+N567/1000</f>
        <v>1955.7710938021692</v>
      </c>
      <c r="Q567" s="42">
        <f>Q566+O567/1000</f>
        <v>531.51893149551222</v>
      </c>
      <c r="R567" s="43">
        <v>538.18325378675297</v>
      </c>
      <c r="S567" s="43">
        <f t="shared" si="50"/>
        <v>0</v>
      </c>
      <c r="T567" s="42">
        <f>V567*Y$16</f>
        <v>366.49770668479044</v>
      </c>
      <c r="U567" s="21">
        <f>MIN(O567,Y$17)</f>
        <v>0</v>
      </c>
      <c r="V567" s="21">
        <f t="shared" si="53"/>
        <v>531.51893149551222</v>
      </c>
      <c r="W567" s="22"/>
    </row>
    <row r="568" spans="1:23" x14ac:dyDescent="0.35">
      <c r="A568" s="2" t="s">
        <v>12</v>
      </c>
      <c r="B568" s="2">
        <v>561</v>
      </c>
      <c r="C568" s="2">
        <v>561</v>
      </c>
      <c r="D568" s="7">
        <v>17</v>
      </c>
      <c r="E568" s="42">
        <f t="shared" si="51"/>
        <v>6.9444444444444448E-2</v>
      </c>
      <c r="F568" s="42">
        <f t="shared" si="52"/>
        <v>0.25</v>
      </c>
      <c r="G568" s="42">
        <f>0.5*Y$11*Y$13*Y$10*(D568*(1000/3600))^2</f>
        <v>20.182692305555555</v>
      </c>
      <c r="H568" s="42">
        <f>IF(D568=0,0,Y$12*Y$9*9.81)</f>
        <v>374.44769999999994</v>
      </c>
      <c r="I568" s="42">
        <f t="shared" si="48"/>
        <v>394.63039230555552</v>
      </c>
      <c r="J568" s="42">
        <f>(Y$9*E568)+IF(E568&gt;0,H568+G568,0)</f>
        <v>515.11650341666666</v>
      </c>
      <c r="K568" s="42">
        <f>MAX((Y$9*E568)+H568+G568,0)</f>
        <v>515.11650341666655</v>
      </c>
      <c r="L568" s="42">
        <f t="shared" si="49"/>
        <v>0</v>
      </c>
      <c r="M568" s="42">
        <f>ABS(MIN((Y$9*E568)+H568+G568,0))</f>
        <v>0</v>
      </c>
      <c r="N568" s="42">
        <f>MAX(K568,0)*(D568*1000/3600)</f>
        <v>2432.4945994675923</v>
      </c>
      <c r="O568" s="42">
        <f>ABS(M568*(D568*1000/3600))</f>
        <v>0</v>
      </c>
      <c r="P568" s="42">
        <f>P567+N568/1000</f>
        <v>1958.2035884016368</v>
      </c>
      <c r="Q568" s="42">
        <f>Q567+O568/1000</f>
        <v>531.51893149551222</v>
      </c>
      <c r="R568" s="43">
        <v>538.18325378675297</v>
      </c>
      <c r="S568" s="43">
        <f t="shared" si="50"/>
        <v>0</v>
      </c>
      <c r="T568" s="42">
        <f>V568*Y$16</f>
        <v>366.49770668479044</v>
      </c>
      <c r="U568" s="21">
        <f>MIN(O568,Y$17)</f>
        <v>0</v>
      </c>
      <c r="V568" s="21">
        <f t="shared" si="53"/>
        <v>531.51893149551222</v>
      </c>
      <c r="W568" s="22"/>
    </row>
    <row r="569" spans="1:23" x14ac:dyDescent="0.35">
      <c r="A569" s="2" t="s">
        <v>12</v>
      </c>
      <c r="B569" s="2">
        <v>562</v>
      </c>
      <c r="C569" s="2">
        <v>562</v>
      </c>
      <c r="D569" s="7">
        <v>17</v>
      </c>
      <c r="E569" s="42">
        <f t="shared" si="51"/>
        <v>0</v>
      </c>
      <c r="F569" s="42">
        <f t="shared" si="52"/>
        <v>0</v>
      </c>
      <c r="G569" s="42">
        <f>0.5*Y$11*Y$13*Y$10*(D569*(1000/3600))^2</f>
        <v>20.182692305555555</v>
      </c>
      <c r="H569" s="42">
        <f>IF(D569=0,0,Y$12*Y$9*9.81)</f>
        <v>374.44769999999994</v>
      </c>
      <c r="I569" s="42">
        <f t="shared" si="48"/>
        <v>394.63039230555552</v>
      </c>
      <c r="J569" s="42">
        <f>(Y$9*E569)+IF(E569&gt;0,H569+G569,0)</f>
        <v>0</v>
      </c>
      <c r="K569" s="42">
        <f>MAX((Y$9*E569)+H569+G569,0)</f>
        <v>394.63039230555552</v>
      </c>
      <c r="L569" s="42">
        <f t="shared" si="49"/>
        <v>0</v>
      </c>
      <c r="M569" s="42">
        <f>ABS(MIN((Y$9*E569)+H569+G569,0))</f>
        <v>0</v>
      </c>
      <c r="N569" s="42">
        <f>MAX(K569,0)*(D569*1000/3600)</f>
        <v>1863.5324081095678</v>
      </c>
      <c r="O569" s="42">
        <f>ABS(M569*(D569*1000/3600))</f>
        <v>0</v>
      </c>
      <c r="P569" s="42">
        <f>P568+N569/1000</f>
        <v>1960.0671208097465</v>
      </c>
      <c r="Q569" s="42">
        <f>Q568+O569/1000</f>
        <v>531.51893149551222</v>
      </c>
      <c r="R569" s="43">
        <v>538.18325378675297</v>
      </c>
      <c r="S569" s="43">
        <f t="shared" si="50"/>
        <v>0</v>
      </c>
      <c r="T569" s="42">
        <f>V569*Y$16</f>
        <v>366.49770668479044</v>
      </c>
      <c r="U569" s="21">
        <f>MIN(O569,Y$17)</f>
        <v>0</v>
      </c>
      <c r="V569" s="21">
        <f t="shared" si="53"/>
        <v>531.51893149551222</v>
      </c>
      <c r="W569" s="22"/>
    </row>
    <row r="570" spans="1:23" x14ac:dyDescent="0.35">
      <c r="A570" s="2" t="s">
        <v>12</v>
      </c>
      <c r="B570" s="2">
        <v>563</v>
      </c>
      <c r="C570" s="2">
        <v>563</v>
      </c>
      <c r="D570" s="7">
        <v>17</v>
      </c>
      <c r="E570" s="42">
        <f t="shared" si="51"/>
        <v>-0.22222222222222215</v>
      </c>
      <c r="F570" s="42">
        <f t="shared" si="52"/>
        <v>-0.79999999999999982</v>
      </c>
      <c r="G570" s="42">
        <f>0.5*Y$11*Y$13*Y$10*(D570*(1000/3600))^2</f>
        <v>20.182692305555555</v>
      </c>
      <c r="H570" s="42">
        <f>IF(D570=0,0,Y$12*Y$9*9.81)</f>
        <v>374.44769999999994</v>
      </c>
      <c r="I570" s="42">
        <f t="shared" si="48"/>
        <v>394.63039230555552</v>
      </c>
      <c r="J570" s="42">
        <f>(Y$9*E570)+IF(E570&gt;0,H570+G570,0)</f>
        <v>-385.55555555555543</v>
      </c>
      <c r="K570" s="42">
        <f>MAX((Y$9*E570)+H570+G570,0)</f>
        <v>9.0748367500000668</v>
      </c>
      <c r="L570" s="42">
        <f t="shared" si="49"/>
        <v>385.55555555555543</v>
      </c>
      <c r="M570" s="42">
        <f>ABS(MIN((Y$9*E570)+H570+G570,0))</f>
        <v>0</v>
      </c>
      <c r="N570" s="42">
        <f>MAX(K570,0)*(D570*1000/3600)</f>
        <v>42.853395763889203</v>
      </c>
      <c r="O570" s="42">
        <f>ABS(M570*(D570*1000/3600))</f>
        <v>0</v>
      </c>
      <c r="P570" s="42">
        <f>P569+N570/1000</f>
        <v>1960.1099742055103</v>
      </c>
      <c r="Q570" s="42">
        <f>Q569+O570/1000</f>
        <v>531.51893149551222</v>
      </c>
      <c r="R570" s="43">
        <v>538.18325378675297</v>
      </c>
      <c r="S570" s="43">
        <f t="shared" si="50"/>
        <v>0</v>
      </c>
      <c r="T570" s="42">
        <f>V570*Y$16</f>
        <v>366.49770668479044</v>
      </c>
      <c r="U570" s="21">
        <f>MIN(O570,Y$17)</f>
        <v>0</v>
      </c>
      <c r="V570" s="21">
        <f t="shared" si="53"/>
        <v>531.51893149551222</v>
      </c>
      <c r="W570" s="22"/>
    </row>
    <row r="571" spans="1:23" x14ac:dyDescent="0.35">
      <c r="A571" s="2" t="s">
        <v>12</v>
      </c>
      <c r="B571" s="2">
        <v>564</v>
      </c>
      <c r="C571" s="2">
        <v>564</v>
      </c>
      <c r="D571" s="7">
        <v>15.4</v>
      </c>
      <c r="E571" s="42">
        <f t="shared" si="51"/>
        <v>-0.95833333333333337</v>
      </c>
      <c r="F571" s="42">
        <f t="shared" si="52"/>
        <v>-3.45</v>
      </c>
      <c r="G571" s="42">
        <f>0.5*Y$11*Y$13*Y$10*(D571*(1000/3600))^2</f>
        <v>16.562378225555555</v>
      </c>
      <c r="H571" s="42">
        <f>IF(D571=0,0,Y$12*Y$9*9.81)</f>
        <v>374.44769999999994</v>
      </c>
      <c r="I571" s="42">
        <f t="shared" si="48"/>
        <v>391.0100782255555</v>
      </c>
      <c r="J571" s="42">
        <f>(Y$9*E571)+IF(E571&gt;0,H571+G571,0)</f>
        <v>-1662.7083333333335</v>
      </c>
      <c r="K571" s="42">
        <f>MAX((Y$9*E571)+H571+G571,0)</f>
        <v>0</v>
      </c>
      <c r="L571" s="42">
        <f t="shared" si="49"/>
        <v>1662.7083333333335</v>
      </c>
      <c r="M571" s="42">
        <f>ABS(MIN((Y$9*E571)+H571+G571,0))</f>
        <v>1271.6982551077781</v>
      </c>
      <c r="N571" s="42">
        <f>MAX(K571,0)*(D571*1000/3600)</f>
        <v>0</v>
      </c>
      <c r="O571" s="42">
        <f>ABS(M571*(D571*1000/3600))</f>
        <v>5440.0425357388285</v>
      </c>
      <c r="P571" s="42">
        <f>P570+N571/1000</f>
        <v>1960.1099742055103</v>
      </c>
      <c r="Q571" s="42">
        <f>Q570+O571/1000</f>
        <v>536.95897403125105</v>
      </c>
      <c r="R571" s="43">
        <v>538.18325378675297</v>
      </c>
      <c r="S571" s="43">
        <f t="shared" si="50"/>
        <v>0</v>
      </c>
      <c r="T571" s="42">
        <f>V571*Y$16</f>
        <v>370.24877366561503</v>
      </c>
      <c r="U571" s="21">
        <f>MIN(O571,Y$17)</f>
        <v>5440.0425357388285</v>
      </c>
      <c r="V571" s="21">
        <f t="shared" si="53"/>
        <v>536.95897403125105</v>
      </c>
      <c r="W571" s="22"/>
    </row>
    <row r="572" spans="1:23" x14ac:dyDescent="0.35">
      <c r="A572" s="2" t="s">
        <v>12</v>
      </c>
      <c r="B572" s="2">
        <v>565</v>
      </c>
      <c r="C572" s="2">
        <v>565</v>
      </c>
      <c r="D572" s="7">
        <v>10.1</v>
      </c>
      <c r="E572" s="42">
        <f t="shared" si="51"/>
        <v>-1.4722222222222223</v>
      </c>
      <c r="F572" s="42">
        <f t="shared" si="52"/>
        <v>-5.3000000000000007</v>
      </c>
      <c r="G572" s="42">
        <f>0.5*Y$11*Y$13*Y$10*(D572*(1000/3600))^2</f>
        <v>7.1240015297222232</v>
      </c>
      <c r="H572" s="42">
        <f>IF(D572=0,0,Y$12*Y$9*9.81)</f>
        <v>374.44769999999994</v>
      </c>
      <c r="I572" s="42">
        <f t="shared" si="48"/>
        <v>381.57170152972219</v>
      </c>
      <c r="J572" s="42">
        <f>(Y$9*E572)+IF(E572&gt;0,H572+G572,0)</f>
        <v>-2554.3055555555557</v>
      </c>
      <c r="K572" s="42">
        <f>MAX((Y$9*E572)+H572+G572,0)</f>
        <v>0</v>
      </c>
      <c r="L572" s="42">
        <f t="shared" si="49"/>
        <v>2554.3055555555557</v>
      </c>
      <c r="M572" s="42">
        <f>ABS(MIN((Y$9*E572)+H572+G572,0))</f>
        <v>2172.7338540258338</v>
      </c>
      <c r="N572" s="42">
        <f>MAX(K572,0)*(D572*1000/3600)</f>
        <v>0</v>
      </c>
      <c r="O572" s="42">
        <f>ABS(M572*(D572*1000/3600))</f>
        <v>6095.7255349058114</v>
      </c>
      <c r="P572" s="42">
        <f>P571+N572/1000</f>
        <v>1960.1099742055103</v>
      </c>
      <c r="Q572" s="42">
        <f>Q571+O572/1000</f>
        <v>543.05469956615684</v>
      </c>
      <c r="R572" s="43">
        <v>538.18325378675297</v>
      </c>
      <c r="S572" s="43">
        <f t="shared" si="50"/>
        <v>0</v>
      </c>
      <c r="T572" s="42">
        <f>V572*Y$16</f>
        <v>374.4519530760586</v>
      </c>
      <c r="U572" s="21">
        <f>MIN(O572,Y$17)</f>
        <v>6095.7255349058114</v>
      </c>
      <c r="V572" s="21">
        <f t="shared" si="53"/>
        <v>543.05469956615684</v>
      </c>
      <c r="W572" s="22"/>
    </row>
    <row r="573" spans="1:23" x14ac:dyDescent="0.35">
      <c r="A573" s="2" t="s">
        <v>12</v>
      </c>
      <c r="B573" s="2">
        <v>566</v>
      </c>
      <c r="C573" s="2">
        <v>566</v>
      </c>
      <c r="D573" s="7">
        <v>4.8</v>
      </c>
      <c r="E573" s="42">
        <f t="shared" si="51"/>
        <v>-1.4027777777777777</v>
      </c>
      <c r="F573" s="42">
        <f t="shared" si="52"/>
        <v>-5.05</v>
      </c>
      <c r="G573" s="42">
        <f>0.5*Y$11*Y$13*Y$10*(D573*(1000/3600))^2</f>
        <v>1.6090284799999999</v>
      </c>
      <c r="H573" s="42">
        <f>IF(D573=0,0,Y$12*Y$9*9.81)</f>
        <v>374.44769999999994</v>
      </c>
      <c r="I573" s="42">
        <f t="shared" si="48"/>
        <v>376.05672847999995</v>
      </c>
      <c r="J573" s="42">
        <f>(Y$9*E573)+IF(E573&gt;0,H573+G573,0)</f>
        <v>-2433.8194444444443</v>
      </c>
      <c r="K573" s="42">
        <f>MAX((Y$9*E573)+H573+G573,0)</f>
        <v>0</v>
      </c>
      <c r="L573" s="42">
        <f t="shared" si="49"/>
        <v>2433.8194444444443</v>
      </c>
      <c r="M573" s="42">
        <f>ABS(MIN((Y$9*E573)+H573+G573,0))</f>
        <v>2057.7627159644449</v>
      </c>
      <c r="N573" s="42">
        <f>MAX(K573,0)*(D573*1000/3600)</f>
        <v>0</v>
      </c>
      <c r="O573" s="42">
        <f>ABS(M573*(D573*1000/3600))</f>
        <v>2743.6836212859262</v>
      </c>
      <c r="P573" s="42">
        <f>P572+N573/1000</f>
        <v>1960.1099742055103</v>
      </c>
      <c r="Q573" s="42">
        <f>Q572+O573/1000</f>
        <v>545.79838318744282</v>
      </c>
      <c r="R573" s="43">
        <v>538.18325378675297</v>
      </c>
      <c r="S573" s="43">
        <f t="shared" si="50"/>
        <v>0</v>
      </c>
      <c r="T573" s="42">
        <f>V573*Y$16</f>
        <v>376.34380244488665</v>
      </c>
      <c r="U573" s="21">
        <f>MIN(O573,Y$17)</f>
        <v>2743.6836212859262</v>
      </c>
      <c r="V573" s="21">
        <f t="shared" si="53"/>
        <v>545.79838318744282</v>
      </c>
      <c r="W573" s="22"/>
    </row>
    <row r="574" spans="1:23" x14ac:dyDescent="0.35">
      <c r="A574" s="2" t="s">
        <v>12</v>
      </c>
      <c r="B574" s="2">
        <v>567</v>
      </c>
      <c r="C574" s="2">
        <v>567</v>
      </c>
      <c r="D574" s="7">
        <v>0</v>
      </c>
      <c r="E574" s="42">
        <f t="shared" si="51"/>
        <v>-0.66666666666666663</v>
      </c>
      <c r="F574" s="42">
        <f t="shared" si="52"/>
        <v>-2.4</v>
      </c>
      <c r="G574" s="42">
        <f>0.5*Y$11*Y$13*Y$10*(D574*(1000/3600))^2</f>
        <v>0</v>
      </c>
      <c r="H574" s="42">
        <f>IF(D574=0,0,Y$12*Y$9*9.81)</f>
        <v>0</v>
      </c>
      <c r="I574" s="42">
        <f t="shared" si="48"/>
        <v>0</v>
      </c>
      <c r="J574" s="42">
        <f>(Y$9*E574)+IF(E574&gt;0,H574+G574,0)</f>
        <v>-1156.6666666666665</v>
      </c>
      <c r="K574" s="42">
        <f>MAX((Y$9*E574)+H574+G574,0)</f>
        <v>0</v>
      </c>
      <c r="L574" s="42">
        <f t="shared" si="49"/>
        <v>1156.6666666666665</v>
      </c>
      <c r="M574" s="42">
        <f>ABS(MIN((Y$9*E574)+H574+G574,0))</f>
        <v>1156.6666666666665</v>
      </c>
      <c r="N574" s="42">
        <f>MAX(K574,0)*(D574*1000/3600)</f>
        <v>0</v>
      </c>
      <c r="O574" s="42">
        <f>ABS(M574*(D574*1000/3600))</f>
        <v>0</v>
      </c>
      <c r="P574" s="42">
        <f>P573+N574/1000</f>
        <v>1960.1099742055103</v>
      </c>
      <c r="Q574" s="42">
        <f>Q573+O574/1000</f>
        <v>545.79838318744282</v>
      </c>
      <c r="R574" s="43">
        <v>538.18325378675297</v>
      </c>
      <c r="S574" s="43">
        <f t="shared" si="50"/>
        <v>0</v>
      </c>
      <c r="T574" s="42">
        <f>V574*Y$16</f>
        <v>376.34380244488665</v>
      </c>
      <c r="U574" s="21">
        <f>MIN(O574,Y$17)</f>
        <v>0</v>
      </c>
      <c r="V574" s="21">
        <f t="shared" si="53"/>
        <v>545.79838318744282</v>
      </c>
      <c r="W574" s="22"/>
    </row>
    <row r="575" spans="1:23" x14ac:dyDescent="0.35">
      <c r="A575" s="2" t="s">
        <v>12</v>
      </c>
      <c r="B575" s="2">
        <v>568</v>
      </c>
      <c r="C575" s="2">
        <v>568</v>
      </c>
      <c r="D575" s="7">
        <v>0</v>
      </c>
      <c r="E575" s="42">
        <f t="shared" si="51"/>
        <v>0</v>
      </c>
      <c r="F575" s="42">
        <f t="shared" si="52"/>
        <v>0</v>
      </c>
      <c r="G575" s="42">
        <f>0.5*Y$11*Y$13*Y$10*(D575*(1000/3600))^2</f>
        <v>0</v>
      </c>
      <c r="H575" s="42">
        <f>IF(D575=0,0,Y$12*Y$9*9.81)</f>
        <v>0</v>
      </c>
      <c r="I575" s="42">
        <f t="shared" si="48"/>
        <v>0</v>
      </c>
      <c r="J575" s="42">
        <f>(Y$9*E575)+IF(E575&gt;0,H575+G575,0)</f>
        <v>0</v>
      </c>
      <c r="K575" s="42">
        <f>MAX((Y$9*E575)+H575+G575,0)</f>
        <v>0</v>
      </c>
      <c r="L575" s="42">
        <f t="shared" si="49"/>
        <v>0</v>
      </c>
      <c r="M575" s="42">
        <f>ABS(MIN((Y$9*E575)+H575+G575,0))</f>
        <v>0</v>
      </c>
      <c r="N575" s="42">
        <f>MAX(K575,0)*(D575*1000/3600)</f>
        <v>0</v>
      </c>
      <c r="O575" s="42">
        <f>ABS(M575*(D575*1000/3600))</f>
        <v>0</v>
      </c>
      <c r="P575" s="42">
        <f>P574+N575/1000</f>
        <v>1960.1099742055103</v>
      </c>
      <c r="Q575" s="42">
        <f>Q574+O575/1000</f>
        <v>545.79838318744282</v>
      </c>
      <c r="R575" s="43">
        <v>538.18325378675297</v>
      </c>
      <c r="S575" s="43">
        <f t="shared" si="50"/>
        <v>0</v>
      </c>
      <c r="T575" s="42">
        <f>V575*Y$16</f>
        <v>376.34380244488665</v>
      </c>
      <c r="U575" s="21">
        <f>MIN(O575,Y$17)</f>
        <v>0</v>
      </c>
      <c r="V575" s="21">
        <f t="shared" si="53"/>
        <v>545.79838318744282</v>
      </c>
      <c r="W575" s="22"/>
    </row>
    <row r="576" spans="1:23" x14ac:dyDescent="0.35">
      <c r="A576" s="2" t="s">
        <v>12</v>
      </c>
      <c r="B576" s="2">
        <v>569</v>
      </c>
      <c r="C576" s="2">
        <v>569</v>
      </c>
      <c r="D576" s="7">
        <v>0</v>
      </c>
      <c r="E576" s="42">
        <f t="shared" si="51"/>
        <v>0</v>
      </c>
      <c r="F576" s="42">
        <f t="shared" si="52"/>
        <v>0</v>
      </c>
      <c r="G576" s="42">
        <f>0.5*Y$11*Y$13*Y$10*(D576*(1000/3600))^2</f>
        <v>0</v>
      </c>
      <c r="H576" s="42">
        <f>IF(D576=0,0,Y$12*Y$9*9.81)</f>
        <v>0</v>
      </c>
      <c r="I576" s="42">
        <f t="shared" si="48"/>
        <v>0</v>
      </c>
      <c r="J576" s="42">
        <f>(Y$9*E576)+IF(E576&gt;0,H576+G576,0)</f>
        <v>0</v>
      </c>
      <c r="K576" s="42">
        <f>MAX((Y$9*E576)+H576+G576,0)</f>
        <v>0</v>
      </c>
      <c r="L576" s="42">
        <f t="shared" si="49"/>
        <v>0</v>
      </c>
      <c r="M576" s="42">
        <f>ABS(MIN((Y$9*E576)+H576+G576,0))</f>
        <v>0</v>
      </c>
      <c r="N576" s="42">
        <f>MAX(K576,0)*(D576*1000/3600)</f>
        <v>0</v>
      </c>
      <c r="O576" s="42">
        <f>ABS(M576*(D576*1000/3600))</f>
        <v>0</v>
      </c>
      <c r="P576" s="42">
        <f>P575+N576/1000</f>
        <v>1960.1099742055103</v>
      </c>
      <c r="Q576" s="42">
        <f>Q575+O576/1000</f>
        <v>545.79838318744282</v>
      </c>
      <c r="R576" s="43">
        <v>538.18325378675297</v>
      </c>
      <c r="S576" s="43">
        <f t="shared" si="50"/>
        <v>0</v>
      </c>
      <c r="T576" s="42">
        <f>V576*Y$16</f>
        <v>376.34380244488665</v>
      </c>
      <c r="U576" s="21">
        <f>MIN(O576,Y$17)</f>
        <v>0</v>
      </c>
      <c r="V576" s="21">
        <f t="shared" si="53"/>
        <v>545.79838318744282</v>
      </c>
      <c r="W576" s="22"/>
    </row>
    <row r="577" spans="1:23" x14ac:dyDescent="0.35">
      <c r="A577" s="2" t="s">
        <v>12</v>
      </c>
      <c r="B577" s="2">
        <v>570</v>
      </c>
      <c r="C577" s="2">
        <v>570</v>
      </c>
      <c r="D577" s="7">
        <v>0</v>
      </c>
      <c r="E577" s="42">
        <f t="shared" si="51"/>
        <v>0</v>
      </c>
      <c r="F577" s="42">
        <f t="shared" si="52"/>
        <v>0</v>
      </c>
      <c r="G577" s="42">
        <f>0.5*Y$11*Y$13*Y$10*(D577*(1000/3600))^2</f>
        <v>0</v>
      </c>
      <c r="H577" s="42">
        <f>IF(D577=0,0,Y$12*Y$9*9.81)</f>
        <v>0</v>
      </c>
      <c r="I577" s="42">
        <f t="shared" si="48"/>
        <v>0</v>
      </c>
      <c r="J577" s="42">
        <f>(Y$9*E577)+IF(E577&gt;0,H577+G577,0)</f>
        <v>0</v>
      </c>
      <c r="K577" s="42">
        <f>MAX((Y$9*E577)+H577+G577,0)</f>
        <v>0</v>
      </c>
      <c r="L577" s="42">
        <f t="shared" si="49"/>
        <v>0</v>
      </c>
      <c r="M577" s="42">
        <f>ABS(MIN((Y$9*E577)+H577+G577,0))</f>
        <v>0</v>
      </c>
      <c r="N577" s="42">
        <f>MAX(K577,0)*(D577*1000/3600)</f>
        <v>0</v>
      </c>
      <c r="O577" s="42">
        <f>ABS(M577*(D577*1000/3600))</f>
        <v>0</v>
      </c>
      <c r="P577" s="42">
        <f>P576+N577/1000</f>
        <v>1960.1099742055103</v>
      </c>
      <c r="Q577" s="42">
        <f>Q576+O577/1000</f>
        <v>545.79838318744282</v>
      </c>
      <c r="R577" s="43">
        <v>538.18325378675297</v>
      </c>
      <c r="S577" s="43">
        <f t="shared" si="50"/>
        <v>0</v>
      </c>
      <c r="T577" s="42">
        <f>V577*Y$16</f>
        <v>376.34380244488665</v>
      </c>
      <c r="U577" s="21">
        <f>MIN(O577,Y$17)</f>
        <v>0</v>
      </c>
      <c r="V577" s="21">
        <f t="shared" si="53"/>
        <v>545.79838318744282</v>
      </c>
      <c r="W577" s="22"/>
    </row>
    <row r="578" spans="1:23" x14ac:dyDescent="0.35">
      <c r="A578" s="2" t="s">
        <v>12</v>
      </c>
      <c r="B578" s="2">
        <v>571</v>
      </c>
      <c r="C578" s="2">
        <v>571</v>
      </c>
      <c r="D578" s="7">
        <v>0</v>
      </c>
      <c r="E578" s="42">
        <f t="shared" si="51"/>
        <v>0</v>
      </c>
      <c r="F578" s="42">
        <f t="shared" si="52"/>
        <v>0</v>
      </c>
      <c r="G578" s="42">
        <f>0.5*Y$11*Y$13*Y$10*(D578*(1000/3600))^2</f>
        <v>0</v>
      </c>
      <c r="H578" s="42">
        <f>IF(D578=0,0,Y$12*Y$9*9.81)</f>
        <v>0</v>
      </c>
      <c r="I578" s="42">
        <f t="shared" si="48"/>
        <v>0</v>
      </c>
      <c r="J578" s="42">
        <f>(Y$9*E578)+IF(E578&gt;0,H578+G578,0)</f>
        <v>0</v>
      </c>
      <c r="K578" s="42">
        <f>MAX((Y$9*E578)+H578+G578,0)</f>
        <v>0</v>
      </c>
      <c r="L578" s="42">
        <f t="shared" si="49"/>
        <v>0</v>
      </c>
      <c r="M578" s="42">
        <f>ABS(MIN((Y$9*E578)+H578+G578,0))</f>
        <v>0</v>
      </c>
      <c r="N578" s="42">
        <f>MAX(K578,0)*(D578*1000/3600)</f>
        <v>0</v>
      </c>
      <c r="O578" s="42">
        <f>ABS(M578*(D578*1000/3600))</f>
        <v>0</v>
      </c>
      <c r="P578" s="42">
        <f>P577+N578/1000</f>
        <v>1960.1099742055103</v>
      </c>
      <c r="Q578" s="42">
        <f>Q577+O578/1000</f>
        <v>545.79838318744282</v>
      </c>
      <c r="R578" s="43">
        <v>538.18325378675297</v>
      </c>
      <c r="S578" s="43">
        <f t="shared" si="50"/>
        <v>0</v>
      </c>
      <c r="T578" s="42">
        <f>V578*Y$16</f>
        <v>376.34380244488665</v>
      </c>
      <c r="U578" s="21">
        <f>MIN(O578,Y$17)</f>
        <v>0</v>
      </c>
      <c r="V578" s="21">
        <f t="shared" si="53"/>
        <v>545.79838318744282</v>
      </c>
      <c r="W578" s="22"/>
    </row>
    <row r="579" spans="1:23" x14ac:dyDescent="0.35">
      <c r="A579" s="2" t="s">
        <v>12</v>
      </c>
      <c r="B579" s="2">
        <v>572</v>
      </c>
      <c r="C579" s="2">
        <v>572</v>
      </c>
      <c r="D579" s="7">
        <v>0</v>
      </c>
      <c r="E579" s="42">
        <f t="shared" si="51"/>
        <v>0</v>
      </c>
      <c r="F579" s="42">
        <f t="shared" si="52"/>
        <v>0</v>
      </c>
      <c r="G579" s="42">
        <f>0.5*Y$11*Y$13*Y$10*(D579*(1000/3600))^2</f>
        <v>0</v>
      </c>
      <c r="H579" s="42">
        <f>IF(D579=0,0,Y$12*Y$9*9.81)</f>
        <v>0</v>
      </c>
      <c r="I579" s="42">
        <f t="shared" si="48"/>
        <v>0</v>
      </c>
      <c r="J579" s="42">
        <f>(Y$9*E579)+IF(E579&gt;0,H579+G579,0)</f>
        <v>0</v>
      </c>
      <c r="K579" s="42">
        <f>MAX((Y$9*E579)+H579+G579,0)</f>
        <v>0</v>
      </c>
      <c r="L579" s="42">
        <f t="shared" si="49"/>
        <v>0</v>
      </c>
      <c r="M579" s="42">
        <f>ABS(MIN((Y$9*E579)+H579+G579,0))</f>
        <v>0</v>
      </c>
      <c r="N579" s="42">
        <f>MAX(K579,0)*(D579*1000/3600)</f>
        <v>0</v>
      </c>
      <c r="O579" s="42">
        <f>ABS(M579*(D579*1000/3600))</f>
        <v>0</v>
      </c>
      <c r="P579" s="42">
        <f>P578+N579/1000</f>
        <v>1960.1099742055103</v>
      </c>
      <c r="Q579" s="42">
        <f>Q578+O579/1000</f>
        <v>545.79838318744282</v>
      </c>
      <c r="R579" s="43">
        <v>538.18325378675297</v>
      </c>
      <c r="S579" s="43">
        <f t="shared" si="50"/>
        <v>0</v>
      </c>
      <c r="T579" s="42">
        <f>V579*Y$16</f>
        <v>376.34380244488665</v>
      </c>
      <c r="U579" s="21">
        <f>MIN(O579,Y$17)</f>
        <v>0</v>
      </c>
      <c r="V579" s="21">
        <f t="shared" si="53"/>
        <v>545.79838318744282</v>
      </c>
      <c r="W579" s="22"/>
    </row>
    <row r="580" spans="1:23" x14ac:dyDescent="0.35">
      <c r="A580" s="2" t="s">
        <v>12</v>
      </c>
      <c r="B580" s="2">
        <v>573</v>
      </c>
      <c r="C580" s="2">
        <v>573</v>
      </c>
      <c r="D580" s="7">
        <v>0</v>
      </c>
      <c r="E580" s="42">
        <f t="shared" si="51"/>
        <v>0</v>
      </c>
      <c r="F580" s="42">
        <f t="shared" si="52"/>
        <v>0</v>
      </c>
      <c r="G580" s="42">
        <f>0.5*Y$11*Y$13*Y$10*(D580*(1000/3600))^2</f>
        <v>0</v>
      </c>
      <c r="H580" s="42">
        <f>IF(D580=0,0,Y$12*Y$9*9.81)</f>
        <v>0</v>
      </c>
      <c r="I580" s="42">
        <f t="shared" si="48"/>
        <v>0</v>
      </c>
      <c r="J580" s="42">
        <f>(Y$9*E580)+IF(E580&gt;0,H580+G580,0)</f>
        <v>0</v>
      </c>
      <c r="K580" s="42">
        <f>MAX((Y$9*E580)+H580+G580,0)</f>
        <v>0</v>
      </c>
      <c r="L580" s="42">
        <f t="shared" si="49"/>
        <v>0</v>
      </c>
      <c r="M580" s="42">
        <f>ABS(MIN((Y$9*E580)+H580+G580,0))</f>
        <v>0</v>
      </c>
      <c r="N580" s="42">
        <f>MAX(K580,0)*(D580*1000/3600)</f>
        <v>0</v>
      </c>
      <c r="O580" s="42">
        <f>ABS(M580*(D580*1000/3600))</f>
        <v>0</v>
      </c>
      <c r="P580" s="42">
        <f>P579+N580/1000</f>
        <v>1960.1099742055103</v>
      </c>
      <c r="Q580" s="42">
        <f>Q579+O580/1000</f>
        <v>545.79838318744282</v>
      </c>
      <c r="R580" s="43">
        <v>538.18325378675297</v>
      </c>
      <c r="S580" s="43">
        <f t="shared" si="50"/>
        <v>0</v>
      </c>
      <c r="T580" s="42">
        <f>V580*Y$16</f>
        <v>376.34380244488665</v>
      </c>
      <c r="U580" s="21">
        <f>MIN(O580,Y$17)</f>
        <v>0</v>
      </c>
      <c r="V580" s="21">
        <f t="shared" si="53"/>
        <v>545.79838318744282</v>
      </c>
      <c r="W580" s="22"/>
    </row>
    <row r="581" spans="1:23" x14ac:dyDescent="0.35">
      <c r="A581" s="2" t="s">
        <v>12</v>
      </c>
      <c r="B581" s="2">
        <v>574</v>
      </c>
      <c r="C581" s="2">
        <v>574</v>
      </c>
      <c r="D581" s="7">
        <v>0</v>
      </c>
      <c r="E581" s="42">
        <f t="shared" si="51"/>
        <v>0</v>
      </c>
      <c r="F581" s="42">
        <f t="shared" si="52"/>
        <v>0</v>
      </c>
      <c r="G581" s="42">
        <f>0.5*Y$11*Y$13*Y$10*(D581*(1000/3600))^2</f>
        <v>0</v>
      </c>
      <c r="H581" s="42">
        <f>IF(D581=0,0,Y$12*Y$9*9.81)</f>
        <v>0</v>
      </c>
      <c r="I581" s="42">
        <f t="shared" si="48"/>
        <v>0</v>
      </c>
      <c r="J581" s="42">
        <f>(Y$9*E581)+IF(E581&gt;0,H581+G581,0)</f>
        <v>0</v>
      </c>
      <c r="K581" s="42">
        <f>MAX((Y$9*E581)+H581+G581,0)</f>
        <v>0</v>
      </c>
      <c r="L581" s="42">
        <f t="shared" si="49"/>
        <v>0</v>
      </c>
      <c r="M581" s="42">
        <f>ABS(MIN((Y$9*E581)+H581+G581,0))</f>
        <v>0</v>
      </c>
      <c r="N581" s="42">
        <f>MAX(K581,0)*(D581*1000/3600)</f>
        <v>0</v>
      </c>
      <c r="O581" s="42">
        <f>ABS(M581*(D581*1000/3600))</f>
        <v>0</v>
      </c>
      <c r="P581" s="42">
        <f>P580+N581/1000</f>
        <v>1960.1099742055103</v>
      </c>
      <c r="Q581" s="42">
        <f>Q580+O581/1000</f>
        <v>545.79838318744282</v>
      </c>
      <c r="R581" s="43">
        <v>538.18325378675297</v>
      </c>
      <c r="S581" s="43">
        <f t="shared" si="50"/>
        <v>0</v>
      </c>
      <c r="T581" s="42">
        <f>V581*Y$16</f>
        <v>376.34380244488665</v>
      </c>
      <c r="U581" s="21">
        <f>MIN(O581,Y$17)</f>
        <v>0</v>
      </c>
      <c r="V581" s="21">
        <f t="shared" si="53"/>
        <v>545.79838318744282</v>
      </c>
      <c r="W581" s="22"/>
    </row>
    <row r="582" spans="1:23" x14ac:dyDescent="0.35">
      <c r="A582" s="2" t="s">
        <v>12</v>
      </c>
      <c r="B582" s="2">
        <v>575</v>
      </c>
      <c r="C582" s="2">
        <v>575</v>
      </c>
      <c r="D582" s="7">
        <v>0</v>
      </c>
      <c r="E582" s="42">
        <f t="shared" si="51"/>
        <v>0</v>
      </c>
      <c r="F582" s="42">
        <f t="shared" si="52"/>
        <v>0</v>
      </c>
      <c r="G582" s="42">
        <f>0.5*Y$11*Y$13*Y$10*(D582*(1000/3600))^2</f>
        <v>0</v>
      </c>
      <c r="H582" s="42">
        <f>IF(D582=0,0,Y$12*Y$9*9.81)</f>
        <v>0</v>
      </c>
      <c r="I582" s="42">
        <f t="shared" si="48"/>
        <v>0</v>
      </c>
      <c r="J582" s="42">
        <f>(Y$9*E582)+IF(E582&gt;0,H582+G582,0)</f>
        <v>0</v>
      </c>
      <c r="K582" s="42">
        <f>MAX((Y$9*E582)+H582+G582,0)</f>
        <v>0</v>
      </c>
      <c r="L582" s="42">
        <f t="shared" si="49"/>
        <v>0</v>
      </c>
      <c r="M582" s="42">
        <f>ABS(MIN((Y$9*E582)+H582+G582,0))</f>
        <v>0</v>
      </c>
      <c r="N582" s="42">
        <f>MAX(K582,0)*(D582*1000/3600)</f>
        <v>0</v>
      </c>
      <c r="O582" s="42">
        <f>ABS(M582*(D582*1000/3600))</f>
        <v>0</v>
      </c>
      <c r="P582" s="42">
        <f>P581+N582/1000</f>
        <v>1960.1099742055103</v>
      </c>
      <c r="Q582" s="42">
        <f>Q581+O582/1000</f>
        <v>545.79838318744282</v>
      </c>
      <c r="R582" s="43">
        <v>538.18325378675297</v>
      </c>
      <c r="S582" s="43">
        <f t="shared" si="50"/>
        <v>0</v>
      </c>
      <c r="T582" s="42">
        <f>V582*Y$16</f>
        <v>376.34380244488665</v>
      </c>
      <c r="U582" s="21">
        <f>MIN(O582,Y$17)</f>
        <v>0</v>
      </c>
      <c r="V582" s="21">
        <f t="shared" si="53"/>
        <v>545.79838318744282</v>
      </c>
      <c r="W582" s="22"/>
    </row>
    <row r="583" spans="1:23" x14ac:dyDescent="0.35">
      <c r="A583" s="2" t="s">
        <v>12</v>
      </c>
      <c r="B583" s="2">
        <v>576</v>
      </c>
      <c r="C583" s="2">
        <v>576</v>
      </c>
      <c r="D583" s="7">
        <v>0</v>
      </c>
      <c r="E583" s="42">
        <f t="shared" si="51"/>
        <v>0</v>
      </c>
      <c r="F583" s="42">
        <f t="shared" si="52"/>
        <v>0</v>
      </c>
      <c r="G583" s="42">
        <f>0.5*Y$11*Y$13*Y$10*(D583*(1000/3600))^2</f>
        <v>0</v>
      </c>
      <c r="H583" s="42">
        <f>IF(D583=0,0,Y$12*Y$9*9.81)</f>
        <v>0</v>
      </c>
      <c r="I583" s="42">
        <f t="shared" si="48"/>
        <v>0</v>
      </c>
      <c r="J583" s="42">
        <f>(Y$9*E583)+IF(E583&gt;0,H583+G583,0)</f>
        <v>0</v>
      </c>
      <c r="K583" s="42">
        <f>MAX((Y$9*E583)+H583+G583,0)</f>
        <v>0</v>
      </c>
      <c r="L583" s="42">
        <f t="shared" si="49"/>
        <v>0</v>
      </c>
      <c r="M583" s="42">
        <f>ABS(MIN((Y$9*E583)+H583+G583,0))</f>
        <v>0</v>
      </c>
      <c r="N583" s="42">
        <f>MAX(K583,0)*(D583*1000/3600)</f>
        <v>0</v>
      </c>
      <c r="O583" s="42">
        <f>ABS(M583*(D583*1000/3600))</f>
        <v>0</v>
      </c>
      <c r="P583" s="42">
        <f>P582+N583/1000</f>
        <v>1960.1099742055103</v>
      </c>
      <c r="Q583" s="42">
        <f>Q582+O583/1000</f>
        <v>545.79838318744282</v>
      </c>
      <c r="R583" s="43">
        <v>538.18325378675297</v>
      </c>
      <c r="S583" s="43">
        <f t="shared" si="50"/>
        <v>0</v>
      </c>
      <c r="T583" s="42">
        <f>V583*Y$16</f>
        <v>376.34380244488665</v>
      </c>
      <c r="U583" s="21">
        <f>MIN(O583,Y$17)</f>
        <v>0</v>
      </c>
      <c r="V583" s="21">
        <f t="shared" si="53"/>
        <v>545.79838318744282</v>
      </c>
      <c r="W583" s="22"/>
    </row>
    <row r="584" spans="1:23" x14ac:dyDescent="0.35">
      <c r="A584" s="2" t="s">
        <v>12</v>
      </c>
      <c r="B584" s="2">
        <v>577</v>
      </c>
      <c r="C584" s="2">
        <v>577</v>
      </c>
      <c r="D584" s="7">
        <v>0</v>
      </c>
      <c r="E584" s="42">
        <f t="shared" si="51"/>
        <v>0</v>
      </c>
      <c r="F584" s="42">
        <f t="shared" si="52"/>
        <v>0</v>
      </c>
      <c r="G584" s="42">
        <f>0.5*Y$11*Y$13*Y$10*(D584*(1000/3600))^2</f>
        <v>0</v>
      </c>
      <c r="H584" s="42">
        <f>IF(D584=0,0,Y$12*Y$9*9.81)</f>
        <v>0</v>
      </c>
      <c r="I584" s="42">
        <f t="shared" ref="I584:I647" si="54">G584+H584</f>
        <v>0</v>
      </c>
      <c r="J584" s="42">
        <f>(Y$9*E584)+IF(E584&gt;0,H584+G584,0)</f>
        <v>0</v>
      </c>
      <c r="K584" s="42">
        <f>MAX((Y$9*E584)+H584+G584,0)</f>
        <v>0</v>
      </c>
      <c r="L584" s="42">
        <f t="shared" ref="L584:L647" si="55">ABS(MIN(J584,0))</f>
        <v>0</v>
      </c>
      <c r="M584" s="42">
        <f>ABS(MIN((Y$9*E584)+H584+G584,0))</f>
        <v>0</v>
      </c>
      <c r="N584" s="42">
        <f>MAX(K584,0)*(D584*1000/3600)</f>
        <v>0</v>
      </c>
      <c r="O584" s="42">
        <f>ABS(M584*(D584*1000/3600))</f>
        <v>0</v>
      </c>
      <c r="P584" s="42">
        <f>P583+N584/1000</f>
        <v>1960.1099742055103</v>
      </c>
      <c r="Q584" s="42">
        <f>Q583+O584/1000</f>
        <v>545.79838318744282</v>
      </c>
      <c r="R584" s="43">
        <v>538.18325378675297</v>
      </c>
      <c r="S584" s="43">
        <f t="shared" ref="S584:S647" si="56">R585-R584</f>
        <v>0</v>
      </c>
      <c r="T584" s="42">
        <f>V584*Y$16</f>
        <v>376.34380244488665</v>
      </c>
      <c r="U584" s="21">
        <f>MIN(O584,Y$17)</f>
        <v>0</v>
      </c>
      <c r="V584" s="21">
        <f t="shared" si="53"/>
        <v>545.79838318744282</v>
      </c>
      <c r="W584" s="22"/>
    </row>
    <row r="585" spans="1:23" x14ac:dyDescent="0.35">
      <c r="A585" s="2" t="s">
        <v>12</v>
      </c>
      <c r="B585" s="2">
        <v>578</v>
      </c>
      <c r="C585" s="2">
        <v>578</v>
      </c>
      <c r="D585" s="7">
        <v>0</v>
      </c>
      <c r="E585" s="42">
        <f t="shared" ref="E585:E648" si="57">($D586-$D584)/2/3.6</f>
        <v>0</v>
      </c>
      <c r="F585" s="42">
        <f t="shared" ref="F585:F648" si="58">($D586-$D584)/2</f>
        <v>0</v>
      </c>
      <c r="G585" s="42">
        <f>0.5*Y$11*Y$13*Y$10*(D585*(1000/3600))^2</f>
        <v>0</v>
      </c>
      <c r="H585" s="42">
        <f>IF(D585=0,0,Y$12*Y$9*9.81)</f>
        <v>0</v>
      </c>
      <c r="I585" s="42">
        <f t="shared" si="54"/>
        <v>0</v>
      </c>
      <c r="J585" s="42">
        <f>(Y$9*E585)+IF(E585&gt;0,H585+G585,0)</f>
        <v>0</v>
      </c>
      <c r="K585" s="42">
        <f>MAX((Y$9*E585)+H585+G585,0)</f>
        <v>0</v>
      </c>
      <c r="L585" s="42">
        <f t="shared" si="55"/>
        <v>0</v>
      </c>
      <c r="M585" s="42">
        <f>ABS(MIN((Y$9*E585)+H585+G585,0))</f>
        <v>0</v>
      </c>
      <c r="N585" s="42">
        <f>MAX(K585,0)*(D585*1000/3600)</f>
        <v>0</v>
      </c>
      <c r="O585" s="42">
        <f>ABS(M585*(D585*1000/3600))</f>
        <v>0</v>
      </c>
      <c r="P585" s="42">
        <f>P584+N585/1000</f>
        <v>1960.1099742055103</v>
      </c>
      <c r="Q585" s="42">
        <f>Q584+O585/1000</f>
        <v>545.79838318744282</v>
      </c>
      <c r="R585" s="43">
        <v>538.18325378675297</v>
      </c>
      <c r="S585" s="43">
        <f t="shared" si="56"/>
        <v>0</v>
      </c>
      <c r="T585" s="42">
        <f>V585*Y$16</f>
        <v>376.34380244488665</v>
      </c>
      <c r="U585" s="21">
        <f>MIN(O585,Y$17)</f>
        <v>0</v>
      </c>
      <c r="V585" s="21">
        <f t="shared" ref="V585:V648" si="59">V584+U585/1000</f>
        <v>545.79838318744282</v>
      </c>
      <c r="W585" s="22"/>
    </row>
    <row r="586" spans="1:23" x14ac:dyDescent="0.35">
      <c r="A586" s="2" t="s">
        <v>12</v>
      </c>
      <c r="B586" s="2">
        <v>579</v>
      </c>
      <c r="C586" s="2">
        <v>579</v>
      </c>
      <c r="D586" s="7">
        <v>0</v>
      </c>
      <c r="E586" s="42">
        <f t="shared" si="57"/>
        <v>0</v>
      </c>
      <c r="F586" s="42">
        <f t="shared" si="58"/>
        <v>0</v>
      </c>
      <c r="G586" s="42">
        <f>0.5*Y$11*Y$13*Y$10*(D586*(1000/3600))^2</f>
        <v>0</v>
      </c>
      <c r="H586" s="42">
        <f>IF(D586=0,0,Y$12*Y$9*9.81)</f>
        <v>0</v>
      </c>
      <c r="I586" s="42">
        <f t="shared" si="54"/>
        <v>0</v>
      </c>
      <c r="J586" s="42">
        <f>(Y$9*E586)+IF(E586&gt;0,H586+G586,0)</f>
        <v>0</v>
      </c>
      <c r="K586" s="42">
        <f>MAX((Y$9*E586)+H586+G586,0)</f>
        <v>0</v>
      </c>
      <c r="L586" s="42">
        <f t="shared" si="55"/>
        <v>0</v>
      </c>
      <c r="M586" s="42">
        <f>ABS(MIN((Y$9*E586)+H586+G586,0))</f>
        <v>0</v>
      </c>
      <c r="N586" s="42">
        <f>MAX(K586,0)*(D586*1000/3600)</f>
        <v>0</v>
      </c>
      <c r="O586" s="42">
        <f>ABS(M586*(D586*1000/3600))</f>
        <v>0</v>
      </c>
      <c r="P586" s="42">
        <f>P585+N586/1000</f>
        <v>1960.1099742055103</v>
      </c>
      <c r="Q586" s="42">
        <f>Q585+O586/1000</f>
        <v>545.79838318744282</v>
      </c>
      <c r="R586" s="43">
        <v>538.18325378675297</v>
      </c>
      <c r="S586" s="43">
        <f t="shared" si="56"/>
        <v>0</v>
      </c>
      <c r="T586" s="42">
        <f>V586*Y$16</f>
        <v>376.34380244488665</v>
      </c>
      <c r="U586" s="21">
        <f>MIN(O586,Y$17)</f>
        <v>0</v>
      </c>
      <c r="V586" s="21">
        <f t="shared" si="59"/>
        <v>545.79838318744282</v>
      </c>
      <c r="W586" s="22"/>
    </row>
    <row r="587" spans="1:23" x14ac:dyDescent="0.35">
      <c r="A587" s="2" t="s">
        <v>12</v>
      </c>
      <c r="B587" s="2">
        <v>580</v>
      </c>
      <c r="C587" s="2">
        <v>580</v>
      </c>
      <c r="D587" s="7">
        <v>0</v>
      </c>
      <c r="E587" s="42">
        <f t="shared" si="57"/>
        <v>0</v>
      </c>
      <c r="F587" s="42">
        <f t="shared" si="58"/>
        <v>0</v>
      </c>
      <c r="G587" s="42">
        <f>0.5*Y$11*Y$13*Y$10*(D587*(1000/3600))^2</f>
        <v>0</v>
      </c>
      <c r="H587" s="42">
        <f>IF(D587=0,0,Y$12*Y$9*9.81)</f>
        <v>0</v>
      </c>
      <c r="I587" s="42">
        <f t="shared" si="54"/>
        <v>0</v>
      </c>
      <c r="J587" s="42">
        <f>(Y$9*E587)+IF(E587&gt;0,H587+G587,0)</f>
        <v>0</v>
      </c>
      <c r="K587" s="42">
        <f>MAX((Y$9*E587)+H587+G587,0)</f>
        <v>0</v>
      </c>
      <c r="L587" s="42">
        <f t="shared" si="55"/>
        <v>0</v>
      </c>
      <c r="M587" s="42">
        <f>ABS(MIN((Y$9*E587)+H587+G587,0))</f>
        <v>0</v>
      </c>
      <c r="N587" s="42">
        <f>MAX(K587,0)*(D587*1000/3600)</f>
        <v>0</v>
      </c>
      <c r="O587" s="42">
        <f>ABS(M587*(D587*1000/3600))</f>
        <v>0</v>
      </c>
      <c r="P587" s="42">
        <f>P586+N587/1000</f>
        <v>1960.1099742055103</v>
      </c>
      <c r="Q587" s="42">
        <f>Q586+O587/1000</f>
        <v>545.79838318744282</v>
      </c>
      <c r="R587" s="43">
        <v>538.18325378675297</v>
      </c>
      <c r="S587" s="43">
        <f t="shared" si="56"/>
        <v>0</v>
      </c>
      <c r="T587" s="42">
        <f>V587*Y$16</f>
        <v>376.34380244488665</v>
      </c>
      <c r="U587" s="21">
        <f>MIN(O587,Y$17)</f>
        <v>0</v>
      </c>
      <c r="V587" s="21">
        <f t="shared" si="59"/>
        <v>545.79838318744282</v>
      </c>
      <c r="W587" s="22"/>
    </row>
    <row r="588" spans="1:23" x14ac:dyDescent="0.35">
      <c r="A588" s="2" t="s">
        <v>12</v>
      </c>
      <c r="B588" s="2">
        <v>581</v>
      </c>
      <c r="C588" s="2">
        <v>581</v>
      </c>
      <c r="D588" s="7">
        <v>0</v>
      </c>
      <c r="E588" s="42">
        <f t="shared" si="57"/>
        <v>0</v>
      </c>
      <c r="F588" s="42">
        <f t="shared" si="58"/>
        <v>0</v>
      </c>
      <c r="G588" s="42">
        <f>0.5*Y$11*Y$13*Y$10*(D588*(1000/3600))^2</f>
        <v>0</v>
      </c>
      <c r="H588" s="42">
        <f>IF(D588=0,0,Y$12*Y$9*9.81)</f>
        <v>0</v>
      </c>
      <c r="I588" s="42">
        <f t="shared" si="54"/>
        <v>0</v>
      </c>
      <c r="J588" s="42">
        <f>(Y$9*E588)+IF(E588&gt;0,H588+G588,0)</f>
        <v>0</v>
      </c>
      <c r="K588" s="42">
        <f>MAX((Y$9*E588)+H588+G588,0)</f>
        <v>0</v>
      </c>
      <c r="L588" s="42">
        <f t="shared" si="55"/>
        <v>0</v>
      </c>
      <c r="M588" s="42">
        <f>ABS(MIN((Y$9*E588)+H588+G588,0))</f>
        <v>0</v>
      </c>
      <c r="N588" s="42">
        <f>MAX(K588,0)*(D588*1000/3600)</f>
        <v>0</v>
      </c>
      <c r="O588" s="42">
        <f>ABS(M588*(D588*1000/3600))</f>
        <v>0</v>
      </c>
      <c r="P588" s="42">
        <f>P587+N588/1000</f>
        <v>1960.1099742055103</v>
      </c>
      <c r="Q588" s="42">
        <f>Q587+O588/1000</f>
        <v>545.79838318744282</v>
      </c>
      <c r="R588" s="43">
        <v>538.18325378675297</v>
      </c>
      <c r="S588" s="43">
        <f t="shared" si="56"/>
        <v>0</v>
      </c>
      <c r="T588" s="42">
        <f>V588*Y$16</f>
        <v>376.34380244488665</v>
      </c>
      <c r="U588" s="21">
        <f>MIN(O588,Y$17)</f>
        <v>0</v>
      </c>
      <c r="V588" s="21">
        <f t="shared" si="59"/>
        <v>545.79838318744282</v>
      </c>
      <c r="W588" s="22"/>
    </row>
    <row r="589" spans="1:23" x14ac:dyDescent="0.35">
      <c r="A589" s="2" t="s">
        <v>12</v>
      </c>
      <c r="B589" s="2">
        <v>582</v>
      </c>
      <c r="C589" s="2">
        <v>582</v>
      </c>
      <c r="D589" s="7">
        <v>0</v>
      </c>
      <c r="E589" s="42">
        <f t="shared" si="57"/>
        <v>0</v>
      </c>
      <c r="F589" s="42">
        <f t="shared" si="58"/>
        <v>0</v>
      </c>
      <c r="G589" s="42">
        <f>0.5*Y$11*Y$13*Y$10*(D589*(1000/3600))^2</f>
        <v>0</v>
      </c>
      <c r="H589" s="42">
        <f>IF(D589=0,0,Y$12*Y$9*9.81)</f>
        <v>0</v>
      </c>
      <c r="I589" s="42">
        <f t="shared" si="54"/>
        <v>0</v>
      </c>
      <c r="J589" s="42">
        <f>(Y$9*E589)+IF(E589&gt;0,H589+G589,0)</f>
        <v>0</v>
      </c>
      <c r="K589" s="42">
        <f>MAX((Y$9*E589)+H589+G589,0)</f>
        <v>0</v>
      </c>
      <c r="L589" s="42">
        <f t="shared" si="55"/>
        <v>0</v>
      </c>
      <c r="M589" s="42">
        <f>ABS(MIN((Y$9*E589)+H589+G589,0))</f>
        <v>0</v>
      </c>
      <c r="N589" s="42">
        <f>MAX(K589,0)*(D589*1000/3600)</f>
        <v>0</v>
      </c>
      <c r="O589" s="42">
        <f>ABS(M589*(D589*1000/3600))</f>
        <v>0</v>
      </c>
      <c r="P589" s="42">
        <f>P588+N589/1000</f>
        <v>1960.1099742055103</v>
      </c>
      <c r="Q589" s="42">
        <f>Q588+O589/1000</f>
        <v>545.79838318744282</v>
      </c>
      <c r="R589" s="43">
        <v>538.18325378675297</v>
      </c>
      <c r="S589" s="43">
        <f t="shared" si="56"/>
        <v>0</v>
      </c>
      <c r="T589" s="42">
        <f>V589*Y$16</f>
        <v>376.34380244488665</v>
      </c>
      <c r="U589" s="21">
        <f>MIN(O589,Y$17)</f>
        <v>0</v>
      </c>
      <c r="V589" s="21">
        <f t="shared" si="59"/>
        <v>545.79838318744282</v>
      </c>
      <c r="W589" s="22"/>
    </row>
    <row r="590" spans="1:23" x14ac:dyDescent="0.35">
      <c r="A590" s="2" t="s">
        <v>12</v>
      </c>
      <c r="B590" s="2">
        <v>583</v>
      </c>
      <c r="C590" s="2">
        <v>583</v>
      </c>
      <c r="D590" s="7">
        <v>0</v>
      </c>
      <c r="E590" s="42">
        <f t="shared" si="57"/>
        <v>0</v>
      </c>
      <c r="F590" s="42">
        <f t="shared" si="58"/>
        <v>0</v>
      </c>
      <c r="G590" s="42">
        <f>0.5*Y$11*Y$13*Y$10*(D590*(1000/3600))^2</f>
        <v>0</v>
      </c>
      <c r="H590" s="42">
        <f>IF(D590=0,0,Y$12*Y$9*9.81)</f>
        <v>0</v>
      </c>
      <c r="I590" s="42">
        <f t="shared" si="54"/>
        <v>0</v>
      </c>
      <c r="J590" s="42">
        <f>(Y$9*E590)+IF(E590&gt;0,H590+G590,0)</f>
        <v>0</v>
      </c>
      <c r="K590" s="42">
        <f>MAX((Y$9*E590)+H590+G590,0)</f>
        <v>0</v>
      </c>
      <c r="L590" s="42">
        <f t="shared" si="55"/>
        <v>0</v>
      </c>
      <c r="M590" s="42">
        <f>ABS(MIN((Y$9*E590)+H590+G590,0))</f>
        <v>0</v>
      </c>
      <c r="N590" s="42">
        <f>MAX(K590,0)*(D590*1000/3600)</f>
        <v>0</v>
      </c>
      <c r="O590" s="42">
        <f>ABS(M590*(D590*1000/3600))</f>
        <v>0</v>
      </c>
      <c r="P590" s="42">
        <f>P589+N590/1000</f>
        <v>1960.1099742055103</v>
      </c>
      <c r="Q590" s="42">
        <f>Q589+O590/1000</f>
        <v>545.79838318744282</v>
      </c>
      <c r="R590" s="43">
        <v>538.18325378675297</v>
      </c>
      <c r="S590" s="43">
        <f t="shared" si="56"/>
        <v>0</v>
      </c>
      <c r="T590" s="42">
        <f>V590*Y$16</f>
        <v>376.34380244488665</v>
      </c>
      <c r="U590" s="21">
        <f>MIN(O590,Y$17)</f>
        <v>0</v>
      </c>
      <c r="V590" s="21">
        <f t="shared" si="59"/>
        <v>545.79838318744282</v>
      </c>
      <c r="W590" s="22"/>
    </row>
    <row r="591" spans="1:23" x14ac:dyDescent="0.35">
      <c r="A591" s="2" t="s">
        <v>12</v>
      </c>
      <c r="B591" s="2">
        <v>584</v>
      </c>
      <c r="C591" s="2">
        <v>584</v>
      </c>
      <c r="D591" s="7">
        <v>0</v>
      </c>
      <c r="E591" s="42">
        <f t="shared" si="57"/>
        <v>0</v>
      </c>
      <c r="F591" s="42">
        <f t="shared" si="58"/>
        <v>0</v>
      </c>
      <c r="G591" s="42">
        <f>0.5*Y$11*Y$13*Y$10*(D591*(1000/3600))^2</f>
        <v>0</v>
      </c>
      <c r="H591" s="42">
        <f>IF(D591=0,0,Y$12*Y$9*9.81)</f>
        <v>0</v>
      </c>
      <c r="I591" s="42">
        <f t="shared" si="54"/>
        <v>0</v>
      </c>
      <c r="J591" s="42">
        <f>(Y$9*E591)+IF(E591&gt;0,H591+G591,0)</f>
        <v>0</v>
      </c>
      <c r="K591" s="42">
        <f>MAX((Y$9*E591)+H591+G591,0)</f>
        <v>0</v>
      </c>
      <c r="L591" s="42">
        <f t="shared" si="55"/>
        <v>0</v>
      </c>
      <c r="M591" s="42">
        <f>ABS(MIN((Y$9*E591)+H591+G591,0))</f>
        <v>0</v>
      </c>
      <c r="N591" s="42">
        <f>MAX(K591,0)*(D591*1000/3600)</f>
        <v>0</v>
      </c>
      <c r="O591" s="42">
        <f>ABS(M591*(D591*1000/3600))</f>
        <v>0</v>
      </c>
      <c r="P591" s="42">
        <f>P590+N591/1000</f>
        <v>1960.1099742055103</v>
      </c>
      <c r="Q591" s="42">
        <f>Q590+O591/1000</f>
        <v>545.79838318744282</v>
      </c>
      <c r="R591" s="43">
        <v>538.18325378675297</v>
      </c>
      <c r="S591" s="43">
        <f t="shared" si="56"/>
        <v>64.039530868742872</v>
      </c>
      <c r="T591" s="42">
        <f>V591*Y$16</f>
        <v>376.34380244488665</v>
      </c>
      <c r="U591" s="21">
        <f>MIN(O591,Y$17)</f>
        <v>0</v>
      </c>
      <c r="V591" s="21">
        <f t="shared" si="59"/>
        <v>545.79838318744282</v>
      </c>
      <c r="W591" s="22"/>
    </row>
    <row r="592" spans="1:23" x14ac:dyDescent="0.35">
      <c r="A592" s="2" t="s">
        <v>12</v>
      </c>
      <c r="B592" s="2">
        <v>585</v>
      </c>
      <c r="C592" s="2">
        <v>585</v>
      </c>
      <c r="D592" s="7">
        <v>0</v>
      </c>
      <c r="E592" s="42">
        <f t="shared" si="57"/>
        <v>0</v>
      </c>
      <c r="F592" s="42">
        <f t="shared" si="58"/>
        <v>0</v>
      </c>
      <c r="G592" s="42">
        <f>0.5*Y$11*Y$13*Y$10*(D592*(1000/3600))^2</f>
        <v>0</v>
      </c>
      <c r="H592" s="42">
        <f>IF(D592=0,0,Y$12*Y$9*9.81)</f>
        <v>0</v>
      </c>
      <c r="I592" s="42">
        <f t="shared" si="54"/>
        <v>0</v>
      </c>
      <c r="J592" s="42">
        <f>(Y$9*E592)+IF(E592&gt;0,H592+G592,0)</f>
        <v>0</v>
      </c>
      <c r="K592" s="42">
        <f>MAX((Y$9*E592)+H592+G592,0)</f>
        <v>0</v>
      </c>
      <c r="L592" s="42">
        <f t="shared" si="55"/>
        <v>0</v>
      </c>
      <c r="M592" s="42">
        <f>ABS(MIN((Y$9*E592)+H592+G592,0))</f>
        <v>0</v>
      </c>
      <c r="N592" s="42">
        <f>MAX(K592,0)*(D592*1000/3600)</f>
        <v>0</v>
      </c>
      <c r="O592" s="42">
        <f>ABS(M592*(D592*1000/3600))</f>
        <v>0</v>
      </c>
      <c r="P592" s="42">
        <f>P591+N592/1000</f>
        <v>1960.1099742055103</v>
      </c>
      <c r="Q592" s="42">
        <f>Q591+O592/1000</f>
        <v>545.79838318744282</v>
      </c>
      <c r="R592" s="43">
        <v>602.22278465549584</v>
      </c>
      <c r="S592" s="43">
        <f t="shared" si="56"/>
        <v>0</v>
      </c>
      <c r="T592" s="42">
        <f>V592*Y$16</f>
        <v>376.34380244488665</v>
      </c>
      <c r="U592" s="21">
        <f>MIN(O592,Y$17)</f>
        <v>0</v>
      </c>
      <c r="V592" s="21">
        <f t="shared" si="59"/>
        <v>545.79838318744282</v>
      </c>
      <c r="W592" s="22"/>
    </row>
    <row r="593" spans="1:23" x14ac:dyDescent="0.35">
      <c r="A593" s="2" t="s">
        <v>12</v>
      </c>
      <c r="B593" s="2">
        <v>586</v>
      </c>
      <c r="C593" s="2">
        <v>586</v>
      </c>
      <c r="D593" s="7">
        <v>0</v>
      </c>
      <c r="E593" s="42">
        <f t="shared" si="57"/>
        <v>0</v>
      </c>
      <c r="F593" s="42">
        <f t="shared" si="58"/>
        <v>0</v>
      </c>
      <c r="G593" s="42">
        <f>0.5*Y$11*Y$13*Y$10*(D593*(1000/3600))^2</f>
        <v>0</v>
      </c>
      <c r="H593" s="42">
        <f>IF(D593=0,0,Y$12*Y$9*9.81)</f>
        <v>0</v>
      </c>
      <c r="I593" s="42">
        <f t="shared" si="54"/>
        <v>0</v>
      </c>
      <c r="J593" s="42">
        <f>(Y$9*E593)+IF(E593&gt;0,H593+G593,0)</f>
        <v>0</v>
      </c>
      <c r="K593" s="42">
        <f>MAX((Y$9*E593)+H593+G593,0)</f>
        <v>0</v>
      </c>
      <c r="L593" s="42">
        <f t="shared" si="55"/>
        <v>0</v>
      </c>
      <c r="M593" s="42">
        <f>ABS(MIN((Y$9*E593)+H593+G593,0))</f>
        <v>0</v>
      </c>
      <c r="N593" s="42">
        <f>MAX(K593,0)*(D593*1000/3600)</f>
        <v>0</v>
      </c>
      <c r="O593" s="42">
        <f>ABS(M593*(D593*1000/3600))</f>
        <v>0</v>
      </c>
      <c r="P593" s="42">
        <f>P592+N593/1000</f>
        <v>1960.1099742055103</v>
      </c>
      <c r="Q593" s="42">
        <f>Q592+O593/1000</f>
        <v>545.79838318744282</v>
      </c>
      <c r="R593" s="43">
        <v>602.22278465549584</v>
      </c>
      <c r="S593" s="43">
        <f t="shared" si="56"/>
        <v>0</v>
      </c>
      <c r="T593" s="42">
        <f>V593*Y$16</f>
        <v>376.34380244488665</v>
      </c>
      <c r="U593" s="21">
        <f>MIN(O593,Y$17)</f>
        <v>0</v>
      </c>
      <c r="V593" s="21">
        <f t="shared" si="59"/>
        <v>545.79838318744282</v>
      </c>
      <c r="W593" s="22"/>
    </row>
    <row r="594" spans="1:23" x14ac:dyDescent="0.35">
      <c r="A594" s="2" t="s">
        <v>12</v>
      </c>
      <c r="B594" s="2">
        <v>587</v>
      </c>
      <c r="C594" s="2">
        <v>587</v>
      </c>
      <c r="D594" s="7">
        <v>0</v>
      </c>
      <c r="E594" s="42">
        <f t="shared" si="57"/>
        <v>0</v>
      </c>
      <c r="F594" s="42">
        <f t="shared" si="58"/>
        <v>0</v>
      </c>
      <c r="G594" s="42">
        <f>0.5*Y$11*Y$13*Y$10*(D594*(1000/3600))^2</f>
        <v>0</v>
      </c>
      <c r="H594" s="42">
        <f>IF(D594=0,0,Y$12*Y$9*9.81)</f>
        <v>0</v>
      </c>
      <c r="I594" s="42">
        <f t="shared" si="54"/>
        <v>0</v>
      </c>
      <c r="J594" s="42">
        <f>(Y$9*E594)+IF(E594&gt;0,H594+G594,0)</f>
        <v>0</v>
      </c>
      <c r="K594" s="42">
        <f>MAX((Y$9*E594)+H594+G594,0)</f>
        <v>0</v>
      </c>
      <c r="L594" s="42">
        <f t="shared" si="55"/>
        <v>0</v>
      </c>
      <c r="M594" s="42">
        <f>ABS(MIN((Y$9*E594)+H594+G594,0))</f>
        <v>0</v>
      </c>
      <c r="N594" s="42">
        <f>MAX(K594,0)*(D594*1000/3600)</f>
        <v>0</v>
      </c>
      <c r="O594" s="42">
        <f>ABS(M594*(D594*1000/3600))</f>
        <v>0</v>
      </c>
      <c r="P594" s="42">
        <f>P593+N594/1000</f>
        <v>1960.1099742055103</v>
      </c>
      <c r="Q594" s="42">
        <f>Q593+O594/1000</f>
        <v>545.79838318744282</v>
      </c>
      <c r="R594" s="43">
        <v>602.22278465549584</v>
      </c>
      <c r="S594" s="43">
        <f t="shared" si="56"/>
        <v>0</v>
      </c>
      <c r="T594" s="42">
        <f>V594*Y$16</f>
        <v>376.34380244488665</v>
      </c>
      <c r="U594" s="21">
        <f>MIN(O594,Y$17)</f>
        <v>0</v>
      </c>
      <c r="V594" s="21">
        <f t="shared" si="59"/>
        <v>545.79838318744282</v>
      </c>
      <c r="W594" s="22"/>
    </row>
    <row r="595" spans="1:23" x14ac:dyDescent="0.35">
      <c r="A595" s="2" t="s">
        <v>12</v>
      </c>
      <c r="B595" s="2">
        <v>588</v>
      </c>
      <c r="C595" s="2">
        <v>588</v>
      </c>
      <c r="D595" s="7">
        <v>0</v>
      </c>
      <c r="E595" s="42">
        <f t="shared" si="57"/>
        <v>0</v>
      </c>
      <c r="F595" s="42">
        <f t="shared" si="58"/>
        <v>0</v>
      </c>
      <c r="G595" s="42">
        <f>0.5*Y$11*Y$13*Y$10*(D595*(1000/3600))^2</f>
        <v>0</v>
      </c>
      <c r="H595" s="42">
        <f>IF(D595=0,0,Y$12*Y$9*9.81)</f>
        <v>0</v>
      </c>
      <c r="I595" s="42">
        <f t="shared" si="54"/>
        <v>0</v>
      </c>
      <c r="J595" s="42">
        <f>(Y$9*E595)+IF(E595&gt;0,H595+G595,0)</f>
        <v>0</v>
      </c>
      <c r="K595" s="42">
        <f>MAX((Y$9*E595)+H595+G595,0)</f>
        <v>0</v>
      </c>
      <c r="L595" s="42">
        <f t="shared" si="55"/>
        <v>0</v>
      </c>
      <c r="M595" s="42">
        <f>ABS(MIN((Y$9*E595)+H595+G595,0))</f>
        <v>0</v>
      </c>
      <c r="N595" s="42">
        <f>MAX(K595,0)*(D595*1000/3600)</f>
        <v>0</v>
      </c>
      <c r="O595" s="42">
        <f>ABS(M595*(D595*1000/3600))</f>
        <v>0</v>
      </c>
      <c r="P595" s="42">
        <f>P594+N595/1000</f>
        <v>1960.1099742055103</v>
      </c>
      <c r="Q595" s="42">
        <f>Q594+O595/1000</f>
        <v>545.79838318744282</v>
      </c>
      <c r="R595" s="43">
        <v>602.22278465549584</v>
      </c>
      <c r="S595" s="43">
        <f t="shared" si="56"/>
        <v>0</v>
      </c>
      <c r="T595" s="42">
        <f>V595*Y$16</f>
        <v>376.34380244488665</v>
      </c>
      <c r="U595" s="21">
        <f>MIN(O595,Y$17)</f>
        <v>0</v>
      </c>
      <c r="V595" s="21">
        <f t="shared" si="59"/>
        <v>545.79838318744282</v>
      </c>
      <c r="W595" s="22"/>
    </row>
    <row r="596" spans="1:23" x14ac:dyDescent="0.35">
      <c r="A596" s="2" t="s">
        <v>12</v>
      </c>
      <c r="B596" s="2">
        <v>589</v>
      </c>
      <c r="C596" s="2">
        <v>589</v>
      </c>
      <c r="D596" s="7">
        <v>0</v>
      </c>
      <c r="E596" s="42">
        <f t="shared" si="57"/>
        <v>0</v>
      </c>
      <c r="F596" s="42">
        <f t="shared" si="58"/>
        <v>0</v>
      </c>
      <c r="G596" s="42">
        <f>0.5*Y$11*Y$13*Y$10*(D596*(1000/3600))^2</f>
        <v>0</v>
      </c>
      <c r="H596" s="42">
        <f>IF(D596=0,0,Y$12*Y$9*9.81)</f>
        <v>0</v>
      </c>
      <c r="I596" s="42">
        <f t="shared" si="54"/>
        <v>0</v>
      </c>
      <c r="J596" s="42">
        <f>(Y$9*E596)+IF(E596&gt;0,H596+G596,0)</f>
        <v>0</v>
      </c>
      <c r="K596" s="42">
        <f>MAX((Y$9*E596)+H596+G596,0)</f>
        <v>0</v>
      </c>
      <c r="L596" s="42">
        <f t="shared" si="55"/>
        <v>0</v>
      </c>
      <c r="M596" s="42">
        <f>ABS(MIN((Y$9*E596)+H596+G596,0))</f>
        <v>0</v>
      </c>
      <c r="N596" s="42">
        <f>MAX(K596,0)*(D596*1000/3600)</f>
        <v>0</v>
      </c>
      <c r="O596" s="42">
        <f>ABS(M596*(D596*1000/3600))</f>
        <v>0</v>
      </c>
      <c r="P596" s="42">
        <f>P595+N596/1000</f>
        <v>1960.1099742055103</v>
      </c>
      <c r="Q596" s="42">
        <f>Q595+O596/1000</f>
        <v>545.79838318744282</v>
      </c>
      <c r="R596" s="43">
        <v>602.22278465549584</v>
      </c>
      <c r="S596" s="43">
        <f t="shared" si="56"/>
        <v>0</v>
      </c>
      <c r="T596" s="42">
        <f>V596*Y$16</f>
        <v>376.34380244488665</v>
      </c>
      <c r="U596" s="21">
        <f>MIN(O596,Y$17)</f>
        <v>0</v>
      </c>
      <c r="V596" s="21">
        <f t="shared" si="59"/>
        <v>545.79838318744282</v>
      </c>
      <c r="W596" s="22"/>
    </row>
    <row r="597" spans="1:23" x14ac:dyDescent="0.35">
      <c r="A597" s="3" t="s">
        <v>13</v>
      </c>
      <c r="B597" s="3">
        <v>590</v>
      </c>
      <c r="C597" s="3">
        <v>1</v>
      </c>
      <c r="D597" s="8">
        <v>0</v>
      </c>
      <c r="E597" s="42">
        <f t="shared" si="57"/>
        <v>0</v>
      </c>
      <c r="F597" s="42">
        <f t="shared" si="58"/>
        <v>0</v>
      </c>
      <c r="G597" s="42">
        <f>0.5*Y$11*Y$13*Y$10*(D597*(1000/3600))^2</f>
        <v>0</v>
      </c>
      <c r="H597" s="42">
        <f>IF(D597=0,0,Y$12*Y$9*9.81)</f>
        <v>0</v>
      </c>
      <c r="I597" s="42">
        <f t="shared" si="54"/>
        <v>0</v>
      </c>
      <c r="J597" s="42">
        <f>(Y$9*E597)+IF(E597&gt;0,H597+G597,0)</f>
        <v>0</v>
      </c>
      <c r="K597" s="42">
        <f>MAX((Y$9*E597)+H597+G597,0)</f>
        <v>0</v>
      </c>
      <c r="L597" s="42">
        <f t="shared" si="55"/>
        <v>0</v>
      </c>
      <c r="M597" s="42">
        <f>ABS(MIN((Y$9*E597)+H597+G597,0))</f>
        <v>0</v>
      </c>
      <c r="N597" s="42">
        <f>MAX(K597,0)*(D597*1000/3600)</f>
        <v>0</v>
      </c>
      <c r="O597" s="42">
        <f>ABS(M597*(D597*1000/3600))</f>
        <v>0</v>
      </c>
      <c r="P597" s="42">
        <f>P596+N597/1000</f>
        <v>1960.1099742055103</v>
      </c>
      <c r="Q597" s="42">
        <f>Q596+O597/1000</f>
        <v>545.79838318744282</v>
      </c>
      <c r="R597" s="43">
        <v>602.22278465549584</v>
      </c>
      <c r="S597" s="43">
        <f t="shared" si="56"/>
        <v>0</v>
      </c>
      <c r="T597" s="42">
        <f>V597*Y$16</f>
        <v>376.34380244488665</v>
      </c>
      <c r="U597" s="21">
        <f>MIN(O597,Y$17)</f>
        <v>0</v>
      </c>
      <c r="V597" s="21">
        <f t="shared" si="59"/>
        <v>545.79838318744282</v>
      </c>
      <c r="W597" s="22"/>
    </row>
    <row r="598" spans="1:23" x14ac:dyDescent="0.35">
      <c r="A598" s="3" t="s">
        <v>13</v>
      </c>
      <c r="B598" s="3">
        <v>591</v>
      </c>
      <c r="C598" s="3">
        <v>2</v>
      </c>
      <c r="D598" s="8">
        <v>0</v>
      </c>
      <c r="E598" s="42">
        <f t="shared" si="57"/>
        <v>0</v>
      </c>
      <c r="F598" s="42">
        <f t="shared" si="58"/>
        <v>0</v>
      </c>
      <c r="G598" s="42">
        <f>0.5*Y$11*Y$13*Y$10*(D598*(1000/3600))^2</f>
        <v>0</v>
      </c>
      <c r="H598" s="42">
        <f>IF(D598=0,0,Y$12*Y$9*9.81)</f>
        <v>0</v>
      </c>
      <c r="I598" s="42">
        <f t="shared" si="54"/>
        <v>0</v>
      </c>
      <c r="J598" s="42">
        <f>(Y$9*E598)+IF(E598&gt;0,H598+G598,0)</f>
        <v>0</v>
      </c>
      <c r="K598" s="42">
        <f>MAX((Y$9*E598)+H598+G598,0)</f>
        <v>0</v>
      </c>
      <c r="L598" s="42">
        <f t="shared" si="55"/>
        <v>0</v>
      </c>
      <c r="M598" s="42">
        <f>ABS(MIN((Y$9*E598)+H598+G598,0))</f>
        <v>0</v>
      </c>
      <c r="N598" s="42">
        <f>MAX(K598,0)*(D598*1000/3600)</f>
        <v>0</v>
      </c>
      <c r="O598" s="42">
        <f>ABS(M598*(D598*1000/3600))</f>
        <v>0</v>
      </c>
      <c r="P598" s="42">
        <f>P597+N598/1000</f>
        <v>1960.1099742055103</v>
      </c>
      <c r="Q598" s="42">
        <f>Q597+O598/1000</f>
        <v>545.79838318744282</v>
      </c>
      <c r="R598" s="43">
        <v>602.22278465549584</v>
      </c>
      <c r="S598" s="43">
        <f t="shared" si="56"/>
        <v>0</v>
      </c>
      <c r="T598" s="42">
        <f>V598*Y$16</f>
        <v>376.34380244488665</v>
      </c>
      <c r="U598" s="21">
        <f>MIN(O598,Y$17)</f>
        <v>0</v>
      </c>
      <c r="V598" s="21">
        <f t="shared" si="59"/>
        <v>545.79838318744282</v>
      </c>
      <c r="W598" s="22"/>
    </row>
    <row r="599" spans="1:23" x14ac:dyDescent="0.35">
      <c r="A599" s="3" t="s">
        <v>13</v>
      </c>
      <c r="B599" s="3">
        <v>592</v>
      </c>
      <c r="C599" s="3">
        <v>3</v>
      </c>
      <c r="D599" s="8">
        <v>0</v>
      </c>
      <c r="E599" s="42">
        <f t="shared" si="57"/>
        <v>0</v>
      </c>
      <c r="F599" s="42">
        <f t="shared" si="58"/>
        <v>0</v>
      </c>
      <c r="G599" s="42">
        <f>0.5*Y$11*Y$13*Y$10*(D599*(1000/3600))^2</f>
        <v>0</v>
      </c>
      <c r="H599" s="42">
        <f>IF(D599=0,0,Y$12*Y$9*9.81)</f>
        <v>0</v>
      </c>
      <c r="I599" s="42">
        <f t="shared" si="54"/>
        <v>0</v>
      </c>
      <c r="J599" s="42">
        <f>(Y$9*E599)+IF(E599&gt;0,H599+G599,0)</f>
        <v>0</v>
      </c>
      <c r="K599" s="42">
        <f>MAX((Y$9*E599)+H599+G599,0)</f>
        <v>0</v>
      </c>
      <c r="L599" s="42">
        <f t="shared" si="55"/>
        <v>0</v>
      </c>
      <c r="M599" s="42">
        <f>ABS(MIN((Y$9*E599)+H599+G599,0))</f>
        <v>0</v>
      </c>
      <c r="N599" s="42">
        <f>MAX(K599,0)*(D599*1000/3600)</f>
        <v>0</v>
      </c>
      <c r="O599" s="42">
        <f>ABS(M599*(D599*1000/3600))</f>
        <v>0</v>
      </c>
      <c r="P599" s="42">
        <f>P598+N599/1000</f>
        <v>1960.1099742055103</v>
      </c>
      <c r="Q599" s="42">
        <f>Q598+O599/1000</f>
        <v>545.79838318744282</v>
      </c>
      <c r="R599" s="43">
        <v>602.22278465549584</v>
      </c>
      <c r="S599" s="43">
        <f t="shared" si="56"/>
        <v>0</v>
      </c>
      <c r="T599" s="42">
        <f>V599*Y$16</f>
        <v>376.34380244488665</v>
      </c>
      <c r="U599" s="21">
        <f>MIN(O599,Y$17)</f>
        <v>0</v>
      </c>
      <c r="V599" s="21">
        <f t="shared" si="59"/>
        <v>545.79838318744282</v>
      </c>
      <c r="W599" s="22"/>
    </row>
    <row r="600" spans="1:23" x14ac:dyDescent="0.35">
      <c r="A600" s="3" t="s">
        <v>13</v>
      </c>
      <c r="B600" s="3">
        <v>593</v>
      </c>
      <c r="C600" s="3">
        <v>4</v>
      </c>
      <c r="D600" s="8">
        <v>0</v>
      </c>
      <c r="E600" s="42">
        <f t="shared" si="57"/>
        <v>0</v>
      </c>
      <c r="F600" s="42">
        <f t="shared" si="58"/>
        <v>0</v>
      </c>
      <c r="G600" s="42">
        <f>0.5*Y$11*Y$13*Y$10*(D600*(1000/3600))^2</f>
        <v>0</v>
      </c>
      <c r="H600" s="42">
        <f>IF(D600=0,0,Y$12*Y$9*9.81)</f>
        <v>0</v>
      </c>
      <c r="I600" s="42">
        <f t="shared" si="54"/>
        <v>0</v>
      </c>
      <c r="J600" s="42">
        <f>(Y$9*E600)+IF(E600&gt;0,H600+G600,0)</f>
        <v>0</v>
      </c>
      <c r="K600" s="42">
        <f>MAX((Y$9*E600)+H600+G600,0)</f>
        <v>0</v>
      </c>
      <c r="L600" s="42">
        <f t="shared" si="55"/>
        <v>0</v>
      </c>
      <c r="M600" s="42">
        <f>ABS(MIN((Y$9*E600)+H600+G600,0))</f>
        <v>0</v>
      </c>
      <c r="N600" s="42">
        <f>MAX(K600,0)*(D600*1000/3600)</f>
        <v>0</v>
      </c>
      <c r="O600" s="42">
        <f>ABS(M600*(D600*1000/3600))</f>
        <v>0</v>
      </c>
      <c r="P600" s="42">
        <f>P599+N600/1000</f>
        <v>1960.1099742055103</v>
      </c>
      <c r="Q600" s="42">
        <f>Q599+O600/1000</f>
        <v>545.79838318744282</v>
      </c>
      <c r="R600" s="43">
        <v>602.22278465549584</v>
      </c>
      <c r="S600" s="43">
        <f t="shared" si="56"/>
        <v>0</v>
      </c>
      <c r="T600" s="42">
        <f>V600*Y$16</f>
        <v>376.34380244488665</v>
      </c>
      <c r="U600" s="21">
        <f>MIN(O600,Y$17)</f>
        <v>0</v>
      </c>
      <c r="V600" s="21">
        <f t="shared" si="59"/>
        <v>545.79838318744282</v>
      </c>
      <c r="W600" s="22"/>
    </row>
    <row r="601" spans="1:23" x14ac:dyDescent="0.35">
      <c r="A601" s="3" t="s">
        <v>13</v>
      </c>
      <c r="B601" s="3">
        <v>594</v>
      </c>
      <c r="C601" s="3">
        <v>5</v>
      </c>
      <c r="D601" s="8">
        <v>0</v>
      </c>
      <c r="E601" s="42">
        <f t="shared" si="57"/>
        <v>0</v>
      </c>
      <c r="F601" s="42">
        <f t="shared" si="58"/>
        <v>0</v>
      </c>
      <c r="G601" s="42">
        <f>0.5*Y$11*Y$13*Y$10*(D601*(1000/3600))^2</f>
        <v>0</v>
      </c>
      <c r="H601" s="42">
        <f>IF(D601=0,0,Y$12*Y$9*9.81)</f>
        <v>0</v>
      </c>
      <c r="I601" s="42">
        <f t="shared" si="54"/>
        <v>0</v>
      </c>
      <c r="J601" s="42">
        <f>(Y$9*E601)+IF(E601&gt;0,H601+G601,0)</f>
        <v>0</v>
      </c>
      <c r="K601" s="42">
        <f>MAX((Y$9*E601)+H601+G601,0)</f>
        <v>0</v>
      </c>
      <c r="L601" s="42">
        <f t="shared" si="55"/>
        <v>0</v>
      </c>
      <c r="M601" s="42">
        <f>ABS(MIN((Y$9*E601)+H601+G601,0))</f>
        <v>0</v>
      </c>
      <c r="N601" s="42">
        <f>MAX(K601,0)*(D601*1000/3600)</f>
        <v>0</v>
      </c>
      <c r="O601" s="42">
        <f>ABS(M601*(D601*1000/3600))</f>
        <v>0</v>
      </c>
      <c r="P601" s="42">
        <f>P600+N601/1000</f>
        <v>1960.1099742055103</v>
      </c>
      <c r="Q601" s="42">
        <f>Q600+O601/1000</f>
        <v>545.79838318744282</v>
      </c>
      <c r="R601" s="43">
        <v>602.22278465549584</v>
      </c>
      <c r="S601" s="43">
        <f t="shared" si="56"/>
        <v>0</v>
      </c>
      <c r="T601" s="42">
        <f>V601*Y$16</f>
        <v>376.34380244488665</v>
      </c>
      <c r="U601" s="21">
        <f>MIN(O601,Y$17)</f>
        <v>0</v>
      </c>
      <c r="V601" s="21">
        <f t="shared" si="59"/>
        <v>545.79838318744282</v>
      </c>
      <c r="W601" s="22"/>
    </row>
    <row r="602" spans="1:23" x14ac:dyDescent="0.35">
      <c r="A602" s="3" t="s">
        <v>13</v>
      </c>
      <c r="B602" s="3">
        <v>595</v>
      </c>
      <c r="C602" s="3">
        <v>6</v>
      </c>
      <c r="D602" s="8">
        <v>0</v>
      </c>
      <c r="E602" s="42">
        <f t="shared" si="57"/>
        <v>0</v>
      </c>
      <c r="F602" s="42">
        <f t="shared" si="58"/>
        <v>0</v>
      </c>
      <c r="G602" s="42">
        <f>0.5*Y$11*Y$13*Y$10*(D602*(1000/3600))^2</f>
        <v>0</v>
      </c>
      <c r="H602" s="42">
        <f>IF(D602=0,0,Y$12*Y$9*9.81)</f>
        <v>0</v>
      </c>
      <c r="I602" s="42">
        <f t="shared" si="54"/>
        <v>0</v>
      </c>
      <c r="J602" s="42">
        <f>(Y$9*E602)+IF(E602&gt;0,H602+G602,0)</f>
        <v>0</v>
      </c>
      <c r="K602" s="42">
        <f>MAX((Y$9*E602)+H602+G602,0)</f>
        <v>0</v>
      </c>
      <c r="L602" s="42">
        <f t="shared" si="55"/>
        <v>0</v>
      </c>
      <c r="M602" s="42">
        <f>ABS(MIN((Y$9*E602)+H602+G602,0))</f>
        <v>0</v>
      </c>
      <c r="N602" s="42">
        <f>MAX(K602,0)*(D602*1000/3600)</f>
        <v>0</v>
      </c>
      <c r="O602" s="42">
        <f>ABS(M602*(D602*1000/3600))</f>
        <v>0</v>
      </c>
      <c r="P602" s="42">
        <f>P601+N602/1000</f>
        <v>1960.1099742055103</v>
      </c>
      <c r="Q602" s="42">
        <f>Q601+O602/1000</f>
        <v>545.79838318744282</v>
      </c>
      <c r="R602" s="43">
        <v>602.22278465549584</v>
      </c>
      <c r="S602" s="43">
        <f t="shared" si="56"/>
        <v>0</v>
      </c>
      <c r="T602" s="42">
        <f>V602*Y$16</f>
        <v>376.34380244488665</v>
      </c>
      <c r="U602" s="21">
        <f>MIN(O602,Y$17)</f>
        <v>0</v>
      </c>
      <c r="V602" s="21">
        <f t="shared" si="59"/>
        <v>545.79838318744282</v>
      </c>
      <c r="W602" s="22"/>
    </row>
    <row r="603" spans="1:23" x14ac:dyDescent="0.35">
      <c r="A603" s="3" t="s">
        <v>13</v>
      </c>
      <c r="B603" s="3">
        <v>596</v>
      </c>
      <c r="C603" s="3">
        <v>7</v>
      </c>
      <c r="D603" s="8">
        <v>0</v>
      </c>
      <c r="E603" s="42">
        <f t="shared" si="57"/>
        <v>0</v>
      </c>
      <c r="F603" s="42">
        <f t="shared" si="58"/>
        <v>0</v>
      </c>
      <c r="G603" s="42">
        <f>0.5*Y$11*Y$13*Y$10*(D603*(1000/3600))^2</f>
        <v>0</v>
      </c>
      <c r="H603" s="42">
        <f>IF(D603=0,0,Y$12*Y$9*9.81)</f>
        <v>0</v>
      </c>
      <c r="I603" s="42">
        <f t="shared" si="54"/>
        <v>0</v>
      </c>
      <c r="J603" s="42">
        <f>(Y$9*E603)+IF(E603&gt;0,H603+G603,0)</f>
        <v>0</v>
      </c>
      <c r="K603" s="42">
        <f>MAX((Y$9*E603)+H603+G603,0)</f>
        <v>0</v>
      </c>
      <c r="L603" s="42">
        <f t="shared" si="55"/>
        <v>0</v>
      </c>
      <c r="M603" s="42">
        <f>ABS(MIN((Y$9*E603)+H603+G603,0))</f>
        <v>0</v>
      </c>
      <c r="N603" s="42">
        <f>MAX(K603,0)*(D603*1000/3600)</f>
        <v>0</v>
      </c>
      <c r="O603" s="42">
        <f>ABS(M603*(D603*1000/3600))</f>
        <v>0</v>
      </c>
      <c r="P603" s="42">
        <f>P602+N603/1000</f>
        <v>1960.1099742055103</v>
      </c>
      <c r="Q603" s="42">
        <f>Q602+O603/1000</f>
        <v>545.79838318744282</v>
      </c>
      <c r="R603" s="43">
        <v>602.22278465549584</v>
      </c>
      <c r="S603" s="43">
        <f t="shared" si="56"/>
        <v>0</v>
      </c>
      <c r="T603" s="42">
        <f>V603*Y$16</f>
        <v>376.34380244488665</v>
      </c>
      <c r="U603" s="21">
        <f>MIN(O603,Y$17)</f>
        <v>0</v>
      </c>
      <c r="V603" s="21">
        <f t="shared" si="59"/>
        <v>545.79838318744282</v>
      </c>
      <c r="W603" s="22"/>
    </row>
    <row r="604" spans="1:23" x14ac:dyDescent="0.35">
      <c r="A604" s="3" t="s">
        <v>13</v>
      </c>
      <c r="B604" s="3">
        <v>597</v>
      </c>
      <c r="C604" s="3">
        <v>8</v>
      </c>
      <c r="D604" s="8">
        <v>0</v>
      </c>
      <c r="E604" s="42">
        <f t="shared" si="57"/>
        <v>0</v>
      </c>
      <c r="F604" s="42">
        <f t="shared" si="58"/>
        <v>0</v>
      </c>
      <c r="G604" s="42">
        <f>0.5*Y$11*Y$13*Y$10*(D604*(1000/3600))^2</f>
        <v>0</v>
      </c>
      <c r="H604" s="42">
        <f>IF(D604=0,0,Y$12*Y$9*9.81)</f>
        <v>0</v>
      </c>
      <c r="I604" s="42">
        <f t="shared" si="54"/>
        <v>0</v>
      </c>
      <c r="J604" s="42">
        <f>(Y$9*E604)+IF(E604&gt;0,H604+G604,0)</f>
        <v>0</v>
      </c>
      <c r="K604" s="42">
        <f>MAX((Y$9*E604)+H604+G604,0)</f>
        <v>0</v>
      </c>
      <c r="L604" s="42">
        <f t="shared" si="55"/>
        <v>0</v>
      </c>
      <c r="M604" s="42">
        <f>ABS(MIN((Y$9*E604)+H604+G604,0))</f>
        <v>0</v>
      </c>
      <c r="N604" s="42">
        <f>MAX(K604,0)*(D604*1000/3600)</f>
        <v>0</v>
      </c>
      <c r="O604" s="42">
        <f>ABS(M604*(D604*1000/3600))</f>
        <v>0</v>
      </c>
      <c r="P604" s="42">
        <f>P603+N604/1000</f>
        <v>1960.1099742055103</v>
      </c>
      <c r="Q604" s="42">
        <f>Q603+O604/1000</f>
        <v>545.79838318744282</v>
      </c>
      <c r="R604" s="43">
        <v>602.22278465549584</v>
      </c>
      <c r="S604" s="43">
        <f t="shared" si="56"/>
        <v>0</v>
      </c>
      <c r="T604" s="42">
        <f>V604*Y$16</f>
        <v>376.34380244488665</v>
      </c>
      <c r="U604" s="21">
        <f>MIN(O604,Y$17)</f>
        <v>0</v>
      </c>
      <c r="V604" s="21">
        <f t="shared" si="59"/>
        <v>545.79838318744282</v>
      </c>
      <c r="W604" s="22"/>
    </row>
    <row r="605" spans="1:23" x14ac:dyDescent="0.35">
      <c r="A605" s="3" t="s">
        <v>13</v>
      </c>
      <c r="B605" s="3">
        <v>598</v>
      </c>
      <c r="C605" s="3">
        <v>9</v>
      </c>
      <c r="D605" s="8">
        <v>0</v>
      </c>
      <c r="E605" s="42">
        <f t="shared" si="57"/>
        <v>0</v>
      </c>
      <c r="F605" s="42">
        <f t="shared" si="58"/>
        <v>0</v>
      </c>
      <c r="G605" s="42">
        <f>0.5*Y$11*Y$13*Y$10*(D605*(1000/3600))^2</f>
        <v>0</v>
      </c>
      <c r="H605" s="42">
        <f>IF(D605=0,0,Y$12*Y$9*9.81)</f>
        <v>0</v>
      </c>
      <c r="I605" s="42">
        <f t="shared" si="54"/>
        <v>0</v>
      </c>
      <c r="J605" s="42">
        <f>(Y$9*E605)+IF(E605&gt;0,H605+G605,0)</f>
        <v>0</v>
      </c>
      <c r="K605" s="42">
        <f>MAX((Y$9*E605)+H605+G605,0)</f>
        <v>0</v>
      </c>
      <c r="L605" s="42">
        <f t="shared" si="55"/>
        <v>0</v>
      </c>
      <c r="M605" s="42">
        <f>ABS(MIN((Y$9*E605)+H605+G605,0))</f>
        <v>0</v>
      </c>
      <c r="N605" s="42">
        <f>MAX(K605,0)*(D605*1000/3600)</f>
        <v>0</v>
      </c>
      <c r="O605" s="42">
        <f>ABS(M605*(D605*1000/3600))</f>
        <v>0</v>
      </c>
      <c r="P605" s="42">
        <f>P604+N605/1000</f>
        <v>1960.1099742055103</v>
      </c>
      <c r="Q605" s="42">
        <f>Q604+O605/1000</f>
        <v>545.79838318744282</v>
      </c>
      <c r="R605" s="43">
        <v>602.22278465549584</v>
      </c>
      <c r="S605" s="43">
        <f t="shared" si="56"/>
        <v>0</v>
      </c>
      <c r="T605" s="42">
        <f>V605*Y$16</f>
        <v>376.34380244488665</v>
      </c>
      <c r="U605" s="21">
        <f>MIN(O605,Y$17)</f>
        <v>0</v>
      </c>
      <c r="V605" s="21">
        <f t="shared" si="59"/>
        <v>545.79838318744282</v>
      </c>
      <c r="W605" s="22"/>
    </row>
    <row r="606" spans="1:23" x14ac:dyDescent="0.35">
      <c r="A606" s="3" t="s">
        <v>13</v>
      </c>
      <c r="B606" s="3">
        <v>599</v>
      </c>
      <c r="C606" s="3">
        <v>10</v>
      </c>
      <c r="D606" s="8">
        <v>0</v>
      </c>
      <c r="E606" s="42">
        <f t="shared" si="57"/>
        <v>0</v>
      </c>
      <c r="F606" s="42">
        <f t="shared" si="58"/>
        <v>0</v>
      </c>
      <c r="G606" s="42">
        <f>0.5*Y$11*Y$13*Y$10*(D606*(1000/3600))^2</f>
        <v>0</v>
      </c>
      <c r="H606" s="42">
        <f>IF(D606=0,0,Y$12*Y$9*9.81)</f>
        <v>0</v>
      </c>
      <c r="I606" s="42">
        <f t="shared" si="54"/>
        <v>0</v>
      </c>
      <c r="J606" s="42">
        <f>(Y$9*E606)+IF(E606&gt;0,H606+G606,0)</f>
        <v>0</v>
      </c>
      <c r="K606" s="42">
        <f>MAX((Y$9*E606)+H606+G606,0)</f>
        <v>0</v>
      </c>
      <c r="L606" s="42">
        <f t="shared" si="55"/>
        <v>0</v>
      </c>
      <c r="M606" s="42">
        <f>ABS(MIN((Y$9*E606)+H606+G606,0))</f>
        <v>0</v>
      </c>
      <c r="N606" s="42">
        <f>MAX(K606,0)*(D606*1000/3600)</f>
        <v>0</v>
      </c>
      <c r="O606" s="42">
        <f>ABS(M606*(D606*1000/3600))</f>
        <v>0</v>
      </c>
      <c r="P606" s="42">
        <f>P605+N606/1000</f>
        <v>1960.1099742055103</v>
      </c>
      <c r="Q606" s="42">
        <f>Q605+O606/1000</f>
        <v>545.79838318744282</v>
      </c>
      <c r="R606" s="43">
        <v>602.22278465549584</v>
      </c>
      <c r="S606" s="43">
        <f t="shared" si="56"/>
        <v>0</v>
      </c>
      <c r="T606" s="42">
        <f>V606*Y$16</f>
        <v>376.34380244488665</v>
      </c>
      <c r="U606" s="21">
        <f>MIN(O606,Y$17)</f>
        <v>0</v>
      </c>
      <c r="V606" s="21">
        <f t="shared" si="59"/>
        <v>545.79838318744282</v>
      </c>
      <c r="W606" s="22"/>
    </row>
    <row r="607" spans="1:23" x14ac:dyDescent="0.35">
      <c r="A607" s="3" t="s">
        <v>13</v>
      </c>
      <c r="B607" s="3">
        <v>600</v>
      </c>
      <c r="C607" s="3">
        <v>11</v>
      </c>
      <c r="D607" s="8">
        <v>0</v>
      </c>
      <c r="E607" s="42">
        <f t="shared" si="57"/>
        <v>0.1388888888888889</v>
      </c>
      <c r="F607" s="42">
        <f t="shared" si="58"/>
        <v>0.5</v>
      </c>
      <c r="G607" s="42">
        <f>0.5*Y$11*Y$13*Y$10*(D607*(1000/3600))^2</f>
        <v>0</v>
      </c>
      <c r="H607" s="42">
        <f>IF(D607=0,0,Y$12*Y$9*9.81)</f>
        <v>0</v>
      </c>
      <c r="I607" s="42">
        <f t="shared" si="54"/>
        <v>0</v>
      </c>
      <c r="J607" s="42">
        <f>(Y$9*E607)+IF(E607&gt;0,H607+G607,0)</f>
        <v>240.97222222222223</v>
      </c>
      <c r="K607" s="42">
        <f>MAX((Y$9*E607)+H607+G607,0)</f>
        <v>240.97222222222223</v>
      </c>
      <c r="L607" s="42">
        <f t="shared" si="55"/>
        <v>0</v>
      </c>
      <c r="M607" s="42">
        <f>ABS(MIN((Y$9*E607)+H607+G607,0))</f>
        <v>0</v>
      </c>
      <c r="N607" s="42">
        <f>MAX(K607,0)*(D607*1000/3600)</f>
        <v>0</v>
      </c>
      <c r="O607" s="42">
        <f>ABS(M607*(D607*1000/3600))</f>
        <v>0</v>
      </c>
      <c r="P607" s="42">
        <f>P606+N607/1000</f>
        <v>1960.1099742055103</v>
      </c>
      <c r="Q607" s="42">
        <f>Q606+O607/1000</f>
        <v>545.79838318744282</v>
      </c>
      <c r="R607" s="43">
        <v>602.22278465549584</v>
      </c>
      <c r="S607" s="43">
        <f t="shared" si="56"/>
        <v>0</v>
      </c>
      <c r="T607" s="42">
        <f>V607*Y$16</f>
        <v>376.34380244488665</v>
      </c>
      <c r="U607" s="21">
        <f>MIN(O607,Y$17)</f>
        <v>0</v>
      </c>
      <c r="V607" s="21">
        <f t="shared" si="59"/>
        <v>545.79838318744282</v>
      </c>
      <c r="W607" s="22"/>
    </row>
    <row r="608" spans="1:23" x14ac:dyDescent="0.35">
      <c r="A608" s="3" t="s">
        <v>13</v>
      </c>
      <c r="B608" s="3">
        <v>601</v>
      </c>
      <c r="C608" s="3">
        <v>12</v>
      </c>
      <c r="D608" s="8">
        <v>1</v>
      </c>
      <c r="E608" s="42">
        <f t="shared" si="57"/>
        <v>0.29166666666666669</v>
      </c>
      <c r="F608" s="42">
        <f t="shared" si="58"/>
        <v>1.05</v>
      </c>
      <c r="G608" s="42">
        <f>0.5*Y$11*Y$13*Y$10*(D608*(1000/3600))^2</f>
        <v>6.9836305555555561E-2</v>
      </c>
      <c r="H608" s="42">
        <f>IF(D608=0,0,Y$12*Y$9*9.81)</f>
        <v>374.44769999999994</v>
      </c>
      <c r="I608" s="42">
        <f t="shared" si="54"/>
        <v>374.5175363055555</v>
      </c>
      <c r="J608" s="42">
        <f>(Y$9*E608)+IF(E608&gt;0,H608+G608,0)</f>
        <v>880.55920297222224</v>
      </c>
      <c r="K608" s="42">
        <f>MAX((Y$9*E608)+H608+G608,0)</f>
        <v>880.55920297222224</v>
      </c>
      <c r="L608" s="42">
        <f t="shared" si="55"/>
        <v>0</v>
      </c>
      <c r="M608" s="42">
        <f>ABS(MIN((Y$9*E608)+H608+G608,0))</f>
        <v>0</v>
      </c>
      <c r="N608" s="42">
        <f>MAX(K608,0)*(D608*1000/3600)</f>
        <v>244.59977860339507</v>
      </c>
      <c r="O608" s="42">
        <f>ABS(M608*(D608*1000/3600))</f>
        <v>0</v>
      </c>
      <c r="P608" s="42">
        <f>P607+N608/1000</f>
        <v>1960.3545739841136</v>
      </c>
      <c r="Q608" s="42">
        <f>Q607+O608/1000</f>
        <v>545.79838318744282</v>
      </c>
      <c r="R608" s="43">
        <v>602.22278465549584</v>
      </c>
      <c r="S608" s="43">
        <f t="shared" si="56"/>
        <v>0</v>
      </c>
      <c r="T608" s="42">
        <f>V608*Y$16</f>
        <v>376.34380244488665</v>
      </c>
      <c r="U608" s="21">
        <f>MIN(O608,Y$17)</f>
        <v>0</v>
      </c>
      <c r="V608" s="21">
        <f t="shared" si="59"/>
        <v>545.79838318744282</v>
      </c>
      <c r="W608" s="22"/>
    </row>
    <row r="609" spans="1:23" x14ac:dyDescent="0.35">
      <c r="A609" s="3" t="s">
        <v>13</v>
      </c>
      <c r="B609" s="3">
        <v>602</v>
      </c>
      <c r="C609" s="3">
        <v>13</v>
      </c>
      <c r="D609" s="8">
        <v>2.1</v>
      </c>
      <c r="E609" s="42">
        <f t="shared" si="57"/>
        <v>0.52777777777777779</v>
      </c>
      <c r="F609" s="42">
        <f t="shared" si="58"/>
        <v>1.9</v>
      </c>
      <c r="G609" s="42">
        <f>0.5*Y$11*Y$13*Y$10*(D609*(1000/3600))^2</f>
        <v>0.30797810750000004</v>
      </c>
      <c r="H609" s="42">
        <f>IF(D609=0,0,Y$12*Y$9*9.81)</f>
        <v>374.44769999999994</v>
      </c>
      <c r="I609" s="42">
        <f t="shared" si="54"/>
        <v>374.75567810749993</v>
      </c>
      <c r="J609" s="42">
        <f>(Y$9*E609)+IF(E609&gt;0,H609+G609,0)</f>
        <v>1290.4501225519443</v>
      </c>
      <c r="K609" s="42">
        <f>MAX((Y$9*E609)+H609+G609,0)</f>
        <v>1290.4501225519446</v>
      </c>
      <c r="L609" s="42">
        <f t="shared" si="55"/>
        <v>0</v>
      </c>
      <c r="M609" s="42">
        <f>ABS(MIN((Y$9*E609)+H609+G609,0))</f>
        <v>0</v>
      </c>
      <c r="N609" s="42">
        <f>MAX(K609,0)*(D609*1000/3600)</f>
        <v>752.76257148863442</v>
      </c>
      <c r="O609" s="42">
        <f>ABS(M609*(D609*1000/3600))</f>
        <v>0</v>
      </c>
      <c r="P609" s="42">
        <f>P608+N609/1000</f>
        <v>1961.1073365556022</v>
      </c>
      <c r="Q609" s="42">
        <f>Q608+O609/1000</f>
        <v>545.79838318744282</v>
      </c>
      <c r="R609" s="43">
        <v>602.22278465549584</v>
      </c>
      <c r="S609" s="43">
        <f t="shared" si="56"/>
        <v>0</v>
      </c>
      <c r="T609" s="42">
        <f>V609*Y$16</f>
        <v>376.34380244488665</v>
      </c>
      <c r="U609" s="21">
        <f>MIN(O609,Y$17)</f>
        <v>0</v>
      </c>
      <c r="V609" s="21">
        <f t="shared" si="59"/>
        <v>545.79838318744282</v>
      </c>
      <c r="W609" s="22"/>
    </row>
    <row r="610" spans="1:23" x14ac:dyDescent="0.35">
      <c r="A610" s="3" t="s">
        <v>13</v>
      </c>
      <c r="B610" s="3">
        <v>603</v>
      </c>
      <c r="C610" s="3">
        <v>14</v>
      </c>
      <c r="D610" s="8">
        <v>4.8</v>
      </c>
      <c r="E610" s="42">
        <f t="shared" si="57"/>
        <v>0.97222222222222221</v>
      </c>
      <c r="F610" s="42">
        <f t="shared" si="58"/>
        <v>3.5</v>
      </c>
      <c r="G610" s="42">
        <f>0.5*Y$11*Y$13*Y$10*(D610*(1000/3600))^2</f>
        <v>1.6090284799999999</v>
      </c>
      <c r="H610" s="42">
        <f>IF(D610=0,0,Y$12*Y$9*9.81)</f>
        <v>374.44769999999994</v>
      </c>
      <c r="I610" s="42">
        <f t="shared" si="54"/>
        <v>376.05672847999995</v>
      </c>
      <c r="J610" s="42">
        <f>(Y$9*E610)+IF(E610&gt;0,H610+G610,0)</f>
        <v>2062.8622840355556</v>
      </c>
      <c r="K610" s="42">
        <f>MAX((Y$9*E610)+H610+G610,0)</f>
        <v>2062.8622840355551</v>
      </c>
      <c r="L610" s="42">
        <f t="shared" si="55"/>
        <v>0</v>
      </c>
      <c r="M610" s="42">
        <f>ABS(MIN((Y$9*E610)+H610+G610,0))</f>
        <v>0</v>
      </c>
      <c r="N610" s="42">
        <f>MAX(K610,0)*(D610*1000/3600)</f>
        <v>2750.4830453807399</v>
      </c>
      <c r="O610" s="42">
        <f>ABS(M610*(D610*1000/3600))</f>
        <v>0</v>
      </c>
      <c r="P610" s="42">
        <f>P609+N610/1000</f>
        <v>1963.8578196009828</v>
      </c>
      <c r="Q610" s="42">
        <f>Q609+O610/1000</f>
        <v>545.79838318744282</v>
      </c>
      <c r="R610" s="43">
        <v>602.22278465549584</v>
      </c>
      <c r="S610" s="43">
        <f t="shared" si="56"/>
        <v>0</v>
      </c>
      <c r="T610" s="42">
        <f>V610*Y$16</f>
        <v>376.34380244488665</v>
      </c>
      <c r="U610" s="21">
        <f>MIN(O610,Y$17)</f>
        <v>0</v>
      </c>
      <c r="V610" s="21">
        <f t="shared" si="59"/>
        <v>545.79838318744282</v>
      </c>
      <c r="W610" s="22"/>
    </row>
    <row r="611" spans="1:23" x14ac:dyDescent="0.35">
      <c r="A611" s="3" t="s">
        <v>13</v>
      </c>
      <c r="B611" s="3">
        <v>604</v>
      </c>
      <c r="C611" s="3">
        <v>15</v>
      </c>
      <c r="D611" s="8">
        <v>9.1</v>
      </c>
      <c r="E611" s="42">
        <f t="shared" si="57"/>
        <v>1.3055555555555554</v>
      </c>
      <c r="F611" s="42">
        <f t="shared" si="58"/>
        <v>4.6999999999999993</v>
      </c>
      <c r="G611" s="42">
        <f>0.5*Y$11*Y$13*Y$10*(D611*(1000/3600))^2</f>
        <v>5.7831444630555549</v>
      </c>
      <c r="H611" s="42">
        <f>IF(D611=0,0,Y$12*Y$9*9.81)</f>
        <v>374.44769999999994</v>
      </c>
      <c r="I611" s="42">
        <f t="shared" si="54"/>
        <v>380.23084446305552</v>
      </c>
      <c r="J611" s="42">
        <f>(Y$9*E611)+IF(E611&gt;0,H611+G611,0)</f>
        <v>2645.369733351944</v>
      </c>
      <c r="K611" s="42">
        <f>MAX((Y$9*E611)+H611+G611,0)</f>
        <v>2645.369733351944</v>
      </c>
      <c r="L611" s="42">
        <f t="shared" si="55"/>
        <v>0</v>
      </c>
      <c r="M611" s="42">
        <f>ABS(MIN((Y$9*E611)+H611+G611,0))</f>
        <v>0</v>
      </c>
      <c r="N611" s="42">
        <f>MAX(K611,0)*(D611*1000/3600)</f>
        <v>6686.9068259729693</v>
      </c>
      <c r="O611" s="42">
        <f>ABS(M611*(D611*1000/3600))</f>
        <v>0</v>
      </c>
      <c r="P611" s="42">
        <f>P610+N611/1000</f>
        <v>1970.5447264269558</v>
      </c>
      <c r="Q611" s="42">
        <f>Q610+O611/1000</f>
        <v>545.79838318744282</v>
      </c>
      <c r="R611" s="43">
        <v>602.22278465549584</v>
      </c>
      <c r="S611" s="43">
        <f t="shared" si="56"/>
        <v>0</v>
      </c>
      <c r="T611" s="42">
        <f>V611*Y$16</f>
        <v>376.34380244488665</v>
      </c>
      <c r="U611" s="21">
        <f>MIN(O611,Y$17)</f>
        <v>0</v>
      </c>
      <c r="V611" s="21">
        <f t="shared" si="59"/>
        <v>545.79838318744282</v>
      </c>
      <c r="W611" s="22"/>
    </row>
    <row r="612" spans="1:23" x14ac:dyDescent="0.35">
      <c r="A612" s="3" t="s">
        <v>13</v>
      </c>
      <c r="B612" s="3">
        <v>605</v>
      </c>
      <c r="C612" s="3">
        <v>16</v>
      </c>
      <c r="D612" s="8">
        <v>14.2</v>
      </c>
      <c r="E612" s="42">
        <f t="shared" si="57"/>
        <v>1.4861111111111112</v>
      </c>
      <c r="F612" s="42">
        <f t="shared" si="58"/>
        <v>5.3500000000000005</v>
      </c>
      <c r="G612" s="42">
        <f>0.5*Y$11*Y$13*Y$10*(D612*(1000/3600))^2</f>
        <v>14.081792652222225</v>
      </c>
      <c r="H612" s="42">
        <f>IF(D612=0,0,Y$12*Y$9*9.81)</f>
        <v>374.44769999999994</v>
      </c>
      <c r="I612" s="42">
        <f t="shared" si="54"/>
        <v>388.52949265222219</v>
      </c>
      <c r="J612" s="42">
        <f>(Y$9*E612)+IF(E612&gt;0,H612+G612,0)</f>
        <v>2966.9322704300002</v>
      </c>
      <c r="K612" s="42">
        <f>MAX((Y$9*E612)+H612+G612,0)</f>
        <v>2966.9322704300002</v>
      </c>
      <c r="L612" s="42">
        <f t="shared" si="55"/>
        <v>0</v>
      </c>
      <c r="M612" s="42">
        <f>ABS(MIN((Y$9*E612)+H612+G612,0))</f>
        <v>0</v>
      </c>
      <c r="N612" s="42">
        <f>MAX(K612,0)*(D612*1000/3600)</f>
        <v>11702.899511140557</v>
      </c>
      <c r="O612" s="42">
        <f>ABS(M612*(D612*1000/3600))</f>
        <v>0</v>
      </c>
      <c r="P612" s="42">
        <f>P611+N612/1000</f>
        <v>1982.2476259380962</v>
      </c>
      <c r="Q612" s="42">
        <f>Q611+O612/1000</f>
        <v>545.79838318744282</v>
      </c>
      <c r="R612" s="43">
        <v>602.22278465549584</v>
      </c>
      <c r="S612" s="43">
        <f t="shared" si="56"/>
        <v>0</v>
      </c>
      <c r="T612" s="42">
        <f>V612*Y$16</f>
        <v>376.34380244488665</v>
      </c>
      <c r="U612" s="21">
        <f>MIN(O612,Y$17)</f>
        <v>0</v>
      </c>
      <c r="V612" s="21">
        <f t="shared" si="59"/>
        <v>545.79838318744282</v>
      </c>
      <c r="W612" s="22"/>
    </row>
    <row r="613" spans="1:23" x14ac:dyDescent="0.35">
      <c r="A613" s="3" t="s">
        <v>13</v>
      </c>
      <c r="B613" s="3">
        <v>606</v>
      </c>
      <c r="C613" s="3">
        <v>17</v>
      </c>
      <c r="D613" s="8">
        <v>19.8</v>
      </c>
      <c r="E613" s="42">
        <f t="shared" si="57"/>
        <v>1.5694444444444444</v>
      </c>
      <c r="F613" s="42">
        <f t="shared" si="58"/>
        <v>5.65</v>
      </c>
      <c r="G613" s="42">
        <f>0.5*Y$11*Y$13*Y$10*(D613*(1000/3600))^2</f>
        <v>27.378625230000001</v>
      </c>
      <c r="H613" s="42">
        <f>IF(D613=0,0,Y$12*Y$9*9.81)</f>
        <v>374.44769999999994</v>
      </c>
      <c r="I613" s="42">
        <f t="shared" si="54"/>
        <v>401.82632522999995</v>
      </c>
      <c r="J613" s="42">
        <f>(Y$9*E613)+IF(E613&gt;0,H613+G613,0)</f>
        <v>3124.8124363411107</v>
      </c>
      <c r="K613" s="42">
        <f>MAX((Y$9*E613)+H613+G613,0)</f>
        <v>3124.8124363411112</v>
      </c>
      <c r="L613" s="42">
        <f t="shared" si="55"/>
        <v>0</v>
      </c>
      <c r="M613" s="42">
        <f>ABS(MIN((Y$9*E613)+H613+G613,0))</f>
        <v>0</v>
      </c>
      <c r="N613" s="42">
        <f>MAX(K613,0)*(D613*1000/3600)</f>
        <v>17186.46839987611</v>
      </c>
      <c r="O613" s="42">
        <f>ABS(M613*(D613*1000/3600))</f>
        <v>0</v>
      </c>
      <c r="P613" s="42">
        <f>P612+N613/1000</f>
        <v>1999.4340943379723</v>
      </c>
      <c r="Q613" s="42">
        <f>Q612+O613/1000</f>
        <v>545.79838318744282</v>
      </c>
      <c r="R613" s="43">
        <v>602.22278465549584</v>
      </c>
      <c r="S613" s="43">
        <f t="shared" si="56"/>
        <v>0</v>
      </c>
      <c r="T613" s="42">
        <f>V613*Y$16</f>
        <v>376.34380244488665</v>
      </c>
      <c r="U613" s="21">
        <f>MIN(O613,Y$17)</f>
        <v>0</v>
      </c>
      <c r="V613" s="21">
        <f t="shared" si="59"/>
        <v>545.79838318744282</v>
      </c>
      <c r="W613" s="22"/>
    </row>
    <row r="614" spans="1:23" x14ac:dyDescent="0.35">
      <c r="A614" s="3" t="s">
        <v>13</v>
      </c>
      <c r="B614" s="3">
        <v>607</v>
      </c>
      <c r="C614" s="3">
        <v>18</v>
      </c>
      <c r="D614" s="8">
        <v>25.5</v>
      </c>
      <c r="E614" s="42">
        <f t="shared" si="57"/>
        <v>1.4861111111111109</v>
      </c>
      <c r="F614" s="42">
        <f t="shared" si="58"/>
        <v>5.35</v>
      </c>
      <c r="G614" s="42">
        <f>0.5*Y$11*Y$13*Y$10*(D614*(1000/3600))^2</f>
        <v>45.411057687500012</v>
      </c>
      <c r="H614" s="42">
        <f>IF(D614=0,0,Y$12*Y$9*9.81)</f>
        <v>374.44769999999994</v>
      </c>
      <c r="I614" s="42">
        <f t="shared" si="54"/>
        <v>419.85875768749997</v>
      </c>
      <c r="J614" s="42">
        <f>(Y$9*E614)+IF(E614&gt;0,H614+G614,0)</f>
        <v>2998.2615354652771</v>
      </c>
      <c r="K614" s="42">
        <f>MAX((Y$9*E614)+H614+G614,0)</f>
        <v>2998.2615354652771</v>
      </c>
      <c r="L614" s="42">
        <f t="shared" si="55"/>
        <v>0</v>
      </c>
      <c r="M614" s="42">
        <f>ABS(MIN((Y$9*E614)+H614+G614,0))</f>
        <v>0</v>
      </c>
      <c r="N614" s="42">
        <f>MAX(K614,0)*(D614*1000/3600)</f>
        <v>21237.685876212377</v>
      </c>
      <c r="O614" s="42">
        <f>ABS(M614*(D614*1000/3600))</f>
        <v>0</v>
      </c>
      <c r="P614" s="42">
        <f>P613+N614/1000</f>
        <v>2020.6717802141848</v>
      </c>
      <c r="Q614" s="42">
        <f>Q613+O614/1000</f>
        <v>545.79838318744282</v>
      </c>
      <c r="R614" s="43">
        <v>602.22278465549584</v>
      </c>
      <c r="S614" s="43">
        <f t="shared" si="56"/>
        <v>0</v>
      </c>
      <c r="T614" s="42">
        <f>V614*Y$16</f>
        <v>376.34380244488665</v>
      </c>
      <c r="U614" s="21">
        <f>MIN(O614,Y$17)</f>
        <v>0</v>
      </c>
      <c r="V614" s="21">
        <f t="shared" si="59"/>
        <v>545.79838318744282</v>
      </c>
      <c r="W614" s="22"/>
    </row>
    <row r="615" spans="1:23" x14ac:dyDescent="0.35">
      <c r="A615" s="3" t="s">
        <v>13</v>
      </c>
      <c r="B615" s="3">
        <v>608</v>
      </c>
      <c r="C615" s="3">
        <v>19</v>
      </c>
      <c r="D615" s="8">
        <v>30.5</v>
      </c>
      <c r="E615" s="42">
        <f t="shared" si="57"/>
        <v>1.2916666666666663</v>
      </c>
      <c r="F615" s="42">
        <f t="shared" si="58"/>
        <v>4.6499999999999986</v>
      </c>
      <c r="G615" s="42">
        <f>0.5*Y$11*Y$13*Y$10*(D615*(1000/3600))^2</f>
        <v>64.965223243055576</v>
      </c>
      <c r="H615" s="42">
        <f>IF(D615=0,0,Y$12*Y$9*9.81)</f>
        <v>374.44769999999994</v>
      </c>
      <c r="I615" s="42">
        <f t="shared" si="54"/>
        <v>439.4129232430555</v>
      </c>
      <c r="J615" s="42">
        <f>(Y$9*E615)+IF(E615&gt;0,H615+G615,0)</f>
        <v>2680.4545899097216</v>
      </c>
      <c r="K615" s="42">
        <f>MAX((Y$9*E615)+H615+G615,0)</f>
        <v>2680.4545899097216</v>
      </c>
      <c r="L615" s="42">
        <f t="shared" si="55"/>
        <v>0</v>
      </c>
      <c r="M615" s="42">
        <f>ABS(MIN((Y$9*E615)+H615+G615,0))</f>
        <v>0</v>
      </c>
      <c r="N615" s="42">
        <f>MAX(K615,0)*(D615*1000/3600)</f>
        <v>22709.406942290694</v>
      </c>
      <c r="O615" s="42">
        <f>ABS(M615*(D615*1000/3600))</f>
        <v>0</v>
      </c>
      <c r="P615" s="42">
        <f>P614+N615/1000</f>
        <v>2043.3811871564756</v>
      </c>
      <c r="Q615" s="42">
        <f>Q614+O615/1000</f>
        <v>545.79838318744282</v>
      </c>
      <c r="R615" s="43">
        <v>602.22278465549584</v>
      </c>
      <c r="S615" s="43">
        <f t="shared" si="56"/>
        <v>0</v>
      </c>
      <c r="T615" s="42">
        <f>V615*Y$16</f>
        <v>376.34380244488665</v>
      </c>
      <c r="U615" s="21">
        <f>MIN(O615,Y$17)</f>
        <v>0</v>
      </c>
      <c r="V615" s="21">
        <f t="shared" si="59"/>
        <v>545.79838318744282</v>
      </c>
      <c r="W615" s="22"/>
    </row>
    <row r="616" spans="1:23" x14ac:dyDescent="0.35">
      <c r="A616" s="3" t="s">
        <v>13</v>
      </c>
      <c r="B616" s="3">
        <v>609</v>
      </c>
      <c r="C616" s="3">
        <v>20</v>
      </c>
      <c r="D616" s="8">
        <v>34.799999999999997</v>
      </c>
      <c r="E616" s="42">
        <f t="shared" si="57"/>
        <v>1.1527777777777775</v>
      </c>
      <c r="F616" s="42">
        <f t="shared" si="58"/>
        <v>4.1499999999999986</v>
      </c>
      <c r="G616" s="42">
        <f>0.5*Y$11*Y$13*Y$10*(D616*(1000/3600))^2</f>
        <v>84.574559479999991</v>
      </c>
      <c r="H616" s="42">
        <f>IF(D616=0,0,Y$12*Y$9*9.81)</f>
        <v>374.44769999999994</v>
      </c>
      <c r="I616" s="42">
        <f t="shared" si="54"/>
        <v>459.02225947999995</v>
      </c>
      <c r="J616" s="42">
        <f>(Y$9*E616)+IF(E616&gt;0,H616+G616,0)</f>
        <v>2459.0917039244437</v>
      </c>
      <c r="K616" s="42">
        <f>MAX((Y$9*E616)+H616+G616,0)</f>
        <v>2459.0917039244441</v>
      </c>
      <c r="L616" s="42">
        <f t="shared" si="55"/>
        <v>0</v>
      </c>
      <c r="M616" s="42">
        <f>ABS(MIN((Y$9*E616)+H616+G616,0))</f>
        <v>0</v>
      </c>
      <c r="N616" s="42">
        <f>MAX(K616,0)*(D616*1000/3600)</f>
        <v>23771.219804602959</v>
      </c>
      <c r="O616" s="42">
        <f>ABS(M616*(D616*1000/3600))</f>
        <v>0</v>
      </c>
      <c r="P616" s="42">
        <f>P615+N616/1000</f>
        <v>2067.1524069610787</v>
      </c>
      <c r="Q616" s="42">
        <f>Q615+O616/1000</f>
        <v>545.79838318744282</v>
      </c>
      <c r="R616" s="43">
        <v>602.22278465549584</v>
      </c>
      <c r="S616" s="43">
        <f t="shared" si="56"/>
        <v>0</v>
      </c>
      <c r="T616" s="42">
        <f>V616*Y$16</f>
        <v>376.34380244488665</v>
      </c>
      <c r="U616" s="21">
        <f>MIN(O616,Y$17)</f>
        <v>0</v>
      </c>
      <c r="V616" s="21">
        <f t="shared" si="59"/>
        <v>545.79838318744282</v>
      </c>
      <c r="W616" s="22"/>
    </row>
    <row r="617" spans="1:23" x14ac:dyDescent="0.35">
      <c r="A617" s="3" t="s">
        <v>13</v>
      </c>
      <c r="B617" s="3">
        <v>610</v>
      </c>
      <c r="C617" s="3">
        <v>21</v>
      </c>
      <c r="D617" s="8">
        <v>38.799999999999997</v>
      </c>
      <c r="E617" s="42">
        <f t="shared" si="57"/>
        <v>1.1250000000000002</v>
      </c>
      <c r="F617" s="42">
        <f t="shared" si="58"/>
        <v>4.0500000000000007</v>
      </c>
      <c r="G617" s="42">
        <f>0.5*Y$11*Y$13*Y$10*(D617*(1000/3600))^2</f>
        <v>105.13436783555554</v>
      </c>
      <c r="H617" s="42">
        <f>IF(D617=0,0,Y$12*Y$9*9.81)</f>
        <v>374.44769999999994</v>
      </c>
      <c r="I617" s="42">
        <f t="shared" si="54"/>
        <v>479.58206783555545</v>
      </c>
      <c r="J617" s="42">
        <f>(Y$9*E617)+IF(E617&gt;0,H617+G617,0)</f>
        <v>2431.4570678355558</v>
      </c>
      <c r="K617" s="42">
        <f>MAX((Y$9*E617)+H617+G617,0)</f>
        <v>2431.4570678355562</v>
      </c>
      <c r="L617" s="42">
        <f t="shared" si="55"/>
        <v>0</v>
      </c>
      <c r="M617" s="42">
        <f>ABS(MIN((Y$9*E617)+H617+G617,0))</f>
        <v>0</v>
      </c>
      <c r="N617" s="42">
        <f>MAX(K617,0)*(D617*1000/3600)</f>
        <v>26205.703953338776</v>
      </c>
      <c r="O617" s="42">
        <f>ABS(M617*(D617*1000/3600))</f>
        <v>0</v>
      </c>
      <c r="P617" s="42">
        <f>P616+N617/1000</f>
        <v>2093.3581109144175</v>
      </c>
      <c r="Q617" s="42">
        <f>Q616+O617/1000</f>
        <v>545.79838318744282</v>
      </c>
      <c r="R617" s="43">
        <v>602.22278465549584</v>
      </c>
      <c r="S617" s="43">
        <f t="shared" si="56"/>
        <v>0</v>
      </c>
      <c r="T617" s="42">
        <f>V617*Y$16</f>
        <v>376.34380244488665</v>
      </c>
      <c r="U617" s="21">
        <f>MIN(O617,Y$17)</f>
        <v>0</v>
      </c>
      <c r="V617" s="21">
        <f t="shared" si="59"/>
        <v>545.79838318744282</v>
      </c>
      <c r="W617" s="22"/>
    </row>
    <row r="618" spans="1:23" x14ac:dyDescent="0.35">
      <c r="A618" s="3" t="s">
        <v>13</v>
      </c>
      <c r="B618" s="3">
        <v>611</v>
      </c>
      <c r="C618" s="3">
        <v>22</v>
      </c>
      <c r="D618" s="8">
        <v>42.9</v>
      </c>
      <c r="E618" s="42">
        <f t="shared" si="57"/>
        <v>1.0555555555555558</v>
      </c>
      <c r="F618" s="42">
        <f t="shared" si="58"/>
        <v>3.8000000000000007</v>
      </c>
      <c r="G618" s="42">
        <f>0.5*Y$11*Y$13*Y$10*(D618*(1000/3600))^2</f>
        <v>128.5274351075</v>
      </c>
      <c r="H618" s="42">
        <f>IF(D618=0,0,Y$12*Y$9*9.81)</f>
        <v>374.44769999999994</v>
      </c>
      <c r="I618" s="42">
        <f t="shared" si="54"/>
        <v>502.97513510749991</v>
      </c>
      <c r="J618" s="42">
        <f>(Y$9*E618)+IF(E618&gt;0,H618+G618,0)</f>
        <v>2334.3640239963893</v>
      </c>
      <c r="K618" s="42">
        <f>MAX((Y$9*E618)+H618+G618,0)</f>
        <v>2334.3640239963893</v>
      </c>
      <c r="L618" s="42">
        <f t="shared" si="55"/>
        <v>0</v>
      </c>
      <c r="M618" s="42">
        <f>ABS(MIN((Y$9*E618)+H618+G618,0))</f>
        <v>0</v>
      </c>
      <c r="N618" s="42">
        <f>MAX(K618,0)*(D618*1000/3600)</f>
        <v>27817.837952623639</v>
      </c>
      <c r="O618" s="42">
        <f>ABS(M618*(D618*1000/3600))</f>
        <v>0</v>
      </c>
      <c r="P618" s="42">
        <f>P617+N618/1000</f>
        <v>2121.1759488670409</v>
      </c>
      <c r="Q618" s="42">
        <f>Q617+O618/1000</f>
        <v>545.79838318744282</v>
      </c>
      <c r="R618" s="43">
        <v>602.22278465549584</v>
      </c>
      <c r="S618" s="43">
        <f t="shared" si="56"/>
        <v>0</v>
      </c>
      <c r="T618" s="42">
        <f>V618*Y$16</f>
        <v>376.34380244488665</v>
      </c>
      <c r="U618" s="21">
        <f>MIN(O618,Y$17)</f>
        <v>0</v>
      </c>
      <c r="V618" s="21">
        <f t="shared" si="59"/>
        <v>545.79838318744282</v>
      </c>
      <c r="W618" s="22"/>
    </row>
    <row r="619" spans="1:23" x14ac:dyDescent="0.35">
      <c r="A619" s="3" t="s">
        <v>13</v>
      </c>
      <c r="B619" s="3">
        <v>612</v>
      </c>
      <c r="C619" s="3">
        <v>23</v>
      </c>
      <c r="D619" s="8">
        <v>46.4</v>
      </c>
      <c r="E619" s="42">
        <f t="shared" si="57"/>
        <v>0.74999999999999978</v>
      </c>
      <c r="F619" s="42">
        <f t="shared" si="58"/>
        <v>2.6999999999999993</v>
      </c>
      <c r="G619" s="42">
        <f>0.5*Y$11*Y$13*Y$10*(D619*(1000/3600))^2</f>
        <v>150.35477240888889</v>
      </c>
      <c r="H619" s="42">
        <f>IF(D619=0,0,Y$12*Y$9*9.81)</f>
        <v>374.44769999999994</v>
      </c>
      <c r="I619" s="42">
        <f t="shared" si="54"/>
        <v>524.80247240888889</v>
      </c>
      <c r="J619" s="42">
        <f>(Y$9*E619)+IF(E619&gt;0,H619+G619,0)</f>
        <v>1826.0524724088884</v>
      </c>
      <c r="K619" s="42">
        <f>MAX((Y$9*E619)+H619+G619,0)</f>
        <v>1826.0524724088884</v>
      </c>
      <c r="L619" s="42">
        <f t="shared" si="55"/>
        <v>0</v>
      </c>
      <c r="M619" s="42">
        <f>ABS(MIN((Y$9*E619)+H619+G619,0))</f>
        <v>0</v>
      </c>
      <c r="N619" s="42">
        <f>MAX(K619,0)*(D619*1000/3600)</f>
        <v>23535.787422159006</v>
      </c>
      <c r="O619" s="42">
        <f>ABS(M619*(D619*1000/3600))</f>
        <v>0</v>
      </c>
      <c r="P619" s="42">
        <f>P618+N619/1000</f>
        <v>2144.7117362892</v>
      </c>
      <c r="Q619" s="42">
        <f>Q618+O619/1000</f>
        <v>545.79838318744282</v>
      </c>
      <c r="R619" s="43">
        <v>602.22278465549584</v>
      </c>
      <c r="S619" s="43">
        <f t="shared" si="56"/>
        <v>0</v>
      </c>
      <c r="T619" s="42">
        <f>V619*Y$16</f>
        <v>376.34380244488665</v>
      </c>
      <c r="U619" s="21">
        <f>MIN(O619,Y$17)</f>
        <v>0</v>
      </c>
      <c r="V619" s="21">
        <f t="shared" si="59"/>
        <v>545.79838318744282</v>
      </c>
      <c r="W619" s="22"/>
    </row>
    <row r="620" spans="1:23" x14ac:dyDescent="0.35">
      <c r="A620" s="3" t="s">
        <v>13</v>
      </c>
      <c r="B620" s="3">
        <v>613</v>
      </c>
      <c r="C620" s="3">
        <v>24</v>
      </c>
      <c r="D620" s="8">
        <v>48.3</v>
      </c>
      <c r="E620" s="42">
        <f t="shared" si="57"/>
        <v>0.31944444444444503</v>
      </c>
      <c r="F620" s="42">
        <f t="shared" si="58"/>
        <v>1.1500000000000021</v>
      </c>
      <c r="G620" s="42">
        <f>0.5*Y$11*Y$13*Y$10*(D620*(1000/3600))^2</f>
        <v>162.92041886749999</v>
      </c>
      <c r="H620" s="42">
        <f>IF(D620=0,0,Y$12*Y$9*9.81)</f>
        <v>374.44769999999994</v>
      </c>
      <c r="I620" s="42">
        <f t="shared" si="54"/>
        <v>537.3681188674999</v>
      </c>
      <c r="J620" s="42">
        <f>(Y$9*E620)+IF(E620&gt;0,H620+G620,0)</f>
        <v>1091.604229978612</v>
      </c>
      <c r="K620" s="42">
        <f>MAX((Y$9*E620)+H620+G620,0)</f>
        <v>1091.604229978612</v>
      </c>
      <c r="L620" s="42">
        <f t="shared" si="55"/>
        <v>0</v>
      </c>
      <c r="M620" s="42">
        <f>ABS(MIN((Y$9*E620)+H620+G620,0))</f>
        <v>0</v>
      </c>
      <c r="N620" s="42">
        <f>MAX(K620,0)*(D620*1000/3600)</f>
        <v>14645.690085546377</v>
      </c>
      <c r="O620" s="42">
        <f>ABS(M620*(D620*1000/3600))</f>
        <v>0</v>
      </c>
      <c r="P620" s="42">
        <f>P619+N620/1000</f>
        <v>2159.3574263747464</v>
      </c>
      <c r="Q620" s="42">
        <f>Q619+O620/1000</f>
        <v>545.79838318744282</v>
      </c>
      <c r="R620" s="43">
        <v>602.22278465549584</v>
      </c>
      <c r="S620" s="43">
        <f t="shared" si="56"/>
        <v>0</v>
      </c>
      <c r="T620" s="42">
        <f>V620*Y$16</f>
        <v>376.34380244488665</v>
      </c>
      <c r="U620" s="21">
        <f>MIN(O620,Y$17)</f>
        <v>0</v>
      </c>
      <c r="V620" s="21">
        <f t="shared" si="59"/>
        <v>545.79838318744282</v>
      </c>
      <c r="W620" s="22"/>
    </row>
    <row r="621" spans="1:23" x14ac:dyDescent="0.35">
      <c r="A621" s="3" t="s">
        <v>13</v>
      </c>
      <c r="B621" s="3">
        <v>614</v>
      </c>
      <c r="C621" s="3">
        <v>25</v>
      </c>
      <c r="D621" s="8">
        <v>48.7</v>
      </c>
      <c r="E621" s="42">
        <f t="shared" si="57"/>
        <v>2.7777777777778172E-2</v>
      </c>
      <c r="F621" s="42">
        <f t="shared" si="58"/>
        <v>0.10000000000000142</v>
      </c>
      <c r="G621" s="42">
        <f>0.5*Y$11*Y$13*Y$10*(D621*(1000/3600))^2</f>
        <v>165.63006752305557</v>
      </c>
      <c r="H621" s="42">
        <f>IF(D621=0,0,Y$12*Y$9*9.81)</f>
        <v>374.44769999999994</v>
      </c>
      <c r="I621" s="42">
        <f t="shared" si="54"/>
        <v>540.07776752305551</v>
      </c>
      <c r="J621" s="42">
        <f>(Y$9*E621)+IF(E621&gt;0,H621+G621,0)</f>
        <v>588.27221196750065</v>
      </c>
      <c r="K621" s="42">
        <f>MAX((Y$9*E621)+H621+G621,0)</f>
        <v>588.27221196750065</v>
      </c>
      <c r="L621" s="42">
        <f t="shared" si="55"/>
        <v>0</v>
      </c>
      <c r="M621" s="42">
        <f>ABS(MIN((Y$9*E621)+H621+G621,0))</f>
        <v>0</v>
      </c>
      <c r="N621" s="42">
        <f>MAX(K621,0)*(D621*1000/3600)</f>
        <v>7958.0157563381345</v>
      </c>
      <c r="O621" s="42">
        <f>ABS(M621*(D621*1000/3600))</f>
        <v>0</v>
      </c>
      <c r="P621" s="42">
        <f>P620+N621/1000</f>
        <v>2167.3154421310846</v>
      </c>
      <c r="Q621" s="42">
        <f>Q620+O621/1000</f>
        <v>545.79838318744282</v>
      </c>
      <c r="R621" s="43">
        <v>602.22278465549584</v>
      </c>
      <c r="S621" s="43">
        <f t="shared" si="56"/>
        <v>53.20402618337846</v>
      </c>
      <c r="T621" s="42">
        <f>V621*Y$16</f>
        <v>376.34380244488665</v>
      </c>
      <c r="U621" s="21">
        <f>MIN(O621,Y$17)</f>
        <v>0</v>
      </c>
      <c r="V621" s="21">
        <f t="shared" si="59"/>
        <v>545.79838318744282</v>
      </c>
      <c r="W621" s="22"/>
    </row>
    <row r="622" spans="1:23" x14ac:dyDescent="0.35">
      <c r="A622" s="3" t="s">
        <v>13</v>
      </c>
      <c r="B622" s="3">
        <v>615</v>
      </c>
      <c r="C622" s="3">
        <v>26</v>
      </c>
      <c r="D622" s="8">
        <v>48.5</v>
      </c>
      <c r="E622" s="42">
        <f t="shared" si="57"/>
        <v>-4.1666666666667261E-2</v>
      </c>
      <c r="F622" s="42">
        <f t="shared" si="58"/>
        <v>-0.15000000000000213</v>
      </c>
      <c r="G622" s="42">
        <f>0.5*Y$11*Y$13*Y$10*(D622*(1000/3600))^2</f>
        <v>164.27244974305557</v>
      </c>
      <c r="H622" s="42">
        <f>IF(D622=0,0,Y$12*Y$9*9.81)</f>
        <v>374.44769999999994</v>
      </c>
      <c r="I622" s="42">
        <f t="shared" si="54"/>
        <v>538.72014974305557</v>
      </c>
      <c r="J622" s="42">
        <f>(Y$9*E622)+IF(E622&gt;0,H622+G622,0)</f>
        <v>-72.291666666667695</v>
      </c>
      <c r="K622" s="42">
        <f>MAX((Y$9*E622)+H622+G622,0)</f>
        <v>466.42848307638781</v>
      </c>
      <c r="L622" s="42">
        <f t="shared" si="55"/>
        <v>72.291666666667695</v>
      </c>
      <c r="M622" s="42">
        <f>ABS(MIN((Y$9*E622)+H622+G622,0))</f>
        <v>0</v>
      </c>
      <c r="N622" s="42">
        <f>MAX(K622,0)*(D622*1000/3600)</f>
        <v>6283.8281747791134</v>
      </c>
      <c r="O622" s="42">
        <f>ABS(M622*(D622*1000/3600))</f>
        <v>0</v>
      </c>
      <c r="P622" s="42">
        <f>P621+N622/1000</f>
        <v>2173.5992703058637</v>
      </c>
      <c r="Q622" s="42">
        <f>Q621+O622/1000</f>
        <v>545.79838318744282</v>
      </c>
      <c r="R622" s="43">
        <v>655.4268108388743</v>
      </c>
      <c r="S622" s="43">
        <f t="shared" si="56"/>
        <v>0</v>
      </c>
      <c r="T622" s="42">
        <f>V622*Y$16</f>
        <v>376.34380244488665</v>
      </c>
      <c r="U622" s="21">
        <f>MIN(O622,Y$17)</f>
        <v>0</v>
      </c>
      <c r="V622" s="21">
        <f t="shared" si="59"/>
        <v>545.79838318744282</v>
      </c>
      <c r="W622" s="22"/>
    </row>
    <row r="623" spans="1:23" x14ac:dyDescent="0.35">
      <c r="A623" s="3" t="s">
        <v>13</v>
      </c>
      <c r="B623" s="3">
        <v>616</v>
      </c>
      <c r="C623" s="3">
        <v>27</v>
      </c>
      <c r="D623" s="8">
        <v>48.4</v>
      </c>
      <c r="E623" s="42">
        <f t="shared" si="57"/>
        <v>-4.1666666666666269E-2</v>
      </c>
      <c r="F623" s="42">
        <f t="shared" si="58"/>
        <v>-0.14999999999999858</v>
      </c>
      <c r="G623" s="42">
        <f>0.5*Y$11*Y$13*Y$10*(D623*(1000/3600))^2</f>
        <v>163.59573594222223</v>
      </c>
      <c r="H623" s="42">
        <f>IF(D623=0,0,Y$12*Y$9*9.81)</f>
        <v>374.44769999999994</v>
      </c>
      <c r="I623" s="42">
        <f t="shared" si="54"/>
        <v>538.04343594222223</v>
      </c>
      <c r="J623" s="42">
        <f>(Y$9*E623)+IF(E623&gt;0,H623+G623,0)</f>
        <v>-72.291666666665975</v>
      </c>
      <c r="K623" s="42">
        <f>MAX((Y$9*E623)+H623+G623,0)</f>
        <v>465.75176927555623</v>
      </c>
      <c r="L623" s="42">
        <f t="shared" si="55"/>
        <v>72.291666666665975</v>
      </c>
      <c r="M623" s="42">
        <f>ABS(MIN((Y$9*E623)+H623+G623,0))</f>
        <v>0</v>
      </c>
      <c r="N623" s="42">
        <f>MAX(K623,0)*(D623*1000/3600)</f>
        <v>6261.7737869269231</v>
      </c>
      <c r="O623" s="42">
        <f>ABS(M623*(D623*1000/3600))</f>
        <v>0</v>
      </c>
      <c r="P623" s="42">
        <f>P622+N623/1000</f>
        <v>2179.8610440927905</v>
      </c>
      <c r="Q623" s="42">
        <f>Q622+O623/1000</f>
        <v>545.79838318744282</v>
      </c>
      <c r="R623" s="43">
        <v>655.4268108388743</v>
      </c>
      <c r="S623" s="43">
        <f t="shared" si="56"/>
        <v>0</v>
      </c>
      <c r="T623" s="42">
        <f>V623*Y$16</f>
        <v>376.34380244488665</v>
      </c>
      <c r="U623" s="21">
        <f>MIN(O623,Y$17)</f>
        <v>0</v>
      </c>
      <c r="V623" s="21">
        <f t="shared" si="59"/>
        <v>545.79838318744282</v>
      </c>
      <c r="W623" s="22"/>
    </row>
    <row r="624" spans="1:23" x14ac:dyDescent="0.35">
      <c r="A624" s="3" t="s">
        <v>13</v>
      </c>
      <c r="B624" s="3">
        <v>617</v>
      </c>
      <c r="C624" s="3">
        <v>28</v>
      </c>
      <c r="D624" s="8">
        <v>48.2</v>
      </c>
      <c r="E624" s="42">
        <f t="shared" si="57"/>
        <v>-8.3333333333333523E-2</v>
      </c>
      <c r="F624" s="42">
        <f t="shared" si="58"/>
        <v>-0.30000000000000071</v>
      </c>
      <c r="G624" s="42">
        <f>0.5*Y$11*Y$13*Y$10*(D624*(1000/3600))^2</f>
        <v>162.24649851888896</v>
      </c>
      <c r="H624" s="42">
        <f>IF(D624=0,0,Y$12*Y$9*9.81)</f>
        <v>374.44769999999994</v>
      </c>
      <c r="I624" s="42">
        <f t="shared" si="54"/>
        <v>536.69419851888892</v>
      </c>
      <c r="J624" s="42">
        <f>(Y$9*E624)+IF(E624&gt;0,H624+G624,0)</f>
        <v>-144.58333333333366</v>
      </c>
      <c r="K624" s="42">
        <f>MAX((Y$9*E624)+H624+G624,0)</f>
        <v>392.11086518555521</v>
      </c>
      <c r="L624" s="42">
        <f t="shared" si="55"/>
        <v>144.58333333333366</v>
      </c>
      <c r="M624" s="42">
        <f>ABS(MIN((Y$9*E624)+H624+G624,0))</f>
        <v>0</v>
      </c>
      <c r="N624" s="42">
        <f>MAX(K624,0)*(D624*1000/3600)</f>
        <v>5249.9288060954896</v>
      </c>
      <c r="O624" s="42">
        <f>ABS(M624*(D624*1000/3600))</f>
        <v>0</v>
      </c>
      <c r="P624" s="42">
        <f>P623+N624/1000</f>
        <v>2185.1109728988858</v>
      </c>
      <c r="Q624" s="42">
        <f>Q623+O624/1000</f>
        <v>545.79838318744282</v>
      </c>
      <c r="R624" s="43">
        <v>655.4268108388743</v>
      </c>
      <c r="S624" s="43">
        <f t="shared" si="56"/>
        <v>0</v>
      </c>
      <c r="T624" s="42">
        <f>V624*Y$16</f>
        <v>376.34380244488665</v>
      </c>
      <c r="U624" s="21">
        <f>MIN(O624,Y$17)</f>
        <v>0</v>
      </c>
      <c r="V624" s="21">
        <f t="shared" si="59"/>
        <v>545.79838318744282</v>
      </c>
      <c r="W624" s="22"/>
    </row>
    <row r="625" spans="1:23" x14ac:dyDescent="0.35">
      <c r="A625" s="3" t="s">
        <v>13</v>
      </c>
      <c r="B625" s="3">
        <v>618</v>
      </c>
      <c r="C625" s="3">
        <v>29</v>
      </c>
      <c r="D625" s="8">
        <v>47.8</v>
      </c>
      <c r="E625" s="42">
        <f t="shared" si="57"/>
        <v>-0.16666666666666705</v>
      </c>
      <c r="F625" s="42">
        <f t="shared" si="58"/>
        <v>-0.60000000000000142</v>
      </c>
      <c r="G625" s="42">
        <f>0.5*Y$11*Y$13*Y$10*(D625*(1000/3600))^2</f>
        <v>159.56478438555553</v>
      </c>
      <c r="H625" s="42">
        <f>IF(D625=0,0,Y$12*Y$9*9.81)</f>
        <v>374.44769999999994</v>
      </c>
      <c r="I625" s="42">
        <f t="shared" si="54"/>
        <v>534.01248438555547</v>
      </c>
      <c r="J625" s="42">
        <f>(Y$9*E625)+IF(E625&gt;0,H625+G625,0)</f>
        <v>-289.16666666666731</v>
      </c>
      <c r="K625" s="42">
        <f>MAX((Y$9*E625)+H625+G625,0)</f>
        <v>244.84581771888816</v>
      </c>
      <c r="L625" s="42">
        <f t="shared" si="55"/>
        <v>289.16666666666731</v>
      </c>
      <c r="M625" s="42">
        <f>ABS(MIN((Y$9*E625)+H625+G625,0))</f>
        <v>0</v>
      </c>
      <c r="N625" s="42">
        <f>MAX(K625,0)*(D625*1000/3600)</f>
        <v>3251.0083574896817</v>
      </c>
      <c r="O625" s="42">
        <f>ABS(M625*(D625*1000/3600))</f>
        <v>0</v>
      </c>
      <c r="P625" s="42">
        <f>P624+N625/1000</f>
        <v>2188.3619812563757</v>
      </c>
      <c r="Q625" s="42">
        <f>Q624+O625/1000</f>
        <v>545.79838318744282</v>
      </c>
      <c r="R625" s="43">
        <v>655.4268108388743</v>
      </c>
      <c r="S625" s="43">
        <f t="shared" si="56"/>
        <v>0</v>
      </c>
      <c r="T625" s="42">
        <f>V625*Y$16</f>
        <v>376.34380244488665</v>
      </c>
      <c r="U625" s="21">
        <f>MIN(O625,Y$17)</f>
        <v>0</v>
      </c>
      <c r="V625" s="21">
        <f t="shared" si="59"/>
        <v>545.79838318744282</v>
      </c>
      <c r="W625" s="22"/>
    </row>
    <row r="626" spans="1:23" x14ac:dyDescent="0.35">
      <c r="A626" s="3" t="s">
        <v>13</v>
      </c>
      <c r="B626" s="3">
        <v>619</v>
      </c>
      <c r="C626" s="3">
        <v>30</v>
      </c>
      <c r="D626" s="8">
        <v>47</v>
      </c>
      <c r="E626" s="42">
        <f t="shared" si="57"/>
        <v>-0.26388888888888867</v>
      </c>
      <c r="F626" s="42">
        <f t="shared" si="58"/>
        <v>-0.94999999999999929</v>
      </c>
      <c r="G626" s="42">
        <f>0.5*Y$11*Y$13*Y$10*(D626*(1000/3600))^2</f>
        <v>154.2683989722222</v>
      </c>
      <c r="H626" s="42">
        <f>IF(D626=0,0,Y$12*Y$9*9.81)</f>
        <v>374.44769999999994</v>
      </c>
      <c r="I626" s="42">
        <f t="shared" si="54"/>
        <v>528.7160989722222</v>
      </c>
      <c r="J626" s="42">
        <f>(Y$9*E626)+IF(E626&gt;0,H626+G626,0)</f>
        <v>-457.84722222222183</v>
      </c>
      <c r="K626" s="42">
        <f>MAX((Y$9*E626)+H626+G626,0)</f>
        <v>70.868876750000311</v>
      </c>
      <c r="L626" s="42">
        <f t="shared" si="55"/>
        <v>457.84722222222183</v>
      </c>
      <c r="M626" s="42">
        <f>ABS(MIN((Y$9*E626)+H626+G626,0))</f>
        <v>0</v>
      </c>
      <c r="N626" s="42">
        <f>MAX(K626,0)*(D626*1000/3600)</f>
        <v>925.23255756944855</v>
      </c>
      <c r="O626" s="42">
        <f>ABS(M626*(D626*1000/3600))</f>
        <v>0</v>
      </c>
      <c r="P626" s="42">
        <f>P625+N626/1000</f>
        <v>2189.2872138139451</v>
      </c>
      <c r="Q626" s="42">
        <f>Q625+O626/1000</f>
        <v>545.79838318744282</v>
      </c>
      <c r="R626" s="43">
        <v>655.4268108388743</v>
      </c>
      <c r="S626" s="43">
        <f t="shared" si="56"/>
        <v>0</v>
      </c>
      <c r="T626" s="42">
        <f>V626*Y$16</f>
        <v>376.34380244488665</v>
      </c>
      <c r="U626" s="21">
        <f>MIN(O626,Y$17)</f>
        <v>0</v>
      </c>
      <c r="V626" s="21">
        <f t="shared" si="59"/>
        <v>545.79838318744282</v>
      </c>
      <c r="W626" s="22"/>
    </row>
    <row r="627" spans="1:23" x14ac:dyDescent="0.35">
      <c r="A627" s="3" t="s">
        <v>13</v>
      </c>
      <c r="B627" s="3">
        <v>620</v>
      </c>
      <c r="C627" s="3">
        <v>31</v>
      </c>
      <c r="D627" s="8">
        <v>45.9</v>
      </c>
      <c r="E627" s="42">
        <f t="shared" si="57"/>
        <v>-0.29166666666666685</v>
      </c>
      <c r="F627" s="42">
        <f t="shared" si="58"/>
        <v>-1.0500000000000007</v>
      </c>
      <c r="G627" s="42">
        <f>0.5*Y$11*Y$13*Y$10*(D627*(1000/3600))^2</f>
        <v>147.1318269075</v>
      </c>
      <c r="H627" s="42">
        <f>IF(D627=0,0,Y$12*Y$9*9.81)</f>
        <v>374.44769999999994</v>
      </c>
      <c r="I627" s="42">
        <f t="shared" si="54"/>
        <v>521.57952690749994</v>
      </c>
      <c r="J627" s="42">
        <f>(Y$9*E627)+IF(E627&gt;0,H627+G627,0)</f>
        <v>-506.04166666666697</v>
      </c>
      <c r="K627" s="42">
        <f>MAX((Y$9*E627)+H627+G627,0)</f>
        <v>15.53786024083297</v>
      </c>
      <c r="L627" s="42">
        <f t="shared" si="55"/>
        <v>506.04166666666697</v>
      </c>
      <c r="M627" s="42">
        <f>ABS(MIN((Y$9*E627)+H627+G627,0))</f>
        <v>0</v>
      </c>
      <c r="N627" s="42">
        <f>MAX(K627,0)*(D627*1000/3600)</f>
        <v>198.10771807062036</v>
      </c>
      <c r="O627" s="42">
        <f>ABS(M627*(D627*1000/3600))</f>
        <v>0</v>
      </c>
      <c r="P627" s="42">
        <f>P626+N627/1000</f>
        <v>2189.4853215320159</v>
      </c>
      <c r="Q627" s="42">
        <f>Q626+O627/1000</f>
        <v>545.79838318744282</v>
      </c>
      <c r="R627" s="43">
        <v>655.4268108388743</v>
      </c>
      <c r="S627" s="43">
        <f t="shared" si="56"/>
        <v>0</v>
      </c>
      <c r="T627" s="42">
        <f>V627*Y$16</f>
        <v>376.34380244488665</v>
      </c>
      <c r="U627" s="21">
        <f>MIN(O627,Y$17)</f>
        <v>0</v>
      </c>
      <c r="V627" s="21">
        <f t="shared" si="59"/>
        <v>545.79838318744282</v>
      </c>
      <c r="W627" s="22"/>
    </row>
    <row r="628" spans="1:23" x14ac:dyDescent="0.35">
      <c r="A628" s="3" t="s">
        <v>13</v>
      </c>
      <c r="B628" s="3">
        <v>621</v>
      </c>
      <c r="C628" s="3">
        <v>32</v>
      </c>
      <c r="D628" s="8">
        <v>44.9</v>
      </c>
      <c r="E628" s="42">
        <f t="shared" si="57"/>
        <v>-0.20833333333333331</v>
      </c>
      <c r="F628" s="42">
        <f t="shared" si="58"/>
        <v>-0.75</v>
      </c>
      <c r="G628" s="42">
        <f>0.5*Y$11*Y$13*Y$10*(D628*(1000/3600))^2</f>
        <v>140.79069036305557</v>
      </c>
      <c r="H628" s="42">
        <f>IF(D628=0,0,Y$12*Y$9*9.81)</f>
        <v>374.44769999999994</v>
      </c>
      <c r="I628" s="42">
        <f t="shared" si="54"/>
        <v>515.23839036305549</v>
      </c>
      <c r="J628" s="42">
        <f>(Y$9*E628)+IF(E628&gt;0,H628+G628,0)</f>
        <v>-361.45833333333331</v>
      </c>
      <c r="K628" s="42">
        <f>MAX((Y$9*E628)+H628+G628,0)</f>
        <v>153.7800570297222</v>
      </c>
      <c r="L628" s="42">
        <f t="shared" si="55"/>
        <v>361.45833333333331</v>
      </c>
      <c r="M628" s="42">
        <f>ABS(MIN((Y$9*E628)+H628+G628,0))</f>
        <v>0</v>
      </c>
      <c r="N628" s="42">
        <f>MAX(K628,0)*(D628*1000/3600)</f>
        <v>1917.9790446207019</v>
      </c>
      <c r="O628" s="42">
        <f>ABS(M628*(D628*1000/3600))</f>
        <v>0</v>
      </c>
      <c r="P628" s="42">
        <f>P627+N628/1000</f>
        <v>2191.4033005766364</v>
      </c>
      <c r="Q628" s="42">
        <f>Q627+O628/1000</f>
        <v>545.79838318744282</v>
      </c>
      <c r="R628" s="43">
        <v>655.4268108388743</v>
      </c>
      <c r="S628" s="43">
        <f t="shared" si="56"/>
        <v>0</v>
      </c>
      <c r="T628" s="42">
        <f>V628*Y$16</f>
        <v>376.34380244488665</v>
      </c>
      <c r="U628" s="21">
        <f>MIN(O628,Y$17)</f>
        <v>0</v>
      </c>
      <c r="V628" s="21">
        <f t="shared" si="59"/>
        <v>545.79838318744282</v>
      </c>
      <c r="W628" s="22"/>
    </row>
    <row r="629" spans="1:23" x14ac:dyDescent="0.35">
      <c r="A629" s="3" t="s">
        <v>13</v>
      </c>
      <c r="B629" s="3">
        <v>622</v>
      </c>
      <c r="C629" s="3">
        <v>33</v>
      </c>
      <c r="D629" s="8">
        <v>44.4</v>
      </c>
      <c r="E629" s="42">
        <f t="shared" si="57"/>
        <v>-8.3333333333333523E-2</v>
      </c>
      <c r="F629" s="42">
        <f t="shared" si="58"/>
        <v>-0.30000000000000071</v>
      </c>
      <c r="G629" s="42">
        <f>0.5*Y$11*Y$13*Y$10*(D629*(1000/3600))^2</f>
        <v>137.67249932000001</v>
      </c>
      <c r="H629" s="42">
        <f>IF(D629=0,0,Y$12*Y$9*9.81)</f>
        <v>374.44769999999994</v>
      </c>
      <c r="I629" s="42">
        <f t="shared" si="54"/>
        <v>512.12019931999998</v>
      </c>
      <c r="J629" s="42">
        <f>(Y$9*E629)+IF(E629&gt;0,H629+G629,0)</f>
        <v>-144.58333333333366</v>
      </c>
      <c r="K629" s="42">
        <f>MAX((Y$9*E629)+H629+G629,0)</f>
        <v>367.53686598666627</v>
      </c>
      <c r="L629" s="42">
        <f t="shared" si="55"/>
        <v>144.58333333333366</v>
      </c>
      <c r="M629" s="42">
        <f>ABS(MIN((Y$9*E629)+H629+G629,0))</f>
        <v>0</v>
      </c>
      <c r="N629" s="42">
        <f>MAX(K629,0)*(D629*1000/3600)</f>
        <v>4532.9546805022173</v>
      </c>
      <c r="O629" s="42">
        <f>ABS(M629*(D629*1000/3600))</f>
        <v>0</v>
      </c>
      <c r="P629" s="42">
        <f>P628+N629/1000</f>
        <v>2195.9362552571388</v>
      </c>
      <c r="Q629" s="42">
        <f>Q628+O629/1000</f>
        <v>545.79838318744282</v>
      </c>
      <c r="R629" s="43">
        <v>655.4268108388743</v>
      </c>
      <c r="S629" s="43">
        <f t="shared" si="56"/>
        <v>0</v>
      </c>
      <c r="T629" s="42">
        <f>V629*Y$16</f>
        <v>376.34380244488665</v>
      </c>
      <c r="U629" s="21">
        <f>MIN(O629,Y$17)</f>
        <v>0</v>
      </c>
      <c r="V629" s="21">
        <f t="shared" si="59"/>
        <v>545.79838318744282</v>
      </c>
      <c r="W629" s="22"/>
    </row>
    <row r="630" spans="1:23" x14ac:dyDescent="0.35">
      <c r="A630" s="3" t="s">
        <v>13</v>
      </c>
      <c r="B630" s="3">
        <v>623</v>
      </c>
      <c r="C630" s="3">
        <v>34</v>
      </c>
      <c r="D630" s="8">
        <v>44.3</v>
      </c>
      <c r="E630" s="42">
        <f t="shared" si="57"/>
        <v>1.3888888888889086E-2</v>
      </c>
      <c r="F630" s="42">
        <f t="shared" si="58"/>
        <v>5.0000000000000711E-2</v>
      </c>
      <c r="G630" s="42">
        <f>0.5*Y$11*Y$13*Y$10*(D630*(1000/3600))^2</f>
        <v>137.05305128972222</v>
      </c>
      <c r="H630" s="42">
        <f>IF(D630=0,0,Y$12*Y$9*9.81)</f>
        <v>374.44769999999994</v>
      </c>
      <c r="I630" s="42">
        <f t="shared" si="54"/>
        <v>511.50075128972219</v>
      </c>
      <c r="J630" s="42">
        <f>(Y$9*E630)+IF(E630&gt;0,H630+G630,0)</f>
        <v>535.5979735119447</v>
      </c>
      <c r="K630" s="42">
        <f>MAX((Y$9*E630)+H630+G630,0)</f>
        <v>535.5979735119447</v>
      </c>
      <c r="L630" s="42">
        <f t="shared" si="55"/>
        <v>0</v>
      </c>
      <c r="M630" s="42">
        <f>ABS(MIN((Y$9*E630)+H630+G630,0))</f>
        <v>0</v>
      </c>
      <c r="N630" s="42">
        <f>MAX(K630,0)*(D630*1000/3600)</f>
        <v>6590.8306184942085</v>
      </c>
      <c r="O630" s="42">
        <f>ABS(M630*(D630*1000/3600))</f>
        <v>0</v>
      </c>
      <c r="P630" s="42">
        <f>P629+N630/1000</f>
        <v>2202.527085875633</v>
      </c>
      <c r="Q630" s="42">
        <f>Q629+O630/1000</f>
        <v>545.79838318744282</v>
      </c>
      <c r="R630" s="43">
        <v>655.4268108388743</v>
      </c>
      <c r="S630" s="43">
        <f t="shared" si="56"/>
        <v>72.976612616165539</v>
      </c>
      <c r="T630" s="42">
        <f>V630*Y$16</f>
        <v>376.34380244488665</v>
      </c>
      <c r="U630" s="21">
        <f>MIN(O630,Y$17)</f>
        <v>0</v>
      </c>
      <c r="V630" s="21">
        <f t="shared" si="59"/>
        <v>545.79838318744282</v>
      </c>
      <c r="W630" s="22"/>
    </row>
    <row r="631" spans="1:23" x14ac:dyDescent="0.35">
      <c r="A631" s="3" t="s">
        <v>13</v>
      </c>
      <c r="B631" s="3">
        <v>624</v>
      </c>
      <c r="C631" s="3">
        <v>35</v>
      </c>
      <c r="D631" s="8">
        <v>44.5</v>
      </c>
      <c r="E631" s="42">
        <f t="shared" si="57"/>
        <v>0.1111111111111117</v>
      </c>
      <c r="F631" s="42">
        <f t="shared" si="58"/>
        <v>0.40000000000000213</v>
      </c>
      <c r="G631" s="42">
        <f>0.5*Y$11*Y$13*Y$10*(D631*(1000/3600))^2</f>
        <v>138.29334407638893</v>
      </c>
      <c r="H631" s="42">
        <f>IF(D631=0,0,Y$12*Y$9*9.81)</f>
        <v>374.44769999999994</v>
      </c>
      <c r="I631" s="42">
        <f t="shared" si="54"/>
        <v>512.7410440763889</v>
      </c>
      <c r="J631" s="42">
        <f>(Y$9*E631)+IF(E631&gt;0,H631+G631,0)</f>
        <v>705.51882185416775</v>
      </c>
      <c r="K631" s="42">
        <f>MAX((Y$9*E631)+H631+G631,0)</f>
        <v>705.51882185416764</v>
      </c>
      <c r="L631" s="42">
        <f t="shared" si="55"/>
        <v>0</v>
      </c>
      <c r="M631" s="42">
        <f>ABS(MIN((Y$9*E631)+H631+G631,0))</f>
        <v>0</v>
      </c>
      <c r="N631" s="42">
        <f>MAX(K631,0)*(D631*1000/3600)</f>
        <v>8720.9965479195725</v>
      </c>
      <c r="O631" s="42">
        <f>ABS(M631*(D631*1000/3600))</f>
        <v>0</v>
      </c>
      <c r="P631" s="42">
        <f>P630+N631/1000</f>
        <v>2211.2480824235527</v>
      </c>
      <c r="Q631" s="42">
        <f>Q630+O631/1000</f>
        <v>545.79838318744282</v>
      </c>
      <c r="R631" s="43">
        <v>728.40342345503984</v>
      </c>
      <c r="S631" s="43">
        <f t="shared" si="56"/>
        <v>0</v>
      </c>
      <c r="T631" s="42">
        <f>V631*Y$16</f>
        <v>376.34380244488665</v>
      </c>
      <c r="U631" s="21">
        <f>MIN(O631,Y$17)</f>
        <v>0</v>
      </c>
      <c r="V631" s="21">
        <f t="shared" si="59"/>
        <v>545.79838318744282</v>
      </c>
      <c r="W631" s="22"/>
    </row>
    <row r="632" spans="1:23" x14ac:dyDescent="0.35">
      <c r="A632" s="3" t="s">
        <v>13</v>
      </c>
      <c r="B632" s="3">
        <v>625</v>
      </c>
      <c r="C632" s="3">
        <v>36</v>
      </c>
      <c r="D632" s="8">
        <v>45.1</v>
      </c>
      <c r="E632" s="42">
        <f t="shared" si="57"/>
        <v>0.16666666666666705</v>
      </c>
      <c r="F632" s="42">
        <f t="shared" si="58"/>
        <v>0.60000000000000142</v>
      </c>
      <c r="G632" s="42">
        <f>0.5*Y$11*Y$13*Y$10*(D632*(1000/3600))^2</f>
        <v>142.04774386305559</v>
      </c>
      <c r="H632" s="42">
        <f>IF(D632=0,0,Y$12*Y$9*9.81)</f>
        <v>374.44769999999994</v>
      </c>
      <c r="I632" s="42">
        <f t="shared" si="54"/>
        <v>516.49544386305547</v>
      </c>
      <c r="J632" s="42">
        <f>(Y$9*E632)+IF(E632&gt;0,H632+G632,0)</f>
        <v>805.66211052972278</v>
      </c>
      <c r="K632" s="42">
        <f>MAX((Y$9*E632)+H632+G632,0)</f>
        <v>805.6621105297229</v>
      </c>
      <c r="L632" s="42">
        <f t="shared" si="55"/>
        <v>0</v>
      </c>
      <c r="M632" s="42">
        <f>ABS(MIN((Y$9*E632)+H632+G632,0))</f>
        <v>0</v>
      </c>
      <c r="N632" s="42">
        <f>MAX(K632,0)*(D632*1000/3600)</f>
        <v>10093.155884691807</v>
      </c>
      <c r="O632" s="42">
        <f>ABS(M632*(D632*1000/3600))</f>
        <v>0</v>
      </c>
      <c r="P632" s="42">
        <f>P631+N632/1000</f>
        <v>2221.3412383082446</v>
      </c>
      <c r="Q632" s="42">
        <f>Q631+O632/1000</f>
        <v>545.79838318744282</v>
      </c>
      <c r="R632" s="43">
        <v>728.40342345503984</v>
      </c>
      <c r="S632" s="43">
        <f t="shared" si="56"/>
        <v>0</v>
      </c>
      <c r="T632" s="42">
        <f>V632*Y$16</f>
        <v>376.34380244488665</v>
      </c>
      <c r="U632" s="21">
        <f>MIN(O632,Y$17)</f>
        <v>0</v>
      </c>
      <c r="V632" s="21">
        <f t="shared" si="59"/>
        <v>545.79838318744282</v>
      </c>
      <c r="W632" s="22"/>
    </row>
    <row r="633" spans="1:23" x14ac:dyDescent="0.35">
      <c r="A633" s="3" t="s">
        <v>13</v>
      </c>
      <c r="B633" s="3">
        <v>626</v>
      </c>
      <c r="C633" s="3">
        <v>37</v>
      </c>
      <c r="D633" s="8">
        <v>45.7</v>
      </c>
      <c r="E633" s="42">
        <f t="shared" si="57"/>
        <v>0.12499999999999981</v>
      </c>
      <c r="F633" s="42">
        <f t="shared" si="58"/>
        <v>0.44999999999999929</v>
      </c>
      <c r="G633" s="42">
        <f>0.5*Y$11*Y$13*Y$10*(D633*(1000/3600))^2</f>
        <v>145.85242578972225</v>
      </c>
      <c r="H633" s="42">
        <f>IF(D633=0,0,Y$12*Y$9*9.81)</f>
        <v>374.44769999999994</v>
      </c>
      <c r="I633" s="42">
        <f t="shared" si="54"/>
        <v>520.30012578972219</v>
      </c>
      <c r="J633" s="42">
        <f>(Y$9*E633)+IF(E633&gt;0,H633+G633,0)</f>
        <v>737.17512578972185</v>
      </c>
      <c r="K633" s="42">
        <f>MAX((Y$9*E633)+H633+G633,0)</f>
        <v>737.17512578972185</v>
      </c>
      <c r="L633" s="42">
        <f t="shared" si="55"/>
        <v>0</v>
      </c>
      <c r="M633" s="42">
        <f>ABS(MIN((Y$9*E633)+H633+G633,0))</f>
        <v>0</v>
      </c>
      <c r="N633" s="42">
        <f>MAX(K633,0)*(D633*1000/3600)</f>
        <v>9358.0286801639686</v>
      </c>
      <c r="O633" s="42">
        <f>ABS(M633*(D633*1000/3600))</f>
        <v>0</v>
      </c>
      <c r="P633" s="42">
        <f>P632+N633/1000</f>
        <v>2230.6992669884085</v>
      </c>
      <c r="Q633" s="42">
        <f>Q632+O633/1000</f>
        <v>545.79838318744282</v>
      </c>
      <c r="R633" s="43">
        <v>728.40342345503984</v>
      </c>
      <c r="S633" s="43">
        <f t="shared" si="56"/>
        <v>0</v>
      </c>
      <c r="T633" s="42">
        <f>V633*Y$16</f>
        <v>376.34380244488665</v>
      </c>
      <c r="U633" s="21">
        <f>MIN(O633,Y$17)</f>
        <v>0</v>
      </c>
      <c r="V633" s="21">
        <f t="shared" si="59"/>
        <v>545.79838318744282</v>
      </c>
      <c r="W633" s="22"/>
    </row>
    <row r="634" spans="1:23" x14ac:dyDescent="0.35">
      <c r="A634" s="3" t="s">
        <v>13</v>
      </c>
      <c r="B634" s="3">
        <v>627</v>
      </c>
      <c r="C634" s="3">
        <v>38</v>
      </c>
      <c r="D634" s="8">
        <v>46</v>
      </c>
      <c r="E634" s="42">
        <f t="shared" si="57"/>
        <v>4.1666666666666269E-2</v>
      </c>
      <c r="F634" s="42">
        <f t="shared" si="58"/>
        <v>0.14999999999999858</v>
      </c>
      <c r="G634" s="42">
        <f>0.5*Y$11*Y$13*Y$10*(D634*(1000/3600))^2</f>
        <v>147.77362255555556</v>
      </c>
      <c r="H634" s="42">
        <f>IF(D634=0,0,Y$12*Y$9*9.81)</f>
        <v>374.44769999999994</v>
      </c>
      <c r="I634" s="42">
        <f t="shared" si="54"/>
        <v>522.2213225555555</v>
      </c>
      <c r="J634" s="42">
        <f>(Y$9*E634)+IF(E634&gt;0,H634+G634,0)</f>
        <v>594.51298922222145</v>
      </c>
      <c r="K634" s="42">
        <f>MAX((Y$9*E634)+H634+G634,0)</f>
        <v>594.51298922222145</v>
      </c>
      <c r="L634" s="42">
        <f t="shared" si="55"/>
        <v>0</v>
      </c>
      <c r="M634" s="42">
        <f>ABS(MIN((Y$9*E634)+H634+G634,0))</f>
        <v>0</v>
      </c>
      <c r="N634" s="42">
        <f>MAX(K634,0)*(D634*1000/3600)</f>
        <v>7596.5548622839415</v>
      </c>
      <c r="O634" s="42">
        <f>ABS(M634*(D634*1000/3600))</f>
        <v>0</v>
      </c>
      <c r="P634" s="42">
        <f>P633+N634/1000</f>
        <v>2238.2958218506924</v>
      </c>
      <c r="Q634" s="42">
        <f>Q633+O634/1000</f>
        <v>545.79838318744282</v>
      </c>
      <c r="R634" s="43">
        <v>728.40342345503984</v>
      </c>
      <c r="S634" s="43">
        <f t="shared" si="56"/>
        <v>0</v>
      </c>
      <c r="T634" s="42">
        <f>V634*Y$16</f>
        <v>376.34380244488665</v>
      </c>
      <c r="U634" s="21">
        <f>MIN(O634,Y$17)</f>
        <v>0</v>
      </c>
      <c r="V634" s="21">
        <f t="shared" si="59"/>
        <v>545.79838318744282</v>
      </c>
      <c r="W634" s="22"/>
    </row>
    <row r="635" spans="1:23" x14ac:dyDescent="0.35">
      <c r="A635" s="3" t="s">
        <v>13</v>
      </c>
      <c r="B635" s="3">
        <v>628</v>
      </c>
      <c r="C635" s="3">
        <v>39</v>
      </c>
      <c r="D635" s="8">
        <v>46</v>
      </c>
      <c r="E635" s="42">
        <f t="shared" si="57"/>
        <v>0</v>
      </c>
      <c r="F635" s="42">
        <f t="shared" si="58"/>
        <v>0</v>
      </c>
      <c r="G635" s="42">
        <f>0.5*Y$11*Y$13*Y$10*(D635*(1000/3600))^2</f>
        <v>147.77362255555556</v>
      </c>
      <c r="H635" s="42">
        <f>IF(D635=0,0,Y$12*Y$9*9.81)</f>
        <v>374.44769999999994</v>
      </c>
      <c r="I635" s="42">
        <f t="shared" si="54"/>
        <v>522.2213225555555</v>
      </c>
      <c r="J635" s="42">
        <f>(Y$9*E635)+IF(E635&gt;0,H635+G635,0)</f>
        <v>0</v>
      </c>
      <c r="K635" s="42">
        <f>MAX((Y$9*E635)+H635+G635,0)</f>
        <v>522.2213225555555</v>
      </c>
      <c r="L635" s="42">
        <f t="shared" si="55"/>
        <v>0</v>
      </c>
      <c r="M635" s="42">
        <f>ABS(MIN((Y$9*E635)+H635+G635,0))</f>
        <v>0</v>
      </c>
      <c r="N635" s="42">
        <f>MAX(K635,0)*(D635*1000/3600)</f>
        <v>6672.8280104320984</v>
      </c>
      <c r="O635" s="42">
        <f>ABS(M635*(D635*1000/3600))</f>
        <v>0</v>
      </c>
      <c r="P635" s="42">
        <f>P634+N635/1000</f>
        <v>2244.9686498611245</v>
      </c>
      <c r="Q635" s="42">
        <f>Q634+O635/1000</f>
        <v>545.79838318744282</v>
      </c>
      <c r="R635" s="43">
        <v>728.40342345503984</v>
      </c>
      <c r="S635" s="43">
        <f t="shared" si="56"/>
        <v>0</v>
      </c>
      <c r="T635" s="42">
        <f>V635*Y$16</f>
        <v>376.34380244488665</v>
      </c>
      <c r="U635" s="21">
        <f>MIN(O635,Y$17)</f>
        <v>0</v>
      </c>
      <c r="V635" s="21">
        <f t="shared" si="59"/>
        <v>545.79838318744282</v>
      </c>
      <c r="W635" s="22"/>
    </row>
    <row r="636" spans="1:23" x14ac:dyDescent="0.35">
      <c r="A636" s="3" t="s">
        <v>13</v>
      </c>
      <c r="B636" s="3">
        <v>629</v>
      </c>
      <c r="C636" s="3">
        <v>40</v>
      </c>
      <c r="D636" s="8">
        <v>46</v>
      </c>
      <c r="E636" s="42">
        <f t="shared" si="57"/>
        <v>1.3888888888889086E-2</v>
      </c>
      <c r="F636" s="42">
        <f t="shared" si="58"/>
        <v>5.0000000000000711E-2</v>
      </c>
      <c r="G636" s="42">
        <f>0.5*Y$11*Y$13*Y$10*(D636*(1000/3600))^2</f>
        <v>147.77362255555556</v>
      </c>
      <c r="H636" s="42">
        <f>IF(D636=0,0,Y$12*Y$9*9.81)</f>
        <v>374.44769999999994</v>
      </c>
      <c r="I636" s="42">
        <f t="shared" si="54"/>
        <v>522.2213225555555</v>
      </c>
      <c r="J636" s="42">
        <f>(Y$9*E636)+IF(E636&gt;0,H636+G636,0)</f>
        <v>546.31854477777802</v>
      </c>
      <c r="K636" s="42">
        <f>MAX((Y$9*E636)+H636+G636,0)</f>
        <v>546.31854477777802</v>
      </c>
      <c r="L636" s="42">
        <f t="shared" si="55"/>
        <v>0</v>
      </c>
      <c r="M636" s="42">
        <f>ABS(MIN((Y$9*E636)+H636+G636,0))</f>
        <v>0</v>
      </c>
      <c r="N636" s="42">
        <f>MAX(K636,0)*(D636*1000/3600)</f>
        <v>6980.7369610493861</v>
      </c>
      <c r="O636" s="42">
        <f>ABS(M636*(D636*1000/3600))</f>
        <v>0</v>
      </c>
      <c r="P636" s="42">
        <f>P635+N636/1000</f>
        <v>2251.9493868221739</v>
      </c>
      <c r="Q636" s="42">
        <f>Q635+O636/1000</f>
        <v>545.79838318744282</v>
      </c>
      <c r="R636" s="43">
        <v>728.40342345503984</v>
      </c>
      <c r="S636" s="43">
        <f t="shared" si="56"/>
        <v>0</v>
      </c>
      <c r="T636" s="42">
        <f>V636*Y$16</f>
        <v>376.34380244488665</v>
      </c>
      <c r="U636" s="21">
        <f>MIN(O636,Y$17)</f>
        <v>0</v>
      </c>
      <c r="V636" s="21">
        <f t="shared" si="59"/>
        <v>545.79838318744282</v>
      </c>
      <c r="W636" s="22"/>
    </row>
    <row r="637" spans="1:23" x14ac:dyDescent="0.35">
      <c r="A637" s="3" t="s">
        <v>13</v>
      </c>
      <c r="B637" s="3">
        <v>630</v>
      </c>
      <c r="C637" s="3">
        <v>41</v>
      </c>
      <c r="D637" s="8">
        <v>46.1</v>
      </c>
      <c r="E637" s="42">
        <f t="shared" si="57"/>
        <v>9.7222222222222612E-2</v>
      </c>
      <c r="F637" s="42">
        <f t="shared" si="58"/>
        <v>0.35000000000000142</v>
      </c>
      <c r="G637" s="42">
        <f>0.5*Y$11*Y$13*Y$10*(D637*(1000/3600))^2</f>
        <v>148.41681492972228</v>
      </c>
      <c r="H637" s="42">
        <f>IF(D637=0,0,Y$12*Y$9*9.81)</f>
        <v>374.44769999999994</v>
      </c>
      <c r="I637" s="42">
        <f t="shared" si="54"/>
        <v>522.86451492972219</v>
      </c>
      <c r="J637" s="42">
        <f>(Y$9*E637)+IF(E637&gt;0,H637+G637,0)</f>
        <v>691.54507048527842</v>
      </c>
      <c r="K637" s="42">
        <f>MAX((Y$9*E637)+H637+G637,0)</f>
        <v>691.54507048527842</v>
      </c>
      <c r="L637" s="42">
        <f t="shared" si="55"/>
        <v>0</v>
      </c>
      <c r="M637" s="42">
        <f>ABS(MIN((Y$9*E637)+H637+G637,0))</f>
        <v>0</v>
      </c>
      <c r="N637" s="42">
        <f>MAX(K637,0)*(D637*1000/3600)</f>
        <v>8855.6188192698155</v>
      </c>
      <c r="O637" s="42">
        <f>ABS(M637*(D637*1000/3600))</f>
        <v>0</v>
      </c>
      <c r="P637" s="42">
        <f>P636+N637/1000</f>
        <v>2260.8050056414436</v>
      </c>
      <c r="Q637" s="42">
        <f>Q636+O637/1000</f>
        <v>545.79838318744282</v>
      </c>
      <c r="R637" s="43">
        <v>728.40342345503984</v>
      </c>
      <c r="S637" s="43">
        <f t="shared" si="56"/>
        <v>0</v>
      </c>
      <c r="T637" s="42">
        <f>V637*Y$16</f>
        <v>376.34380244488665</v>
      </c>
      <c r="U637" s="21">
        <f>MIN(O637,Y$17)</f>
        <v>0</v>
      </c>
      <c r="V637" s="21">
        <f t="shared" si="59"/>
        <v>545.79838318744282</v>
      </c>
      <c r="W637" s="22"/>
    </row>
    <row r="638" spans="1:23" x14ac:dyDescent="0.35">
      <c r="A638" s="3" t="s">
        <v>13</v>
      </c>
      <c r="B638" s="3">
        <v>631</v>
      </c>
      <c r="C638" s="3">
        <v>42</v>
      </c>
      <c r="D638" s="8">
        <v>46.7</v>
      </c>
      <c r="E638" s="42">
        <f t="shared" si="57"/>
        <v>0.2222222222222224</v>
      </c>
      <c r="F638" s="42">
        <f t="shared" si="58"/>
        <v>0.80000000000000071</v>
      </c>
      <c r="G638" s="42">
        <f>0.5*Y$11*Y$13*Y$10*(D638*(1000/3600))^2</f>
        <v>152.30530042305557</v>
      </c>
      <c r="H638" s="42">
        <f>IF(D638=0,0,Y$12*Y$9*9.81)</f>
        <v>374.44769999999994</v>
      </c>
      <c r="I638" s="42">
        <f t="shared" si="54"/>
        <v>526.75300042305548</v>
      </c>
      <c r="J638" s="42">
        <f>(Y$9*E638)+IF(E638&gt;0,H638+G638,0)</f>
        <v>912.30855597861137</v>
      </c>
      <c r="K638" s="42">
        <f>MAX((Y$9*E638)+H638+G638,0)</f>
        <v>912.30855597861137</v>
      </c>
      <c r="L638" s="42">
        <f t="shared" si="55"/>
        <v>0</v>
      </c>
      <c r="M638" s="42">
        <f>ABS(MIN((Y$9*E638)+H638+G638,0))</f>
        <v>0</v>
      </c>
      <c r="N638" s="42">
        <f>MAX(K638,0)*(D638*1000/3600)</f>
        <v>11834.669323389207</v>
      </c>
      <c r="O638" s="42">
        <f>ABS(M638*(D638*1000/3600))</f>
        <v>0</v>
      </c>
      <c r="P638" s="42">
        <f>P637+N638/1000</f>
        <v>2272.6396749648329</v>
      </c>
      <c r="Q638" s="42">
        <f>Q637+O638/1000</f>
        <v>545.79838318744282</v>
      </c>
      <c r="R638" s="43">
        <v>728.40342345503984</v>
      </c>
      <c r="S638" s="43">
        <f t="shared" si="56"/>
        <v>0</v>
      </c>
      <c r="T638" s="42">
        <f>V638*Y$16</f>
        <v>376.34380244488665</v>
      </c>
      <c r="U638" s="21">
        <f>MIN(O638,Y$17)</f>
        <v>0</v>
      </c>
      <c r="V638" s="21">
        <f t="shared" si="59"/>
        <v>545.79838318744282</v>
      </c>
      <c r="W638" s="22"/>
    </row>
    <row r="639" spans="1:23" x14ac:dyDescent="0.35">
      <c r="A639" s="3" t="s">
        <v>13</v>
      </c>
      <c r="B639" s="3">
        <v>632</v>
      </c>
      <c r="C639" s="3">
        <v>43</v>
      </c>
      <c r="D639" s="8">
        <v>47.7</v>
      </c>
      <c r="E639" s="42">
        <f t="shared" si="57"/>
        <v>0.30555555555555497</v>
      </c>
      <c r="F639" s="42">
        <f t="shared" si="58"/>
        <v>1.0999999999999979</v>
      </c>
      <c r="G639" s="42">
        <f>0.5*Y$11*Y$13*Y$10*(D639*(1000/3600))^2</f>
        <v>158.89784766750006</v>
      </c>
      <c r="H639" s="42">
        <f>IF(D639=0,0,Y$12*Y$9*9.81)</f>
        <v>374.44769999999994</v>
      </c>
      <c r="I639" s="42">
        <f t="shared" si="54"/>
        <v>533.3455476675</v>
      </c>
      <c r="J639" s="42">
        <f>(Y$9*E639)+IF(E639&gt;0,H639+G639,0)</f>
        <v>1063.4844365563879</v>
      </c>
      <c r="K639" s="42">
        <f>MAX((Y$9*E639)+H639+G639,0)</f>
        <v>1063.4844365563879</v>
      </c>
      <c r="L639" s="42">
        <f t="shared" si="55"/>
        <v>0</v>
      </c>
      <c r="M639" s="42">
        <f>ABS(MIN((Y$9*E639)+H639+G639,0))</f>
        <v>0</v>
      </c>
      <c r="N639" s="42">
        <f>MAX(K639,0)*(D639*1000/3600)</f>
        <v>14091.168784372139</v>
      </c>
      <c r="O639" s="42">
        <f>ABS(M639*(D639*1000/3600))</f>
        <v>0</v>
      </c>
      <c r="P639" s="42">
        <f>P638+N639/1000</f>
        <v>2286.7308437492052</v>
      </c>
      <c r="Q639" s="42">
        <f>Q638+O639/1000</f>
        <v>545.79838318744282</v>
      </c>
      <c r="R639" s="43">
        <v>728.40342345503984</v>
      </c>
      <c r="S639" s="43">
        <f t="shared" si="56"/>
        <v>0</v>
      </c>
      <c r="T639" s="42">
        <f>V639*Y$16</f>
        <v>376.34380244488665</v>
      </c>
      <c r="U639" s="21">
        <f>MIN(O639,Y$17)</f>
        <v>0</v>
      </c>
      <c r="V639" s="21">
        <f t="shared" si="59"/>
        <v>545.79838318744282</v>
      </c>
      <c r="W639" s="22"/>
    </row>
    <row r="640" spans="1:23" x14ac:dyDescent="0.35">
      <c r="A640" s="3" t="s">
        <v>13</v>
      </c>
      <c r="B640" s="3">
        <v>633</v>
      </c>
      <c r="C640" s="3">
        <v>44</v>
      </c>
      <c r="D640" s="8">
        <v>48.9</v>
      </c>
      <c r="E640" s="42">
        <f t="shared" si="57"/>
        <v>0.36111111111111033</v>
      </c>
      <c r="F640" s="42">
        <f t="shared" si="58"/>
        <v>1.2999999999999972</v>
      </c>
      <c r="G640" s="42">
        <f>0.5*Y$11*Y$13*Y$10*(D640*(1000/3600))^2</f>
        <v>166.99327220750001</v>
      </c>
      <c r="H640" s="42">
        <f>IF(D640=0,0,Y$12*Y$9*9.81)</f>
        <v>374.44769999999994</v>
      </c>
      <c r="I640" s="42">
        <f t="shared" si="54"/>
        <v>541.44097220749995</v>
      </c>
      <c r="J640" s="42">
        <f>(Y$9*E640)+IF(E640&gt;0,H640+G640,0)</f>
        <v>1167.9687499852764</v>
      </c>
      <c r="K640" s="42">
        <f>MAX((Y$9*E640)+H640+G640,0)</f>
        <v>1167.9687499852764</v>
      </c>
      <c r="L640" s="42">
        <f t="shared" si="55"/>
        <v>0</v>
      </c>
      <c r="M640" s="42">
        <f>ABS(MIN((Y$9*E640)+H640+G640,0))</f>
        <v>0</v>
      </c>
      <c r="N640" s="42">
        <f>MAX(K640,0)*(D640*1000/3600)</f>
        <v>15864.908853966672</v>
      </c>
      <c r="O640" s="42">
        <f>ABS(M640*(D640*1000/3600))</f>
        <v>0</v>
      </c>
      <c r="P640" s="42">
        <f>P639+N640/1000</f>
        <v>2302.5957526031721</v>
      </c>
      <c r="Q640" s="42">
        <f>Q639+O640/1000</f>
        <v>545.79838318744282</v>
      </c>
      <c r="R640" s="43">
        <v>728.40342345503984</v>
      </c>
      <c r="S640" s="43">
        <f t="shared" si="56"/>
        <v>0</v>
      </c>
      <c r="T640" s="42">
        <f>V640*Y$16</f>
        <v>376.34380244488665</v>
      </c>
      <c r="U640" s="21">
        <f>MIN(O640,Y$17)</f>
        <v>0</v>
      </c>
      <c r="V640" s="21">
        <f t="shared" si="59"/>
        <v>545.79838318744282</v>
      </c>
      <c r="W640" s="22"/>
    </row>
    <row r="641" spans="1:23" x14ac:dyDescent="0.35">
      <c r="A641" s="3" t="s">
        <v>13</v>
      </c>
      <c r="B641" s="3">
        <v>634</v>
      </c>
      <c r="C641" s="3">
        <v>45</v>
      </c>
      <c r="D641" s="8">
        <v>50.3</v>
      </c>
      <c r="E641" s="42">
        <f t="shared" si="57"/>
        <v>0.37500000000000039</v>
      </c>
      <c r="F641" s="42">
        <f t="shared" si="58"/>
        <v>1.3500000000000014</v>
      </c>
      <c r="G641" s="42">
        <f>0.5*Y$11*Y$13*Y$10*(D641*(1000/3600))^2</f>
        <v>176.69213832305553</v>
      </c>
      <c r="H641" s="42">
        <f>IF(D641=0,0,Y$12*Y$9*9.81)</f>
        <v>374.44769999999994</v>
      </c>
      <c r="I641" s="42">
        <f t="shared" si="54"/>
        <v>551.13983832305553</v>
      </c>
      <c r="J641" s="42">
        <f>(Y$9*E641)+IF(E641&gt;0,H641+G641,0)</f>
        <v>1201.7648383230562</v>
      </c>
      <c r="K641" s="42">
        <f>MAX((Y$9*E641)+H641+G641,0)</f>
        <v>1201.7648383230562</v>
      </c>
      <c r="L641" s="42">
        <f t="shared" si="55"/>
        <v>0</v>
      </c>
      <c r="M641" s="42">
        <f>ABS(MIN((Y$9*E641)+H641+G641,0))</f>
        <v>0</v>
      </c>
      <c r="N641" s="42">
        <f>MAX(K641,0)*(D641*1000/3600)</f>
        <v>16791.325379902701</v>
      </c>
      <c r="O641" s="42">
        <f>ABS(M641*(D641*1000/3600))</f>
        <v>0</v>
      </c>
      <c r="P641" s="42">
        <f>P640+N641/1000</f>
        <v>2319.387077983075</v>
      </c>
      <c r="Q641" s="42">
        <f>Q640+O641/1000</f>
        <v>545.79838318744282</v>
      </c>
      <c r="R641" s="43">
        <v>728.40342345503984</v>
      </c>
      <c r="S641" s="43">
        <f t="shared" si="56"/>
        <v>0</v>
      </c>
      <c r="T641" s="42">
        <f>V641*Y$16</f>
        <v>376.34380244488665</v>
      </c>
      <c r="U641" s="21">
        <f>MIN(O641,Y$17)</f>
        <v>0</v>
      </c>
      <c r="V641" s="21">
        <f t="shared" si="59"/>
        <v>545.79838318744282</v>
      </c>
      <c r="W641" s="22"/>
    </row>
    <row r="642" spans="1:23" x14ac:dyDescent="0.35">
      <c r="A642" s="3" t="s">
        <v>13</v>
      </c>
      <c r="B642" s="3">
        <v>635</v>
      </c>
      <c r="C642" s="3">
        <v>46</v>
      </c>
      <c r="D642" s="8">
        <v>51.6</v>
      </c>
      <c r="E642" s="42">
        <f t="shared" si="57"/>
        <v>0.31944444444444503</v>
      </c>
      <c r="F642" s="42">
        <f t="shared" si="58"/>
        <v>1.1500000000000021</v>
      </c>
      <c r="G642" s="42">
        <f>0.5*Y$11*Y$13*Y$10*(D642*(1000/3600))^2</f>
        <v>185.94335372</v>
      </c>
      <c r="H642" s="42">
        <f>IF(D642=0,0,Y$12*Y$9*9.81)</f>
        <v>374.44769999999994</v>
      </c>
      <c r="I642" s="42">
        <f t="shared" si="54"/>
        <v>560.39105371999995</v>
      </c>
      <c r="J642" s="42">
        <f>(Y$9*E642)+IF(E642&gt;0,H642+G642,0)</f>
        <v>1114.6271648311122</v>
      </c>
      <c r="K642" s="42">
        <f>MAX((Y$9*E642)+H642+G642,0)</f>
        <v>1114.6271648311122</v>
      </c>
      <c r="L642" s="42">
        <f t="shared" si="55"/>
        <v>0</v>
      </c>
      <c r="M642" s="42">
        <f>ABS(MIN((Y$9*E642)+H642+G642,0))</f>
        <v>0</v>
      </c>
      <c r="N642" s="42">
        <f>MAX(K642,0)*(D642*1000/3600)</f>
        <v>15976.322695912608</v>
      </c>
      <c r="O642" s="42">
        <f>ABS(M642*(D642*1000/3600))</f>
        <v>0</v>
      </c>
      <c r="P642" s="42">
        <f>P641+N642/1000</f>
        <v>2335.3634006789875</v>
      </c>
      <c r="Q642" s="42">
        <f>Q641+O642/1000</f>
        <v>545.79838318744282</v>
      </c>
      <c r="R642" s="43">
        <v>728.40342345503984</v>
      </c>
      <c r="S642" s="43">
        <f t="shared" si="56"/>
        <v>0</v>
      </c>
      <c r="T642" s="42">
        <f>V642*Y$16</f>
        <v>376.34380244488665</v>
      </c>
      <c r="U642" s="21">
        <f>MIN(O642,Y$17)</f>
        <v>0</v>
      </c>
      <c r="V642" s="21">
        <f t="shared" si="59"/>
        <v>545.79838318744282</v>
      </c>
      <c r="W642" s="22"/>
    </row>
    <row r="643" spans="1:23" x14ac:dyDescent="0.35">
      <c r="A643" s="3" t="s">
        <v>13</v>
      </c>
      <c r="B643" s="3">
        <v>636</v>
      </c>
      <c r="C643" s="3">
        <v>47</v>
      </c>
      <c r="D643" s="8">
        <v>52.6</v>
      </c>
      <c r="E643" s="42">
        <f t="shared" si="57"/>
        <v>0.19444444444444425</v>
      </c>
      <c r="F643" s="42">
        <f t="shared" si="58"/>
        <v>0.69999999999999929</v>
      </c>
      <c r="G643" s="42">
        <f>0.5*Y$11*Y$13*Y$10*(D643*(1000/3600))^2</f>
        <v>193.22029675888894</v>
      </c>
      <c r="H643" s="42">
        <f>IF(D643=0,0,Y$12*Y$9*9.81)</f>
        <v>374.44769999999994</v>
      </c>
      <c r="I643" s="42">
        <f t="shared" si="54"/>
        <v>567.66799675888888</v>
      </c>
      <c r="J643" s="42">
        <f>(Y$9*E643)+IF(E643&gt;0,H643+G643,0)</f>
        <v>905.02910786999973</v>
      </c>
      <c r="K643" s="42">
        <f>MAX((Y$9*E643)+H643+G643,0)</f>
        <v>905.02910786999973</v>
      </c>
      <c r="L643" s="42">
        <f t="shared" si="55"/>
        <v>0</v>
      </c>
      <c r="M643" s="42">
        <f>ABS(MIN((Y$9*E643)+H643+G643,0))</f>
        <v>0</v>
      </c>
      <c r="N643" s="42">
        <f>MAX(K643,0)*(D643*1000/3600)</f>
        <v>13223.480853878329</v>
      </c>
      <c r="O643" s="42">
        <f>ABS(M643*(D643*1000/3600))</f>
        <v>0</v>
      </c>
      <c r="P643" s="42">
        <f>P642+N643/1000</f>
        <v>2348.5868815328658</v>
      </c>
      <c r="Q643" s="42">
        <f>Q642+O643/1000</f>
        <v>545.79838318744282</v>
      </c>
      <c r="R643" s="43">
        <v>728.40342345503984</v>
      </c>
      <c r="S643" s="43">
        <f t="shared" si="56"/>
        <v>0</v>
      </c>
      <c r="T643" s="42">
        <f>V643*Y$16</f>
        <v>376.34380244488665</v>
      </c>
      <c r="U643" s="21">
        <f>MIN(O643,Y$17)</f>
        <v>0</v>
      </c>
      <c r="V643" s="21">
        <f t="shared" si="59"/>
        <v>545.79838318744282</v>
      </c>
      <c r="W643" s="22"/>
    </row>
    <row r="644" spans="1:23" x14ac:dyDescent="0.35">
      <c r="A644" s="3" t="s">
        <v>13</v>
      </c>
      <c r="B644" s="3">
        <v>637</v>
      </c>
      <c r="C644" s="3">
        <v>48</v>
      </c>
      <c r="D644" s="8">
        <v>53</v>
      </c>
      <c r="E644" s="42">
        <f t="shared" si="57"/>
        <v>5.5555555555555358E-2</v>
      </c>
      <c r="F644" s="42">
        <f t="shared" si="58"/>
        <v>0.19999999999999929</v>
      </c>
      <c r="G644" s="42">
        <f>0.5*Y$11*Y$13*Y$10*(D644*(1000/3600))^2</f>
        <v>196.17018230555558</v>
      </c>
      <c r="H644" s="42">
        <f>IF(D644=0,0,Y$12*Y$9*9.81)</f>
        <v>374.44769999999994</v>
      </c>
      <c r="I644" s="42">
        <f t="shared" si="54"/>
        <v>570.61788230555555</v>
      </c>
      <c r="J644" s="42">
        <f>(Y$9*E644)+IF(E644&gt;0,H644+G644,0)</f>
        <v>667.00677119444413</v>
      </c>
      <c r="K644" s="42">
        <f>MAX((Y$9*E644)+H644+G644,0)</f>
        <v>667.00677119444413</v>
      </c>
      <c r="L644" s="42">
        <f t="shared" si="55"/>
        <v>0</v>
      </c>
      <c r="M644" s="42">
        <f>ABS(MIN((Y$9*E644)+H644+G644,0))</f>
        <v>0</v>
      </c>
      <c r="N644" s="42">
        <f>MAX(K644,0)*(D644*1000/3600)</f>
        <v>9819.8219092515374</v>
      </c>
      <c r="O644" s="42">
        <f>ABS(M644*(D644*1000/3600))</f>
        <v>0</v>
      </c>
      <c r="P644" s="42">
        <f>P643+N644/1000</f>
        <v>2358.4067034421173</v>
      </c>
      <c r="Q644" s="42">
        <f>Q643+O644/1000</f>
        <v>545.79838318744282</v>
      </c>
      <c r="R644" s="43">
        <v>728.40342345503984</v>
      </c>
      <c r="S644" s="43">
        <f t="shared" si="56"/>
        <v>0</v>
      </c>
      <c r="T644" s="42">
        <f>V644*Y$16</f>
        <v>376.34380244488665</v>
      </c>
      <c r="U644" s="21">
        <f>MIN(O644,Y$17)</f>
        <v>0</v>
      </c>
      <c r="V644" s="21">
        <f t="shared" si="59"/>
        <v>545.79838318744282</v>
      </c>
      <c r="W644" s="22"/>
    </row>
    <row r="645" spans="1:23" x14ac:dyDescent="0.35">
      <c r="A645" s="3" t="s">
        <v>13</v>
      </c>
      <c r="B645" s="3">
        <v>638</v>
      </c>
      <c r="C645" s="3">
        <v>49</v>
      </c>
      <c r="D645" s="8">
        <v>53</v>
      </c>
      <c r="E645" s="42">
        <f t="shared" si="57"/>
        <v>-1.3888888888889086E-2</v>
      </c>
      <c r="F645" s="42">
        <f t="shared" si="58"/>
        <v>-5.0000000000000711E-2</v>
      </c>
      <c r="G645" s="42">
        <f>0.5*Y$11*Y$13*Y$10*(D645*(1000/3600))^2</f>
        <v>196.17018230555558</v>
      </c>
      <c r="H645" s="42">
        <f>IF(D645=0,0,Y$12*Y$9*9.81)</f>
        <v>374.44769999999994</v>
      </c>
      <c r="I645" s="42">
        <f t="shared" si="54"/>
        <v>570.61788230555555</v>
      </c>
      <c r="J645" s="42">
        <f>(Y$9*E645)+IF(E645&gt;0,H645+G645,0)</f>
        <v>-24.097222222222562</v>
      </c>
      <c r="K645" s="42">
        <f>MAX((Y$9*E645)+H645+G645,0)</f>
        <v>546.52066008333293</v>
      </c>
      <c r="L645" s="42">
        <f t="shared" si="55"/>
        <v>24.097222222222562</v>
      </c>
      <c r="M645" s="42">
        <f>ABS(MIN((Y$9*E645)+H645+G645,0))</f>
        <v>0</v>
      </c>
      <c r="N645" s="42">
        <f>MAX(K645,0)*(D645*1000/3600)</f>
        <v>8045.9986067824011</v>
      </c>
      <c r="O645" s="42">
        <f>ABS(M645*(D645*1000/3600))</f>
        <v>0</v>
      </c>
      <c r="P645" s="42">
        <f>P644+N645/1000</f>
        <v>2366.4527020488995</v>
      </c>
      <c r="Q645" s="42">
        <f>Q644+O645/1000</f>
        <v>545.79838318744282</v>
      </c>
      <c r="R645" s="43">
        <v>728.40342345503984</v>
      </c>
      <c r="S645" s="43">
        <f t="shared" si="56"/>
        <v>0</v>
      </c>
      <c r="T645" s="42">
        <f>V645*Y$16</f>
        <v>376.34380244488665</v>
      </c>
      <c r="U645" s="21">
        <f>MIN(O645,Y$17)</f>
        <v>0</v>
      </c>
      <c r="V645" s="21">
        <f t="shared" si="59"/>
        <v>545.79838318744282</v>
      </c>
      <c r="W645" s="22"/>
    </row>
    <row r="646" spans="1:23" x14ac:dyDescent="0.35">
      <c r="A646" s="3" t="s">
        <v>13</v>
      </c>
      <c r="B646" s="3">
        <v>639</v>
      </c>
      <c r="C646" s="3">
        <v>50</v>
      </c>
      <c r="D646" s="8">
        <v>52.9</v>
      </c>
      <c r="E646" s="42">
        <f t="shared" si="57"/>
        <v>-4.1666666666666269E-2</v>
      </c>
      <c r="F646" s="42">
        <f t="shared" si="58"/>
        <v>-0.14999999999999858</v>
      </c>
      <c r="G646" s="42">
        <f>0.5*Y$11*Y$13*Y$10*(D646*(1000/3600))^2</f>
        <v>195.43061582972223</v>
      </c>
      <c r="H646" s="42">
        <f>IF(D646=0,0,Y$12*Y$9*9.81)</f>
        <v>374.44769999999994</v>
      </c>
      <c r="I646" s="42">
        <f t="shared" si="54"/>
        <v>569.87831582972217</v>
      </c>
      <c r="J646" s="42">
        <f>(Y$9*E646)+IF(E646&gt;0,H646+G646,0)</f>
        <v>-72.291666666665975</v>
      </c>
      <c r="K646" s="42">
        <f>MAX((Y$9*E646)+H646+G646,0)</f>
        <v>497.58664916305622</v>
      </c>
      <c r="L646" s="42">
        <f t="shared" si="55"/>
        <v>72.291666666665975</v>
      </c>
      <c r="M646" s="42">
        <f>ABS(MIN((Y$9*E646)+H646+G646,0))</f>
        <v>0</v>
      </c>
      <c r="N646" s="42">
        <f>MAX(K646,0)*(D646*1000/3600)</f>
        <v>7311.7593724237986</v>
      </c>
      <c r="O646" s="42">
        <f>ABS(M646*(D646*1000/3600))</f>
        <v>0</v>
      </c>
      <c r="P646" s="42">
        <f>P645+N646/1000</f>
        <v>2373.7644614213232</v>
      </c>
      <c r="Q646" s="42">
        <f>Q645+O646/1000</f>
        <v>545.79838318744282</v>
      </c>
      <c r="R646" s="43">
        <v>728.40342345503984</v>
      </c>
      <c r="S646" s="43">
        <f t="shared" si="56"/>
        <v>0</v>
      </c>
      <c r="T646" s="42">
        <f>V646*Y$16</f>
        <v>376.34380244488665</v>
      </c>
      <c r="U646" s="21">
        <f>MIN(O646,Y$17)</f>
        <v>0</v>
      </c>
      <c r="V646" s="21">
        <f t="shared" si="59"/>
        <v>545.79838318744282</v>
      </c>
      <c r="W646" s="22"/>
    </row>
    <row r="647" spans="1:23" x14ac:dyDescent="0.35">
      <c r="A647" s="3" t="s">
        <v>13</v>
      </c>
      <c r="B647" s="3">
        <v>640</v>
      </c>
      <c r="C647" s="3">
        <v>51</v>
      </c>
      <c r="D647" s="8">
        <v>52.7</v>
      </c>
      <c r="E647" s="42">
        <f t="shared" si="57"/>
        <v>-4.1666666666666269E-2</v>
      </c>
      <c r="F647" s="42">
        <f t="shared" si="58"/>
        <v>-0.14999999999999858</v>
      </c>
      <c r="G647" s="42">
        <f>0.5*Y$11*Y$13*Y$10*(D647*(1000/3600))^2</f>
        <v>193.95567305638895</v>
      </c>
      <c r="H647" s="42">
        <f>IF(D647=0,0,Y$12*Y$9*9.81)</f>
        <v>374.44769999999994</v>
      </c>
      <c r="I647" s="42">
        <f t="shared" si="54"/>
        <v>568.40337305638889</v>
      </c>
      <c r="J647" s="42">
        <f>(Y$9*E647)+IF(E647&gt;0,H647+G647,0)</f>
        <v>-72.291666666665975</v>
      </c>
      <c r="K647" s="42">
        <f>MAX((Y$9*E647)+H647+G647,0)</f>
        <v>496.11170638972294</v>
      </c>
      <c r="L647" s="42">
        <f t="shared" si="55"/>
        <v>72.291666666665975</v>
      </c>
      <c r="M647" s="42">
        <f>ABS(MIN((Y$9*E647)+H647+G647,0))</f>
        <v>0</v>
      </c>
      <c r="N647" s="42">
        <f>MAX(K647,0)*(D647*1000/3600)</f>
        <v>7262.524146316222</v>
      </c>
      <c r="O647" s="42">
        <f>ABS(M647*(D647*1000/3600))</f>
        <v>0</v>
      </c>
      <c r="P647" s="42">
        <f>P646+N647/1000</f>
        <v>2381.0269855676393</v>
      </c>
      <c r="Q647" s="42">
        <f>Q646+O647/1000</f>
        <v>545.79838318744282</v>
      </c>
      <c r="R647" s="43">
        <v>728.40342345503984</v>
      </c>
      <c r="S647" s="43">
        <f t="shared" si="56"/>
        <v>0</v>
      </c>
      <c r="T647" s="42">
        <f>V647*Y$16</f>
        <v>376.34380244488665</v>
      </c>
      <c r="U647" s="21">
        <f>MIN(O647,Y$17)</f>
        <v>0</v>
      </c>
      <c r="V647" s="21">
        <f t="shared" si="59"/>
        <v>545.79838318744282</v>
      </c>
      <c r="W647" s="22"/>
    </row>
    <row r="648" spans="1:23" x14ac:dyDescent="0.35">
      <c r="A648" s="3" t="s">
        <v>13</v>
      </c>
      <c r="B648" s="3">
        <v>641</v>
      </c>
      <c r="C648" s="3">
        <v>52</v>
      </c>
      <c r="D648" s="8">
        <v>52.6</v>
      </c>
      <c r="E648" s="42">
        <f t="shared" si="57"/>
        <v>5.5555555555555358E-2</v>
      </c>
      <c r="F648" s="42">
        <f t="shared" si="58"/>
        <v>0.19999999999999929</v>
      </c>
      <c r="G648" s="42">
        <f>0.5*Y$11*Y$13*Y$10*(D648*(1000/3600))^2</f>
        <v>193.22029675888894</v>
      </c>
      <c r="H648" s="42">
        <f>IF(D648=0,0,Y$12*Y$9*9.81)</f>
        <v>374.44769999999994</v>
      </c>
      <c r="I648" s="42">
        <f t="shared" ref="I648:I711" si="60">G648+H648</f>
        <v>567.66799675888888</v>
      </c>
      <c r="J648" s="42">
        <f>(Y$9*E648)+IF(E648&gt;0,H648+G648,0)</f>
        <v>664.05688564777745</v>
      </c>
      <c r="K648" s="42">
        <f>MAX((Y$9*E648)+H648+G648,0)</f>
        <v>664.05688564777745</v>
      </c>
      <c r="L648" s="42">
        <f t="shared" ref="L648:L711" si="61">ABS(MIN(J648,0))</f>
        <v>0</v>
      </c>
      <c r="M648" s="42">
        <f>ABS(MIN((Y$9*E648)+H648+G648,0))</f>
        <v>0</v>
      </c>
      <c r="N648" s="42">
        <f>MAX(K648,0)*(D648*1000/3600)</f>
        <v>9702.6089402980815</v>
      </c>
      <c r="O648" s="42">
        <f>ABS(M648*(D648*1000/3600))</f>
        <v>0</v>
      </c>
      <c r="P648" s="42">
        <f>P647+N648/1000</f>
        <v>2390.7295945079372</v>
      </c>
      <c r="Q648" s="42">
        <f>Q647+O648/1000</f>
        <v>545.79838318744282</v>
      </c>
      <c r="R648" s="43">
        <v>728.40342345503984</v>
      </c>
      <c r="S648" s="43">
        <f t="shared" ref="S648:S711" si="62">R649-R648</f>
        <v>0</v>
      </c>
      <c r="T648" s="42">
        <f>V648*Y$16</f>
        <v>376.34380244488665</v>
      </c>
      <c r="U648" s="21">
        <f>MIN(O648,Y$17)</f>
        <v>0</v>
      </c>
      <c r="V648" s="21">
        <f t="shared" si="59"/>
        <v>545.79838318744282</v>
      </c>
      <c r="W648" s="22"/>
    </row>
    <row r="649" spans="1:23" x14ac:dyDescent="0.35">
      <c r="A649" s="3" t="s">
        <v>13</v>
      </c>
      <c r="B649" s="3">
        <v>642</v>
      </c>
      <c r="C649" s="3">
        <v>53</v>
      </c>
      <c r="D649" s="8">
        <v>53.1</v>
      </c>
      <c r="E649" s="42">
        <f t="shared" ref="E649:E712" si="63">($D650-$D648)/2/3.6</f>
        <v>0.23611111111111052</v>
      </c>
      <c r="F649" s="42">
        <f t="shared" ref="F649:F712" si="64">($D650-$D648)/2</f>
        <v>0.84999999999999787</v>
      </c>
      <c r="G649" s="42">
        <f>0.5*Y$11*Y$13*Y$10*(D649*(1000/3600))^2</f>
        <v>196.91114550750004</v>
      </c>
      <c r="H649" s="42">
        <f>IF(D649=0,0,Y$12*Y$9*9.81)</f>
        <v>374.44769999999994</v>
      </c>
      <c r="I649" s="42">
        <f t="shared" si="60"/>
        <v>571.35884550749995</v>
      </c>
      <c r="J649" s="42">
        <f>(Y$9*E649)+IF(E649&gt;0,H649+G649,0)</f>
        <v>981.01162328527676</v>
      </c>
      <c r="K649" s="42">
        <f>MAX((Y$9*E649)+H649+G649,0)</f>
        <v>981.01162328527664</v>
      </c>
      <c r="L649" s="42">
        <f t="shared" si="61"/>
        <v>0</v>
      </c>
      <c r="M649" s="42">
        <f>ABS(MIN((Y$9*E649)+H649+G649,0))</f>
        <v>0</v>
      </c>
      <c r="N649" s="42">
        <f>MAX(K649,0)*(D649*1000/3600)</f>
        <v>14469.92144345783</v>
      </c>
      <c r="O649" s="42">
        <f>ABS(M649*(D649*1000/3600))</f>
        <v>0</v>
      </c>
      <c r="P649" s="42">
        <f>P648+N649/1000</f>
        <v>2405.1995159513949</v>
      </c>
      <c r="Q649" s="42">
        <f>Q648+O649/1000</f>
        <v>545.79838318744282</v>
      </c>
      <c r="R649" s="43">
        <v>728.40342345503984</v>
      </c>
      <c r="S649" s="43">
        <f t="shared" si="62"/>
        <v>0</v>
      </c>
      <c r="T649" s="42">
        <f>V649*Y$16</f>
        <v>376.34380244488665</v>
      </c>
      <c r="U649" s="21">
        <f>MIN(O649,Y$17)</f>
        <v>0</v>
      </c>
      <c r="V649" s="21">
        <f t="shared" ref="V649:V712" si="65">V648+U649/1000</f>
        <v>545.79838318744282</v>
      </c>
      <c r="W649" s="22"/>
    </row>
    <row r="650" spans="1:23" x14ac:dyDescent="0.35">
      <c r="A650" s="3" t="s">
        <v>13</v>
      </c>
      <c r="B650" s="3">
        <v>643</v>
      </c>
      <c r="C650" s="3">
        <v>54</v>
      </c>
      <c r="D650" s="8">
        <v>54.3</v>
      </c>
      <c r="E650" s="42">
        <f t="shared" si="63"/>
        <v>0.29166666666666685</v>
      </c>
      <c r="F650" s="42">
        <f t="shared" si="64"/>
        <v>1.0500000000000007</v>
      </c>
      <c r="G650" s="42">
        <f>0.5*Y$11*Y$13*Y$10*(D650*(1000/3600))^2</f>
        <v>205.91164856750001</v>
      </c>
      <c r="H650" s="42">
        <f>IF(D650=0,0,Y$12*Y$9*9.81)</f>
        <v>374.44769999999994</v>
      </c>
      <c r="I650" s="42">
        <f t="shared" si="60"/>
        <v>580.35934856749998</v>
      </c>
      <c r="J650" s="42">
        <f>(Y$9*E650)+IF(E650&gt;0,H650+G650,0)</f>
        <v>1086.4010152341671</v>
      </c>
      <c r="K650" s="42">
        <f>MAX((Y$9*E650)+H650+G650,0)</f>
        <v>1086.4010152341668</v>
      </c>
      <c r="L650" s="42">
        <f t="shared" si="61"/>
        <v>0</v>
      </c>
      <c r="M650" s="42">
        <f>ABS(MIN((Y$9*E650)+H650+G650,0))</f>
        <v>0</v>
      </c>
      <c r="N650" s="42">
        <f>MAX(K650,0)*(D650*1000/3600)</f>
        <v>16386.548646448682</v>
      </c>
      <c r="O650" s="42">
        <f>ABS(M650*(D650*1000/3600))</f>
        <v>0</v>
      </c>
      <c r="P650" s="42">
        <f>P649+N650/1000</f>
        <v>2421.5860645978437</v>
      </c>
      <c r="Q650" s="42">
        <f>Q649+O650/1000</f>
        <v>545.79838318744282</v>
      </c>
      <c r="R650" s="43">
        <v>728.40342345503984</v>
      </c>
      <c r="S650" s="43">
        <f t="shared" si="62"/>
        <v>0</v>
      </c>
      <c r="T650" s="42">
        <f>V650*Y$16</f>
        <v>376.34380244488665</v>
      </c>
      <c r="U650" s="21">
        <f>MIN(O650,Y$17)</f>
        <v>0</v>
      </c>
      <c r="V650" s="21">
        <f t="shared" si="65"/>
        <v>545.79838318744282</v>
      </c>
      <c r="W650" s="22"/>
    </row>
    <row r="651" spans="1:23" x14ac:dyDescent="0.35">
      <c r="A651" s="3" t="s">
        <v>13</v>
      </c>
      <c r="B651" s="3">
        <v>644</v>
      </c>
      <c r="C651" s="3">
        <v>55</v>
      </c>
      <c r="D651" s="8">
        <v>55.2</v>
      </c>
      <c r="E651" s="42">
        <f t="shared" si="63"/>
        <v>0.16666666666666705</v>
      </c>
      <c r="F651" s="42">
        <f t="shared" si="64"/>
        <v>0.60000000000000142</v>
      </c>
      <c r="G651" s="42">
        <f>0.5*Y$11*Y$13*Y$10*(D651*(1000/3600))^2</f>
        <v>212.79401648000004</v>
      </c>
      <c r="H651" s="42">
        <f>IF(D651=0,0,Y$12*Y$9*9.81)</f>
        <v>374.44769999999994</v>
      </c>
      <c r="I651" s="42">
        <f t="shared" si="60"/>
        <v>587.24171647999992</v>
      </c>
      <c r="J651" s="42">
        <f>(Y$9*E651)+IF(E651&gt;0,H651+G651,0)</f>
        <v>876.40838314666723</v>
      </c>
      <c r="K651" s="42">
        <f>MAX((Y$9*E651)+H651+G651,0)</f>
        <v>876.40838314666735</v>
      </c>
      <c r="L651" s="42">
        <f t="shared" si="61"/>
        <v>0</v>
      </c>
      <c r="M651" s="42">
        <f>ABS(MIN((Y$9*E651)+H651+G651,0))</f>
        <v>0</v>
      </c>
      <c r="N651" s="42">
        <f>MAX(K651,0)*(D651*1000/3600)</f>
        <v>13438.261874915566</v>
      </c>
      <c r="O651" s="42">
        <f>ABS(M651*(D651*1000/3600))</f>
        <v>0</v>
      </c>
      <c r="P651" s="42">
        <f>P650+N651/1000</f>
        <v>2435.0243264727592</v>
      </c>
      <c r="Q651" s="42">
        <f>Q650+O651/1000</f>
        <v>545.79838318744282</v>
      </c>
      <c r="R651" s="43">
        <v>728.40342345503984</v>
      </c>
      <c r="S651" s="43">
        <f t="shared" si="62"/>
        <v>0</v>
      </c>
      <c r="T651" s="42">
        <f>V651*Y$16</f>
        <v>376.34380244488665</v>
      </c>
      <c r="U651" s="21">
        <f>MIN(O651,Y$17)</f>
        <v>0</v>
      </c>
      <c r="V651" s="21">
        <f t="shared" si="65"/>
        <v>545.79838318744282</v>
      </c>
      <c r="W651" s="22"/>
    </row>
    <row r="652" spans="1:23" x14ac:dyDescent="0.35">
      <c r="A652" s="3" t="s">
        <v>13</v>
      </c>
      <c r="B652" s="3">
        <v>645</v>
      </c>
      <c r="C652" s="3">
        <v>56</v>
      </c>
      <c r="D652" s="8">
        <v>55.5</v>
      </c>
      <c r="E652" s="42">
        <f t="shared" si="63"/>
        <v>9.7222222222221627E-2</v>
      </c>
      <c r="F652" s="42">
        <f t="shared" si="64"/>
        <v>0.34999999999999787</v>
      </c>
      <c r="G652" s="42">
        <f>0.5*Y$11*Y$13*Y$10*(D652*(1000/3600))^2</f>
        <v>215.11328018750004</v>
      </c>
      <c r="H652" s="42">
        <f>IF(D652=0,0,Y$12*Y$9*9.81)</f>
        <v>374.44769999999994</v>
      </c>
      <c r="I652" s="42">
        <f t="shared" si="60"/>
        <v>589.56098018750004</v>
      </c>
      <c r="J652" s="42">
        <f>(Y$9*E652)+IF(E652&gt;0,H652+G652,0)</f>
        <v>758.24153574305456</v>
      </c>
      <c r="K652" s="42">
        <f>MAX((Y$9*E652)+H652+G652,0)</f>
        <v>758.24153574305456</v>
      </c>
      <c r="L652" s="42">
        <f t="shared" si="61"/>
        <v>0</v>
      </c>
      <c r="M652" s="42">
        <f>ABS(MIN((Y$9*E652)+H652+G652,0))</f>
        <v>0</v>
      </c>
      <c r="N652" s="42">
        <f>MAX(K652,0)*(D652*1000/3600)</f>
        <v>11689.557009372091</v>
      </c>
      <c r="O652" s="42">
        <f>ABS(M652*(D652*1000/3600))</f>
        <v>0</v>
      </c>
      <c r="P652" s="42">
        <f>P651+N652/1000</f>
        <v>2446.7138834821312</v>
      </c>
      <c r="Q652" s="42">
        <f>Q651+O652/1000</f>
        <v>545.79838318744282</v>
      </c>
      <c r="R652" s="43">
        <v>728.40342345503984</v>
      </c>
      <c r="S652" s="43">
        <f t="shared" si="62"/>
        <v>0</v>
      </c>
      <c r="T652" s="42">
        <f>V652*Y$16</f>
        <v>376.34380244488665</v>
      </c>
      <c r="U652" s="21">
        <f>MIN(O652,Y$17)</f>
        <v>0</v>
      </c>
      <c r="V652" s="21">
        <f t="shared" si="65"/>
        <v>545.79838318744282</v>
      </c>
      <c r="W652" s="22"/>
    </row>
    <row r="653" spans="1:23" x14ac:dyDescent="0.35">
      <c r="A653" s="3" t="s">
        <v>13</v>
      </c>
      <c r="B653" s="3">
        <v>646</v>
      </c>
      <c r="C653" s="3">
        <v>57</v>
      </c>
      <c r="D653" s="8">
        <v>55.9</v>
      </c>
      <c r="E653" s="42">
        <f t="shared" si="63"/>
        <v>0.11111111111111072</v>
      </c>
      <c r="F653" s="42">
        <f t="shared" si="64"/>
        <v>0.39999999999999858</v>
      </c>
      <c r="G653" s="42">
        <f>0.5*Y$11*Y$13*Y$10*(D653*(1000/3600))^2</f>
        <v>218.22518596305557</v>
      </c>
      <c r="H653" s="42">
        <f>IF(D653=0,0,Y$12*Y$9*9.81)</f>
        <v>374.44769999999994</v>
      </c>
      <c r="I653" s="42">
        <f t="shared" si="60"/>
        <v>592.67288596305548</v>
      </c>
      <c r="J653" s="42">
        <f>(Y$9*E653)+IF(E653&gt;0,H653+G653,0)</f>
        <v>785.45066374083262</v>
      </c>
      <c r="K653" s="42">
        <f>MAX((Y$9*E653)+H653+G653,0)</f>
        <v>785.45066374083262</v>
      </c>
      <c r="L653" s="42">
        <f t="shared" si="61"/>
        <v>0</v>
      </c>
      <c r="M653" s="42">
        <f>ABS(MIN((Y$9*E653)+H653+G653,0))</f>
        <v>0</v>
      </c>
      <c r="N653" s="42">
        <f>MAX(K653,0)*(D653*1000/3600)</f>
        <v>12196.303361975708</v>
      </c>
      <c r="O653" s="42">
        <f>ABS(M653*(D653*1000/3600))</f>
        <v>0</v>
      </c>
      <c r="P653" s="42">
        <f>P652+N653/1000</f>
        <v>2458.9101868441071</v>
      </c>
      <c r="Q653" s="42">
        <f>Q652+O653/1000</f>
        <v>545.79838318744282</v>
      </c>
      <c r="R653" s="43">
        <v>728.40342345503984</v>
      </c>
      <c r="S653" s="43">
        <f t="shared" si="62"/>
        <v>0</v>
      </c>
      <c r="T653" s="42">
        <f>V653*Y$16</f>
        <v>376.34380244488665</v>
      </c>
      <c r="U653" s="21">
        <f>MIN(O653,Y$17)</f>
        <v>0</v>
      </c>
      <c r="V653" s="21">
        <f t="shared" si="65"/>
        <v>545.79838318744282</v>
      </c>
      <c r="W653" s="22"/>
    </row>
    <row r="654" spans="1:23" x14ac:dyDescent="0.35">
      <c r="A654" s="3" t="s">
        <v>13</v>
      </c>
      <c r="B654" s="3">
        <v>647</v>
      </c>
      <c r="C654" s="3">
        <v>58</v>
      </c>
      <c r="D654" s="8">
        <v>56.3</v>
      </c>
      <c r="E654" s="42">
        <f t="shared" si="63"/>
        <v>0.1111111111111117</v>
      </c>
      <c r="F654" s="42">
        <f t="shared" si="64"/>
        <v>0.40000000000000213</v>
      </c>
      <c r="G654" s="42">
        <f>0.5*Y$11*Y$13*Y$10*(D654*(1000/3600))^2</f>
        <v>221.35943935638889</v>
      </c>
      <c r="H654" s="42">
        <f>IF(D654=0,0,Y$12*Y$9*9.81)</f>
        <v>374.44769999999994</v>
      </c>
      <c r="I654" s="42">
        <f t="shared" si="60"/>
        <v>595.8071393563888</v>
      </c>
      <c r="J654" s="42">
        <f>(Y$9*E654)+IF(E654&gt;0,H654+G654,0)</f>
        <v>788.58491713416765</v>
      </c>
      <c r="K654" s="42">
        <f>MAX((Y$9*E654)+H654+G654,0)</f>
        <v>788.58491713416754</v>
      </c>
      <c r="L654" s="42">
        <f t="shared" si="61"/>
        <v>0</v>
      </c>
      <c r="M654" s="42">
        <f>ABS(MIN((Y$9*E654)+H654+G654,0))</f>
        <v>0</v>
      </c>
      <c r="N654" s="42">
        <f>MAX(K654,0)*(D654*1000/3600)</f>
        <v>12332.591898514898</v>
      </c>
      <c r="O654" s="42">
        <f>ABS(M654*(D654*1000/3600))</f>
        <v>0</v>
      </c>
      <c r="P654" s="42">
        <f>P653+N654/1000</f>
        <v>2471.2427787426218</v>
      </c>
      <c r="Q654" s="42">
        <f>Q653+O654/1000</f>
        <v>545.79838318744282</v>
      </c>
      <c r="R654" s="43">
        <v>728.40342345503984</v>
      </c>
      <c r="S654" s="43">
        <f t="shared" si="62"/>
        <v>0</v>
      </c>
      <c r="T654" s="42">
        <f>V654*Y$16</f>
        <v>376.34380244488665</v>
      </c>
      <c r="U654" s="21">
        <f>MIN(O654,Y$17)</f>
        <v>0</v>
      </c>
      <c r="V654" s="21">
        <f t="shared" si="65"/>
        <v>545.79838318744282</v>
      </c>
      <c r="W654" s="22"/>
    </row>
    <row r="655" spans="1:23" x14ac:dyDescent="0.35">
      <c r="A655" s="3" t="s">
        <v>13</v>
      </c>
      <c r="B655" s="3">
        <v>648</v>
      </c>
      <c r="C655" s="3">
        <v>59</v>
      </c>
      <c r="D655" s="8">
        <v>56.7</v>
      </c>
      <c r="E655" s="42">
        <f t="shared" si="63"/>
        <v>8.3333333333333523E-2</v>
      </c>
      <c r="F655" s="42">
        <f t="shared" si="64"/>
        <v>0.30000000000000071</v>
      </c>
      <c r="G655" s="42">
        <f>0.5*Y$11*Y$13*Y$10*(D655*(1000/3600))^2</f>
        <v>224.51604036750004</v>
      </c>
      <c r="H655" s="42">
        <f>IF(D655=0,0,Y$12*Y$9*9.81)</f>
        <v>374.44769999999994</v>
      </c>
      <c r="I655" s="42">
        <f t="shared" si="60"/>
        <v>598.96374036750001</v>
      </c>
      <c r="J655" s="42">
        <f>(Y$9*E655)+IF(E655&gt;0,H655+G655,0)</f>
        <v>743.54707370083361</v>
      </c>
      <c r="K655" s="42">
        <f>MAX((Y$9*E655)+H655+G655,0)</f>
        <v>743.54707370083372</v>
      </c>
      <c r="L655" s="42">
        <f t="shared" si="61"/>
        <v>0</v>
      </c>
      <c r="M655" s="42">
        <f>ABS(MIN((Y$9*E655)+H655+G655,0))</f>
        <v>0</v>
      </c>
      <c r="N655" s="42">
        <f>MAX(K655,0)*(D655*1000/3600)</f>
        <v>11710.86641078813</v>
      </c>
      <c r="O655" s="42">
        <f>ABS(M655*(D655*1000/3600))</f>
        <v>0</v>
      </c>
      <c r="P655" s="42">
        <f>P654+N655/1000</f>
        <v>2482.95364515341</v>
      </c>
      <c r="Q655" s="42">
        <f>Q654+O655/1000</f>
        <v>545.79838318744282</v>
      </c>
      <c r="R655" s="43">
        <v>728.40342345503984</v>
      </c>
      <c r="S655" s="43">
        <f t="shared" si="62"/>
        <v>0</v>
      </c>
      <c r="T655" s="42">
        <f>V655*Y$16</f>
        <v>376.34380244488665</v>
      </c>
      <c r="U655" s="21">
        <f>MIN(O655,Y$17)</f>
        <v>0</v>
      </c>
      <c r="V655" s="21">
        <f t="shared" si="65"/>
        <v>545.79838318744282</v>
      </c>
      <c r="W655" s="22"/>
    </row>
    <row r="656" spans="1:23" x14ac:dyDescent="0.35">
      <c r="A656" s="3" t="s">
        <v>13</v>
      </c>
      <c r="B656" s="3">
        <v>649</v>
      </c>
      <c r="C656" s="3">
        <v>60</v>
      </c>
      <c r="D656" s="8">
        <v>56.9</v>
      </c>
      <c r="E656" s="42">
        <f t="shared" si="63"/>
        <v>1.3888888888888099E-2</v>
      </c>
      <c r="F656" s="42">
        <f t="shared" si="64"/>
        <v>4.9999999999997158E-2</v>
      </c>
      <c r="G656" s="42">
        <f>0.5*Y$11*Y$13*Y$10*(D656*(1000/3600))^2</f>
        <v>226.10272122972222</v>
      </c>
      <c r="H656" s="42">
        <f>IF(D656=0,0,Y$12*Y$9*9.81)</f>
        <v>374.44769999999994</v>
      </c>
      <c r="I656" s="42">
        <f t="shared" si="60"/>
        <v>600.55042122972213</v>
      </c>
      <c r="J656" s="42">
        <f>(Y$9*E656)+IF(E656&gt;0,H656+G656,0)</f>
        <v>624.64764345194294</v>
      </c>
      <c r="K656" s="42">
        <f>MAX((Y$9*E656)+H656+G656,0)</f>
        <v>624.64764345194305</v>
      </c>
      <c r="L656" s="42">
        <f t="shared" si="61"/>
        <v>0</v>
      </c>
      <c r="M656" s="42">
        <f>ABS(MIN((Y$9*E656)+H656+G656,0))</f>
        <v>0</v>
      </c>
      <c r="N656" s="42">
        <f>MAX(K656,0)*(D656*1000/3600)</f>
        <v>9872.903031226544</v>
      </c>
      <c r="O656" s="42">
        <f>ABS(M656*(D656*1000/3600))</f>
        <v>0</v>
      </c>
      <c r="P656" s="42">
        <f>P655+N656/1000</f>
        <v>2492.8265481846365</v>
      </c>
      <c r="Q656" s="42">
        <f>Q655+O656/1000</f>
        <v>545.79838318744282</v>
      </c>
      <c r="R656" s="43">
        <v>728.40342345503984</v>
      </c>
      <c r="S656" s="43">
        <f t="shared" si="62"/>
        <v>0</v>
      </c>
      <c r="T656" s="42">
        <f>V656*Y$16</f>
        <v>376.34380244488665</v>
      </c>
      <c r="U656" s="21">
        <f>MIN(O656,Y$17)</f>
        <v>0</v>
      </c>
      <c r="V656" s="21">
        <f t="shared" si="65"/>
        <v>545.79838318744282</v>
      </c>
      <c r="W656" s="22"/>
    </row>
    <row r="657" spans="1:23" x14ac:dyDescent="0.35">
      <c r="A657" s="3" t="s">
        <v>13</v>
      </c>
      <c r="B657" s="3">
        <v>650</v>
      </c>
      <c r="C657" s="3">
        <v>61</v>
      </c>
      <c r="D657" s="8">
        <v>56.8</v>
      </c>
      <c r="E657" s="42">
        <f t="shared" si="63"/>
        <v>-0.12499999999999981</v>
      </c>
      <c r="F657" s="42">
        <f t="shared" si="64"/>
        <v>-0.44999999999999929</v>
      </c>
      <c r="G657" s="42">
        <f>0.5*Y$11*Y$13*Y$10*(D657*(1000/3600))^2</f>
        <v>225.3086824355556</v>
      </c>
      <c r="H657" s="42">
        <f>IF(D657=0,0,Y$12*Y$9*9.81)</f>
        <v>374.44769999999994</v>
      </c>
      <c r="I657" s="42">
        <f t="shared" si="60"/>
        <v>599.75638243555557</v>
      </c>
      <c r="J657" s="42">
        <f>(Y$9*E657)+IF(E657&gt;0,H657+G657,0)</f>
        <v>-216.87499999999966</v>
      </c>
      <c r="K657" s="42">
        <f>MAX((Y$9*E657)+H657+G657,0)</f>
        <v>382.88138243555591</v>
      </c>
      <c r="L657" s="42">
        <f t="shared" si="61"/>
        <v>216.87499999999966</v>
      </c>
      <c r="M657" s="42">
        <f>ABS(MIN((Y$9*E657)+H657+G657,0))</f>
        <v>0</v>
      </c>
      <c r="N657" s="42">
        <f>MAX(K657,0)*(D657*1000/3600)</f>
        <v>6041.0173673165491</v>
      </c>
      <c r="O657" s="42">
        <f>ABS(M657*(D657*1000/3600))</f>
        <v>0</v>
      </c>
      <c r="P657" s="42">
        <f>P656+N657/1000</f>
        <v>2498.8675655519532</v>
      </c>
      <c r="Q657" s="42">
        <f>Q656+O657/1000</f>
        <v>545.79838318744282</v>
      </c>
      <c r="R657" s="43">
        <v>728.40342345503984</v>
      </c>
      <c r="S657" s="43">
        <f t="shared" si="62"/>
        <v>0</v>
      </c>
      <c r="T657" s="42">
        <f>V657*Y$16</f>
        <v>376.34380244488665</v>
      </c>
      <c r="U657" s="21">
        <f>MIN(O657,Y$17)</f>
        <v>0</v>
      </c>
      <c r="V657" s="21">
        <f t="shared" si="65"/>
        <v>545.79838318744282</v>
      </c>
      <c r="W657" s="22"/>
    </row>
    <row r="658" spans="1:23" x14ac:dyDescent="0.35">
      <c r="A658" s="3" t="s">
        <v>13</v>
      </c>
      <c r="B658" s="3">
        <v>651</v>
      </c>
      <c r="C658" s="3">
        <v>62</v>
      </c>
      <c r="D658" s="8">
        <v>56</v>
      </c>
      <c r="E658" s="42">
        <f t="shared" si="63"/>
        <v>-0.36111111111111033</v>
      </c>
      <c r="F658" s="42">
        <f t="shared" si="64"/>
        <v>-1.2999999999999972</v>
      </c>
      <c r="G658" s="42">
        <f>0.5*Y$11*Y$13*Y$10*(D658*(1000/3600))^2</f>
        <v>219.00665422222227</v>
      </c>
      <c r="H658" s="42">
        <f>IF(D658=0,0,Y$12*Y$9*9.81)</f>
        <v>374.44769999999994</v>
      </c>
      <c r="I658" s="42">
        <f t="shared" si="60"/>
        <v>593.45435422222226</v>
      </c>
      <c r="J658" s="42">
        <f>(Y$9*E658)+IF(E658&gt;0,H658+G658,0)</f>
        <v>-626.52777777777646</v>
      </c>
      <c r="K658" s="42">
        <f>MAX((Y$9*E658)+H658+G658,0)</f>
        <v>0</v>
      </c>
      <c r="L658" s="42">
        <f t="shared" si="61"/>
        <v>626.52777777777646</v>
      </c>
      <c r="M658" s="42">
        <f>ABS(MIN((Y$9*E658)+H658+G658,0))</f>
        <v>33.073423555554257</v>
      </c>
      <c r="N658" s="42">
        <f>MAX(K658,0)*(D658*1000/3600)</f>
        <v>0</v>
      </c>
      <c r="O658" s="42">
        <f>ABS(M658*(D658*1000/3600))</f>
        <v>514.47547753084393</v>
      </c>
      <c r="P658" s="42">
        <f>P657+N658/1000</f>
        <v>2498.8675655519532</v>
      </c>
      <c r="Q658" s="42">
        <f>Q657+O658/1000</f>
        <v>546.31285866497365</v>
      </c>
      <c r="R658" s="43">
        <v>728.40342345503984</v>
      </c>
      <c r="S658" s="43">
        <f t="shared" si="62"/>
        <v>0</v>
      </c>
      <c r="T658" s="42">
        <f>V658*Y$16</f>
        <v>376.69854819614346</v>
      </c>
      <c r="U658" s="21">
        <f>MIN(O658,Y$17)</f>
        <v>514.47547753084393</v>
      </c>
      <c r="V658" s="21">
        <f t="shared" si="65"/>
        <v>546.31285866497365</v>
      </c>
      <c r="W658" s="22"/>
    </row>
    <row r="659" spans="1:23" x14ac:dyDescent="0.35">
      <c r="A659" s="3" t="s">
        <v>13</v>
      </c>
      <c r="B659" s="3">
        <v>652</v>
      </c>
      <c r="C659" s="3">
        <v>63</v>
      </c>
      <c r="D659" s="8">
        <v>54.2</v>
      </c>
      <c r="E659" s="42">
        <f t="shared" si="63"/>
        <v>-0.54166666666666641</v>
      </c>
      <c r="F659" s="42">
        <f t="shared" si="64"/>
        <v>-1.9499999999999993</v>
      </c>
      <c r="G659" s="42">
        <f>0.5*Y$11*Y$13*Y$10*(D659*(1000/3600))^2</f>
        <v>205.15392465222226</v>
      </c>
      <c r="H659" s="42">
        <f>IF(D659=0,0,Y$12*Y$9*9.81)</f>
        <v>374.44769999999994</v>
      </c>
      <c r="I659" s="42">
        <f t="shared" si="60"/>
        <v>579.6016246522222</v>
      </c>
      <c r="J659" s="42">
        <f>(Y$9*E659)+IF(E659&gt;0,H659+G659,0)</f>
        <v>-939.79166666666617</v>
      </c>
      <c r="K659" s="42">
        <f>MAX((Y$9*E659)+H659+G659,0)</f>
        <v>0</v>
      </c>
      <c r="L659" s="42">
        <f t="shared" si="61"/>
        <v>939.79166666666617</v>
      </c>
      <c r="M659" s="42">
        <f>ABS(MIN((Y$9*E659)+H659+G659,0))</f>
        <v>360.19004201444397</v>
      </c>
      <c r="N659" s="42">
        <f>MAX(K659,0)*(D659*1000/3600)</f>
        <v>0</v>
      </c>
      <c r="O659" s="42">
        <f>ABS(M659*(D659*1000/3600))</f>
        <v>5422.8611881063507</v>
      </c>
      <c r="P659" s="42">
        <f>P658+N659/1000</f>
        <v>2498.8675655519532</v>
      </c>
      <c r="Q659" s="42">
        <f>Q658+O659/1000</f>
        <v>551.73571985308001</v>
      </c>
      <c r="R659" s="43">
        <v>728.40342345503984</v>
      </c>
      <c r="S659" s="43">
        <f t="shared" si="62"/>
        <v>0</v>
      </c>
      <c r="T659" s="42">
        <f>V659*Y$16</f>
        <v>380.43776813986005</v>
      </c>
      <c r="U659" s="21">
        <f>MIN(O659,Y$17)</f>
        <v>5422.8611881063507</v>
      </c>
      <c r="V659" s="21">
        <f t="shared" si="65"/>
        <v>551.73571985308001</v>
      </c>
      <c r="W659" s="22"/>
    </row>
    <row r="660" spans="1:23" x14ac:dyDescent="0.35">
      <c r="A660" s="3" t="s">
        <v>13</v>
      </c>
      <c r="B660" s="3">
        <v>653</v>
      </c>
      <c r="C660" s="3">
        <v>64</v>
      </c>
      <c r="D660" s="8">
        <v>52.1</v>
      </c>
      <c r="E660" s="42">
        <f t="shared" si="63"/>
        <v>-0.56944444444444464</v>
      </c>
      <c r="F660" s="42">
        <f t="shared" si="64"/>
        <v>-2.0500000000000007</v>
      </c>
      <c r="G660" s="42">
        <f>0.5*Y$11*Y$13*Y$10*(D660*(1000/3600))^2</f>
        <v>189.56436616305558</v>
      </c>
      <c r="H660" s="42">
        <f>IF(D660=0,0,Y$12*Y$9*9.81)</f>
        <v>374.44769999999994</v>
      </c>
      <c r="I660" s="42">
        <f t="shared" si="60"/>
        <v>564.01206616305558</v>
      </c>
      <c r="J660" s="42">
        <f>(Y$9*E660)+IF(E660&gt;0,H660+G660,0)</f>
        <v>-987.98611111111143</v>
      </c>
      <c r="K660" s="42">
        <f>MAX((Y$9*E660)+H660+G660,0)</f>
        <v>0</v>
      </c>
      <c r="L660" s="42">
        <f t="shared" si="61"/>
        <v>987.98611111111143</v>
      </c>
      <c r="M660" s="42">
        <f>ABS(MIN((Y$9*E660)+H660+G660,0))</f>
        <v>423.97404494805591</v>
      </c>
      <c r="N660" s="42">
        <f>MAX(K660,0)*(D660*1000/3600)</f>
        <v>0</v>
      </c>
      <c r="O660" s="42">
        <f>ABS(M660*(D660*1000/3600))</f>
        <v>6135.8465949426973</v>
      </c>
      <c r="P660" s="42">
        <f>P659+N660/1000</f>
        <v>2498.8675655519532</v>
      </c>
      <c r="Q660" s="42">
        <f>Q659+O660/1000</f>
        <v>557.87156644802269</v>
      </c>
      <c r="R660" s="43">
        <v>728.40342345503984</v>
      </c>
      <c r="S660" s="43">
        <f t="shared" si="62"/>
        <v>0</v>
      </c>
      <c r="T660" s="42">
        <f>V660*Y$16</f>
        <v>384.66861218390733</v>
      </c>
      <c r="U660" s="21">
        <f>MIN(O660,Y$17)</f>
        <v>6135.8465949426973</v>
      </c>
      <c r="V660" s="21">
        <f t="shared" si="65"/>
        <v>557.87156644802269</v>
      </c>
      <c r="W660" s="22"/>
    </row>
    <row r="661" spans="1:23" x14ac:dyDescent="0.35">
      <c r="A661" s="3" t="s">
        <v>13</v>
      </c>
      <c r="B661" s="3">
        <v>654</v>
      </c>
      <c r="C661" s="3">
        <v>65</v>
      </c>
      <c r="D661" s="8">
        <v>50.1</v>
      </c>
      <c r="E661" s="42">
        <f t="shared" si="63"/>
        <v>-0.68055555555555536</v>
      </c>
      <c r="F661" s="42">
        <f t="shared" si="64"/>
        <v>-2.4499999999999993</v>
      </c>
      <c r="G661" s="42">
        <f>0.5*Y$11*Y$13*Y$10*(D661*(1000/3600))^2</f>
        <v>175.28982530750002</v>
      </c>
      <c r="H661" s="42">
        <f>IF(D661=0,0,Y$12*Y$9*9.81)</f>
        <v>374.44769999999994</v>
      </c>
      <c r="I661" s="42">
        <f t="shared" si="60"/>
        <v>549.73752530749994</v>
      </c>
      <c r="J661" s="42">
        <f>(Y$9*E661)+IF(E661&gt;0,H661+G661,0)</f>
        <v>-1180.7638888888885</v>
      </c>
      <c r="K661" s="42">
        <f>MAX((Y$9*E661)+H661+G661,0)</f>
        <v>0</v>
      </c>
      <c r="L661" s="42">
        <f t="shared" si="61"/>
        <v>1180.7638888888885</v>
      </c>
      <c r="M661" s="42">
        <f>ABS(MIN((Y$9*E661)+H661+G661,0))</f>
        <v>631.02636358138852</v>
      </c>
      <c r="N661" s="42">
        <f>MAX(K661,0)*(D661*1000/3600)</f>
        <v>0</v>
      </c>
      <c r="O661" s="42">
        <f>ABS(M661*(D661*1000/3600))</f>
        <v>8781.7835598409893</v>
      </c>
      <c r="P661" s="42">
        <f>P660+N661/1000</f>
        <v>2498.8675655519532</v>
      </c>
      <c r="Q661" s="42">
        <f>Q660+O661/1000</f>
        <v>566.65335000786365</v>
      </c>
      <c r="R661" s="43">
        <v>728.40342345503984</v>
      </c>
      <c r="S661" s="43">
        <f t="shared" si="62"/>
        <v>0</v>
      </c>
      <c r="T661" s="42">
        <f>V661*Y$16</f>
        <v>390.72390644450525</v>
      </c>
      <c r="U661" s="21">
        <f>MIN(O661,Y$17)</f>
        <v>8781.7835598409893</v>
      </c>
      <c r="V661" s="21">
        <f t="shared" si="65"/>
        <v>566.65335000786365</v>
      </c>
      <c r="W661" s="22"/>
    </row>
    <row r="662" spans="1:23" x14ac:dyDescent="0.35">
      <c r="A662" s="3" t="s">
        <v>13</v>
      </c>
      <c r="B662" s="3">
        <v>655</v>
      </c>
      <c r="C662" s="3">
        <v>66</v>
      </c>
      <c r="D662" s="8">
        <v>47.2</v>
      </c>
      <c r="E662" s="42">
        <f t="shared" si="63"/>
        <v>-0.95833333333333315</v>
      </c>
      <c r="F662" s="42">
        <f t="shared" si="64"/>
        <v>-3.4499999999999993</v>
      </c>
      <c r="G662" s="42">
        <f>0.5*Y$11*Y$13*Y$10*(D662*(1000/3600))^2</f>
        <v>155.58411496888891</v>
      </c>
      <c r="H662" s="42">
        <f>IF(D662=0,0,Y$12*Y$9*9.81)</f>
        <v>374.44769999999994</v>
      </c>
      <c r="I662" s="42">
        <f t="shared" si="60"/>
        <v>530.03181496888885</v>
      </c>
      <c r="J662" s="42">
        <f>(Y$9*E662)+IF(E662&gt;0,H662+G662,0)</f>
        <v>-1662.708333333333</v>
      </c>
      <c r="K662" s="42">
        <f>MAX((Y$9*E662)+H662+G662,0)</f>
        <v>0</v>
      </c>
      <c r="L662" s="42">
        <f t="shared" si="61"/>
        <v>1662.708333333333</v>
      </c>
      <c r="M662" s="42">
        <f>ABS(MIN((Y$9*E662)+H662+G662,0))</f>
        <v>1132.6765183644443</v>
      </c>
      <c r="N662" s="42">
        <f>MAX(K662,0)*(D662*1000/3600)</f>
        <v>0</v>
      </c>
      <c r="O662" s="42">
        <f>ABS(M662*(D662*1000/3600))</f>
        <v>14850.647685222713</v>
      </c>
      <c r="P662" s="42">
        <f>P661+N662/1000</f>
        <v>2498.8675655519532</v>
      </c>
      <c r="Q662" s="42">
        <f>Q661+O662/1000</f>
        <v>581.50399769308638</v>
      </c>
      <c r="R662" s="43">
        <v>728.40342345503984</v>
      </c>
      <c r="S662" s="43">
        <f t="shared" si="62"/>
        <v>0</v>
      </c>
      <c r="T662" s="42">
        <f>V662*Y$16</f>
        <v>400.96385839523623</v>
      </c>
      <c r="U662" s="21">
        <f>MIN(O662,Y$17)</f>
        <v>14850.647685222713</v>
      </c>
      <c r="V662" s="21">
        <f t="shared" si="65"/>
        <v>581.50399769308638</v>
      </c>
      <c r="W662" s="22"/>
    </row>
    <row r="663" spans="1:23" x14ac:dyDescent="0.35">
      <c r="A663" s="3" t="s">
        <v>13</v>
      </c>
      <c r="B663" s="3">
        <v>656</v>
      </c>
      <c r="C663" s="3">
        <v>67</v>
      </c>
      <c r="D663" s="8">
        <v>43.2</v>
      </c>
      <c r="E663" s="42">
        <f t="shared" si="63"/>
        <v>-1.1111111111111112</v>
      </c>
      <c r="F663" s="42">
        <f t="shared" si="64"/>
        <v>-4</v>
      </c>
      <c r="G663" s="42">
        <f>0.5*Y$11*Y$13*Y$10*(D663*(1000/3600))^2</f>
        <v>130.33130688000006</v>
      </c>
      <c r="H663" s="42">
        <f>IF(D663=0,0,Y$12*Y$9*9.81)</f>
        <v>374.44769999999994</v>
      </c>
      <c r="I663" s="42">
        <f t="shared" si="60"/>
        <v>504.77900688</v>
      </c>
      <c r="J663" s="42">
        <f>(Y$9*E663)+IF(E663&gt;0,H663+G663,0)</f>
        <v>-1927.7777777777778</v>
      </c>
      <c r="K663" s="42">
        <f>MAX((Y$9*E663)+H663+G663,0)</f>
        <v>0</v>
      </c>
      <c r="L663" s="42">
        <f t="shared" si="61"/>
        <v>1927.7777777777778</v>
      </c>
      <c r="M663" s="42">
        <f>ABS(MIN((Y$9*E663)+H663+G663,0))</f>
        <v>1422.9987708977778</v>
      </c>
      <c r="N663" s="42">
        <f>MAX(K663,0)*(D663*1000/3600)</f>
        <v>0</v>
      </c>
      <c r="O663" s="42">
        <f>ABS(M663*(D663*1000/3600))</f>
        <v>17075.985250773334</v>
      </c>
      <c r="P663" s="42">
        <f>P662+N663/1000</f>
        <v>2498.8675655519532</v>
      </c>
      <c r="Q663" s="42">
        <f>Q662+O663/1000</f>
        <v>598.5799829438597</v>
      </c>
      <c r="R663" s="43">
        <v>728.40342345503984</v>
      </c>
      <c r="S663" s="43">
        <f t="shared" si="62"/>
        <v>0</v>
      </c>
      <c r="T663" s="42">
        <f>V663*Y$16</f>
        <v>411.30679309523623</v>
      </c>
      <c r="U663" s="21">
        <f>MIN(O663,Y$17)</f>
        <v>15000</v>
      </c>
      <c r="V663" s="21">
        <f t="shared" si="65"/>
        <v>596.50399769308638</v>
      </c>
      <c r="W663" s="22"/>
    </row>
    <row r="664" spans="1:23" x14ac:dyDescent="0.35">
      <c r="A664" s="3" t="s">
        <v>13</v>
      </c>
      <c r="B664" s="3">
        <v>657</v>
      </c>
      <c r="C664" s="3">
        <v>68</v>
      </c>
      <c r="D664" s="8">
        <v>39.200000000000003</v>
      </c>
      <c r="E664" s="42">
        <f t="shared" si="63"/>
        <v>-0.93055555555555591</v>
      </c>
      <c r="F664" s="42">
        <f t="shared" si="64"/>
        <v>-3.3500000000000014</v>
      </c>
      <c r="G664" s="42">
        <f>0.5*Y$11*Y$13*Y$10*(D664*(1000/3600))^2</f>
        <v>107.31326056888889</v>
      </c>
      <c r="H664" s="42">
        <f>IF(D664=0,0,Y$12*Y$9*9.81)</f>
        <v>374.44769999999994</v>
      </c>
      <c r="I664" s="42">
        <f t="shared" si="60"/>
        <v>481.76096056888883</v>
      </c>
      <c r="J664" s="42">
        <f>(Y$9*E664)+IF(E664&gt;0,H664+G664,0)</f>
        <v>-1614.5138888888896</v>
      </c>
      <c r="K664" s="42">
        <f>MAX((Y$9*E664)+H664+G664,0)</f>
        <v>0</v>
      </c>
      <c r="L664" s="42">
        <f t="shared" si="61"/>
        <v>1614.5138888888896</v>
      </c>
      <c r="M664" s="42">
        <f>ABS(MIN((Y$9*E664)+H664+G664,0))</f>
        <v>1132.7529283200008</v>
      </c>
      <c r="N664" s="42">
        <f>MAX(K664,0)*(D664*1000/3600)</f>
        <v>0</v>
      </c>
      <c r="O664" s="42">
        <f>ABS(M664*(D664*1000/3600))</f>
        <v>12334.420775040009</v>
      </c>
      <c r="P664" s="42">
        <f>P663+N664/1000</f>
        <v>2498.8675655519532</v>
      </c>
      <c r="Q664" s="42">
        <f>Q663+O664/1000</f>
        <v>610.91440371889973</v>
      </c>
      <c r="R664" s="43">
        <v>728.40342345503984</v>
      </c>
      <c r="S664" s="43">
        <f t="shared" si="62"/>
        <v>0</v>
      </c>
      <c r="T664" s="42">
        <f>V664*Y$16</f>
        <v>419.81173367114042</v>
      </c>
      <c r="U664" s="21">
        <f>MIN(O664,Y$17)</f>
        <v>12334.420775040009</v>
      </c>
      <c r="V664" s="21">
        <f t="shared" si="65"/>
        <v>608.83841846812641</v>
      </c>
      <c r="W664" s="22"/>
    </row>
    <row r="665" spans="1:23" x14ac:dyDescent="0.35">
      <c r="A665" s="3" t="s">
        <v>13</v>
      </c>
      <c r="B665" s="3">
        <v>658</v>
      </c>
      <c r="C665" s="3">
        <v>69</v>
      </c>
      <c r="D665" s="8">
        <v>36.5</v>
      </c>
      <c r="E665" s="42">
        <f t="shared" si="63"/>
        <v>-0.68055555555555636</v>
      </c>
      <c r="F665" s="42">
        <f t="shared" si="64"/>
        <v>-2.4500000000000028</v>
      </c>
      <c r="G665" s="42">
        <f>0.5*Y$11*Y$13*Y$10*(D665*(1000/3600))^2</f>
        <v>93.039418076388884</v>
      </c>
      <c r="H665" s="42">
        <f>IF(D665=0,0,Y$12*Y$9*9.81)</f>
        <v>374.44769999999994</v>
      </c>
      <c r="I665" s="42">
        <f t="shared" si="60"/>
        <v>467.48711807638881</v>
      </c>
      <c r="J665" s="42">
        <f>(Y$9*E665)+IF(E665&gt;0,H665+G665,0)</f>
        <v>-1180.7638888888903</v>
      </c>
      <c r="K665" s="42">
        <f>MAX((Y$9*E665)+H665+G665,0)</f>
        <v>0</v>
      </c>
      <c r="L665" s="42">
        <f t="shared" si="61"/>
        <v>1180.7638888888903</v>
      </c>
      <c r="M665" s="42">
        <f>ABS(MIN((Y$9*E665)+H665+G665,0))</f>
        <v>713.27677081250147</v>
      </c>
      <c r="N665" s="42">
        <f>MAX(K665,0)*(D665*1000/3600)</f>
        <v>0</v>
      </c>
      <c r="O665" s="42">
        <f>ABS(M665*(D665*1000/3600))</f>
        <v>7231.8339262934178</v>
      </c>
      <c r="P665" s="42">
        <f>P664+N665/1000</f>
        <v>2498.8675655519532</v>
      </c>
      <c r="Q665" s="42">
        <f>Q664+O665/1000</f>
        <v>618.1462376451932</v>
      </c>
      <c r="R665" s="43">
        <v>728.40342345503984</v>
      </c>
      <c r="S665" s="43">
        <f t="shared" si="62"/>
        <v>0</v>
      </c>
      <c r="T665" s="42">
        <f>V665*Y$16</f>
        <v>424.79829274186693</v>
      </c>
      <c r="U665" s="21">
        <f>MIN(O665,Y$17)</f>
        <v>7231.8339262934178</v>
      </c>
      <c r="V665" s="21">
        <f t="shared" si="65"/>
        <v>616.07025239441987</v>
      </c>
      <c r="W665" s="22"/>
    </row>
    <row r="666" spans="1:23" x14ac:dyDescent="0.35">
      <c r="A666" s="3" t="s">
        <v>13</v>
      </c>
      <c r="B666" s="3">
        <v>659</v>
      </c>
      <c r="C666" s="3">
        <v>70</v>
      </c>
      <c r="D666" s="8">
        <v>34.299999999999997</v>
      </c>
      <c r="E666" s="42">
        <f t="shared" si="63"/>
        <v>-0.76388888888888884</v>
      </c>
      <c r="F666" s="42">
        <f t="shared" si="64"/>
        <v>-2.75</v>
      </c>
      <c r="G666" s="42">
        <f>0.5*Y$11*Y$13*Y$10*(D666*(1000/3600))^2</f>
        <v>82.161715123055544</v>
      </c>
      <c r="H666" s="42">
        <f>IF(D666=0,0,Y$12*Y$9*9.81)</f>
        <v>374.44769999999994</v>
      </c>
      <c r="I666" s="42">
        <f t="shared" si="60"/>
        <v>456.6094151230555</v>
      </c>
      <c r="J666" s="42">
        <f>(Y$9*E666)+IF(E666&gt;0,H666+G666,0)</f>
        <v>-1325.3472222222222</v>
      </c>
      <c r="K666" s="42">
        <f>MAX((Y$9*E666)+H666+G666,0)</f>
        <v>0</v>
      </c>
      <c r="L666" s="42">
        <f t="shared" si="61"/>
        <v>1325.3472222222222</v>
      </c>
      <c r="M666" s="42">
        <f>ABS(MIN((Y$9*E666)+H666+G666,0))</f>
        <v>868.73780709916673</v>
      </c>
      <c r="N666" s="42">
        <f>MAX(K666,0)*(D666*1000/3600)</f>
        <v>0</v>
      </c>
      <c r="O666" s="42">
        <f>ABS(M666*(D666*1000/3600))</f>
        <v>8277.1407731948384</v>
      </c>
      <c r="P666" s="42">
        <f>P665+N666/1000</f>
        <v>2498.8675655519532</v>
      </c>
      <c r="Q666" s="42">
        <f>Q665+O666/1000</f>
        <v>626.42337841838798</v>
      </c>
      <c r="R666" s="43">
        <v>728.40342345503984</v>
      </c>
      <c r="S666" s="43">
        <f t="shared" si="62"/>
        <v>0</v>
      </c>
      <c r="T666" s="42">
        <f>V666*Y$16</f>
        <v>430.50562117652436</v>
      </c>
      <c r="U666" s="21">
        <f>MIN(O666,Y$17)</f>
        <v>8277.1407731948384</v>
      </c>
      <c r="V666" s="21">
        <f t="shared" si="65"/>
        <v>624.34739316761465</v>
      </c>
      <c r="W666" s="22"/>
    </row>
    <row r="667" spans="1:23" x14ac:dyDescent="0.35">
      <c r="A667" s="3" t="s">
        <v>13</v>
      </c>
      <c r="B667" s="3">
        <v>660</v>
      </c>
      <c r="C667" s="3">
        <v>71</v>
      </c>
      <c r="D667" s="8">
        <v>31</v>
      </c>
      <c r="E667" s="42">
        <f t="shared" si="63"/>
        <v>-1.1527777777777775</v>
      </c>
      <c r="F667" s="42">
        <f t="shared" si="64"/>
        <v>-4.1499999999999986</v>
      </c>
      <c r="G667" s="42">
        <f>0.5*Y$11*Y$13*Y$10*(D667*(1000/3600))^2</f>
        <v>67.112689638888881</v>
      </c>
      <c r="H667" s="42">
        <f>IF(D667=0,0,Y$12*Y$9*9.81)</f>
        <v>374.44769999999994</v>
      </c>
      <c r="I667" s="42">
        <f t="shared" si="60"/>
        <v>441.56038963888881</v>
      </c>
      <c r="J667" s="42">
        <f>(Y$9*E667)+IF(E667&gt;0,H667+G667,0)</f>
        <v>-2000.0694444444439</v>
      </c>
      <c r="K667" s="42">
        <f>MAX((Y$9*E667)+H667+G667,0)</f>
        <v>0</v>
      </c>
      <c r="L667" s="42">
        <f t="shared" si="61"/>
        <v>2000.0694444444439</v>
      </c>
      <c r="M667" s="42">
        <f>ABS(MIN((Y$9*E667)+H667+G667,0))</f>
        <v>1558.509054805555</v>
      </c>
      <c r="N667" s="42">
        <f>MAX(K667,0)*(D667*1000/3600)</f>
        <v>0</v>
      </c>
      <c r="O667" s="42">
        <f>ABS(M667*(D667*1000/3600))</f>
        <v>13420.49463860339</v>
      </c>
      <c r="P667" s="42">
        <f>P666+N667/1000</f>
        <v>2498.8675655519532</v>
      </c>
      <c r="Q667" s="42">
        <f>Q666+O667/1000</f>
        <v>639.84387305699136</v>
      </c>
      <c r="R667" s="43">
        <v>728.40342345503984</v>
      </c>
      <c r="S667" s="43">
        <f t="shared" si="62"/>
        <v>0</v>
      </c>
      <c r="T667" s="42">
        <f>V667*Y$16</f>
        <v>439.75944115577602</v>
      </c>
      <c r="U667" s="21">
        <f>MIN(O667,Y$17)</f>
        <v>13420.49463860339</v>
      </c>
      <c r="V667" s="21">
        <f t="shared" si="65"/>
        <v>637.76788780621803</v>
      </c>
      <c r="W667" s="22"/>
    </row>
    <row r="668" spans="1:23" x14ac:dyDescent="0.35">
      <c r="A668" s="3" t="s">
        <v>13</v>
      </c>
      <c r="B668" s="3">
        <v>661</v>
      </c>
      <c r="C668" s="3">
        <v>72</v>
      </c>
      <c r="D668" s="8">
        <v>26</v>
      </c>
      <c r="E668" s="42">
        <f t="shared" si="63"/>
        <v>-1.4305555555555556</v>
      </c>
      <c r="F668" s="42">
        <f t="shared" si="64"/>
        <v>-5.15</v>
      </c>
      <c r="G668" s="42">
        <f>0.5*Y$11*Y$13*Y$10*(D668*(1000/3600))^2</f>
        <v>47.209342555555558</v>
      </c>
      <c r="H668" s="42">
        <f>IF(D668=0,0,Y$12*Y$9*9.81)</f>
        <v>374.44769999999994</v>
      </c>
      <c r="I668" s="42">
        <f t="shared" si="60"/>
        <v>421.65704255555551</v>
      </c>
      <c r="J668" s="42">
        <f>(Y$9*E668)+IF(E668&gt;0,H668+G668,0)</f>
        <v>-2482.0138888888891</v>
      </c>
      <c r="K668" s="42">
        <f>MAX((Y$9*E668)+H668+G668,0)</f>
        <v>0</v>
      </c>
      <c r="L668" s="42">
        <f t="shared" si="61"/>
        <v>2482.0138888888891</v>
      </c>
      <c r="M668" s="42">
        <f>ABS(MIN((Y$9*E668)+H668+G668,0))</f>
        <v>2060.3568463333336</v>
      </c>
      <c r="N668" s="42">
        <f>MAX(K668,0)*(D668*1000/3600)</f>
        <v>0</v>
      </c>
      <c r="O668" s="42">
        <f>ABS(M668*(D668*1000/3600))</f>
        <v>14880.355001296299</v>
      </c>
      <c r="P668" s="42">
        <f>P667+N668/1000</f>
        <v>2498.8675655519532</v>
      </c>
      <c r="Q668" s="42">
        <f>Q667+O668/1000</f>
        <v>654.72422805828762</v>
      </c>
      <c r="R668" s="43">
        <v>728.40342345503984</v>
      </c>
      <c r="S668" s="43">
        <f t="shared" si="62"/>
        <v>0</v>
      </c>
      <c r="T668" s="42">
        <f>V668*Y$16</f>
        <v>450.01987716185772</v>
      </c>
      <c r="U668" s="21">
        <f>MIN(O668,Y$17)</f>
        <v>14880.355001296299</v>
      </c>
      <c r="V668" s="21">
        <f t="shared" si="65"/>
        <v>652.64824280751429</v>
      </c>
      <c r="W668" s="22"/>
    </row>
    <row r="669" spans="1:23" x14ac:dyDescent="0.35">
      <c r="A669" s="3" t="s">
        <v>13</v>
      </c>
      <c r="B669" s="3">
        <v>662</v>
      </c>
      <c r="C669" s="3">
        <v>73</v>
      </c>
      <c r="D669" s="8">
        <v>20.7</v>
      </c>
      <c r="E669" s="42">
        <f t="shared" si="63"/>
        <v>-1.4722222222222221</v>
      </c>
      <c r="F669" s="42">
        <f t="shared" si="64"/>
        <v>-5.3</v>
      </c>
      <c r="G669" s="42">
        <f>0.5*Y$11*Y$13*Y$10*(D669*(1000/3600))^2</f>
        <v>29.924158567500001</v>
      </c>
      <c r="H669" s="42">
        <f>IF(D669=0,0,Y$12*Y$9*9.81)</f>
        <v>374.44769999999994</v>
      </c>
      <c r="I669" s="42">
        <f t="shared" si="60"/>
        <v>404.37185856749994</v>
      </c>
      <c r="J669" s="42">
        <f>(Y$9*E669)+IF(E669&gt;0,H669+G669,0)</f>
        <v>-2554.3055555555552</v>
      </c>
      <c r="K669" s="42">
        <f>MAX((Y$9*E669)+H669+G669,0)</f>
        <v>0</v>
      </c>
      <c r="L669" s="42">
        <f t="shared" si="61"/>
        <v>2554.3055555555552</v>
      </c>
      <c r="M669" s="42">
        <f>ABS(MIN((Y$9*E669)+H669+G669,0))</f>
        <v>2149.9336969880551</v>
      </c>
      <c r="N669" s="42">
        <f>MAX(K669,0)*(D669*1000/3600)</f>
        <v>0</v>
      </c>
      <c r="O669" s="42">
        <f>ABS(M669*(D669*1000/3600))</f>
        <v>12362.118757681317</v>
      </c>
      <c r="P669" s="42">
        <f>P668+N669/1000</f>
        <v>2498.8675655519532</v>
      </c>
      <c r="Q669" s="42">
        <f>Q668+O669/1000</f>
        <v>667.08634681596891</v>
      </c>
      <c r="R669" s="43">
        <v>728.40342345503984</v>
      </c>
      <c r="S669" s="43">
        <f t="shared" si="62"/>
        <v>0</v>
      </c>
      <c r="T669" s="42">
        <f>V669*Y$16</f>
        <v>458.54391629948054</v>
      </c>
      <c r="U669" s="21">
        <f>MIN(O669,Y$17)</f>
        <v>12362.118757681317</v>
      </c>
      <c r="V669" s="21">
        <f t="shared" si="65"/>
        <v>665.01036156519558</v>
      </c>
      <c r="W669" s="22"/>
    </row>
    <row r="670" spans="1:23" x14ac:dyDescent="0.35">
      <c r="A670" s="3" t="s">
        <v>13</v>
      </c>
      <c r="B670" s="3">
        <v>663</v>
      </c>
      <c r="C670" s="3">
        <v>74</v>
      </c>
      <c r="D670" s="8">
        <v>15.4</v>
      </c>
      <c r="E670" s="42">
        <f t="shared" si="63"/>
        <v>-1.0555555555555556</v>
      </c>
      <c r="F670" s="42">
        <f t="shared" si="64"/>
        <v>-3.8</v>
      </c>
      <c r="G670" s="42">
        <f>0.5*Y$11*Y$13*Y$10*(D670*(1000/3600))^2</f>
        <v>16.562378225555555</v>
      </c>
      <c r="H670" s="42">
        <f>IF(D670=0,0,Y$12*Y$9*9.81)</f>
        <v>374.44769999999994</v>
      </c>
      <c r="I670" s="42">
        <f t="shared" si="60"/>
        <v>391.0100782255555</v>
      </c>
      <c r="J670" s="42">
        <f>(Y$9*E670)+IF(E670&gt;0,H670+G670,0)</f>
        <v>-1831.3888888888889</v>
      </c>
      <c r="K670" s="42">
        <f>MAX((Y$9*E670)+H670+G670,0)</f>
        <v>0</v>
      </c>
      <c r="L670" s="42">
        <f t="shared" si="61"/>
        <v>1831.3888888888889</v>
      </c>
      <c r="M670" s="42">
        <f>ABS(MIN((Y$9*E670)+H670+G670,0))</f>
        <v>1440.3788106633335</v>
      </c>
      <c r="N670" s="42">
        <f>MAX(K670,0)*(D670*1000/3600)</f>
        <v>0</v>
      </c>
      <c r="O670" s="42">
        <f>ABS(M670*(D670*1000/3600))</f>
        <v>6161.6204678375934</v>
      </c>
      <c r="P670" s="42">
        <f>P669+N670/1000</f>
        <v>2498.8675655519532</v>
      </c>
      <c r="Q670" s="42">
        <f>Q669+O670/1000</f>
        <v>673.24796728380647</v>
      </c>
      <c r="R670" s="43">
        <v>728.40342345503984</v>
      </c>
      <c r="S670" s="43">
        <f t="shared" si="62"/>
        <v>0</v>
      </c>
      <c r="T670" s="42">
        <f>V670*Y$16</f>
        <v>462.79253217581572</v>
      </c>
      <c r="U670" s="21">
        <f>MIN(O670,Y$17)</f>
        <v>6161.6204678375934</v>
      </c>
      <c r="V670" s="21">
        <f t="shared" si="65"/>
        <v>671.17198203303315</v>
      </c>
      <c r="W670" s="22"/>
    </row>
    <row r="671" spans="1:23" x14ac:dyDescent="0.35">
      <c r="A671" s="3" t="s">
        <v>13</v>
      </c>
      <c r="B671" s="3">
        <v>664</v>
      </c>
      <c r="C671" s="3">
        <v>75</v>
      </c>
      <c r="D671" s="8">
        <v>13.1</v>
      </c>
      <c r="E671" s="42">
        <f t="shared" si="63"/>
        <v>-0.47222222222222227</v>
      </c>
      <c r="F671" s="42">
        <f t="shared" si="64"/>
        <v>-1.7000000000000002</v>
      </c>
      <c r="G671" s="42">
        <f>0.5*Y$11*Y$13*Y$10*(D671*(1000/3600))^2</f>
        <v>11.984608396388889</v>
      </c>
      <c r="H671" s="42">
        <f>IF(D671=0,0,Y$12*Y$9*9.81)</f>
        <v>374.44769999999994</v>
      </c>
      <c r="I671" s="42">
        <f t="shared" si="60"/>
        <v>386.43230839638881</v>
      </c>
      <c r="J671" s="42">
        <f>(Y$9*E671)+IF(E671&gt;0,H671+G671,0)</f>
        <v>-819.30555555555566</v>
      </c>
      <c r="K671" s="42">
        <f>MAX((Y$9*E671)+H671+G671,0)</f>
        <v>0</v>
      </c>
      <c r="L671" s="42">
        <f t="shared" si="61"/>
        <v>819.30555555555566</v>
      </c>
      <c r="M671" s="42">
        <f>ABS(MIN((Y$9*E671)+H671+G671,0))</f>
        <v>432.87324715916685</v>
      </c>
      <c r="N671" s="42">
        <f>MAX(K671,0)*(D671*1000/3600)</f>
        <v>0</v>
      </c>
      <c r="O671" s="42">
        <f>ABS(M671*(D671*1000/3600))</f>
        <v>1575.177649384746</v>
      </c>
      <c r="P671" s="42">
        <f>P670+N671/1000</f>
        <v>2498.8675655519532</v>
      </c>
      <c r="Q671" s="42">
        <f>Q670+O671/1000</f>
        <v>674.8231449331912</v>
      </c>
      <c r="R671" s="43">
        <v>728.40342345503984</v>
      </c>
      <c r="S671" s="43">
        <f t="shared" si="62"/>
        <v>0</v>
      </c>
      <c r="T671" s="42">
        <f>V671*Y$16</f>
        <v>463.87866281371475</v>
      </c>
      <c r="U671" s="21">
        <f>MIN(O671,Y$17)</f>
        <v>1575.177649384746</v>
      </c>
      <c r="V671" s="21">
        <f t="shared" si="65"/>
        <v>672.74715968241787</v>
      </c>
      <c r="W671" s="22"/>
    </row>
    <row r="672" spans="1:23" x14ac:dyDescent="0.35">
      <c r="A672" s="3" t="s">
        <v>13</v>
      </c>
      <c r="B672" s="3">
        <v>665</v>
      </c>
      <c r="C672" s="3">
        <v>76</v>
      </c>
      <c r="D672" s="8">
        <v>12</v>
      </c>
      <c r="E672" s="42">
        <f t="shared" si="63"/>
        <v>-8.3333333333333287E-2</v>
      </c>
      <c r="F672" s="42">
        <f t="shared" si="64"/>
        <v>-0.29999999999999982</v>
      </c>
      <c r="G672" s="42">
        <f>0.5*Y$11*Y$13*Y$10*(D672*(1000/3600))^2</f>
        <v>10.056428</v>
      </c>
      <c r="H672" s="42">
        <f>IF(D672=0,0,Y$12*Y$9*9.81)</f>
        <v>374.44769999999994</v>
      </c>
      <c r="I672" s="42">
        <f t="shared" si="60"/>
        <v>384.50412799999992</v>
      </c>
      <c r="J672" s="42">
        <f>(Y$9*E672)+IF(E672&gt;0,H672+G672,0)</f>
        <v>-144.58333333333326</v>
      </c>
      <c r="K672" s="42">
        <f>MAX((Y$9*E672)+H672+G672,0)</f>
        <v>239.92079466666669</v>
      </c>
      <c r="L672" s="42">
        <f t="shared" si="61"/>
        <v>144.58333333333326</v>
      </c>
      <c r="M672" s="42">
        <f>ABS(MIN((Y$9*E672)+H672+G672,0))</f>
        <v>0</v>
      </c>
      <c r="N672" s="42">
        <f>MAX(K672,0)*(D672*1000/3600)</f>
        <v>799.73598222222233</v>
      </c>
      <c r="O672" s="42">
        <f>ABS(M672*(D672*1000/3600))</f>
        <v>0</v>
      </c>
      <c r="P672" s="42">
        <f>P671+N672/1000</f>
        <v>2499.6673015341753</v>
      </c>
      <c r="Q672" s="42">
        <f>Q671+O672/1000</f>
        <v>674.8231449331912</v>
      </c>
      <c r="R672" s="43">
        <v>728.40342345503984</v>
      </c>
      <c r="S672" s="43">
        <f t="shared" si="62"/>
        <v>0</v>
      </c>
      <c r="T672" s="42">
        <f>V672*Y$16</f>
        <v>463.87866281371475</v>
      </c>
      <c r="U672" s="21">
        <f>MIN(O672,Y$17)</f>
        <v>0</v>
      </c>
      <c r="V672" s="21">
        <f t="shared" si="65"/>
        <v>672.74715968241787</v>
      </c>
      <c r="W672" s="22"/>
    </row>
    <row r="673" spans="1:23" x14ac:dyDescent="0.35">
      <c r="A673" s="3" t="s">
        <v>13</v>
      </c>
      <c r="B673" s="3">
        <v>666</v>
      </c>
      <c r="C673" s="3">
        <v>77</v>
      </c>
      <c r="D673" s="8">
        <v>12.5</v>
      </c>
      <c r="E673" s="42">
        <f t="shared" si="63"/>
        <v>0.27777777777777779</v>
      </c>
      <c r="F673" s="42">
        <f t="shared" si="64"/>
        <v>1</v>
      </c>
      <c r="G673" s="42">
        <f>0.5*Y$11*Y$13*Y$10*(D673*(1000/3600))^2</f>
        <v>10.911922743055555</v>
      </c>
      <c r="H673" s="42">
        <f>IF(D673=0,0,Y$12*Y$9*9.81)</f>
        <v>374.44769999999994</v>
      </c>
      <c r="I673" s="42">
        <f t="shared" si="60"/>
        <v>385.35962274305552</v>
      </c>
      <c r="J673" s="42">
        <f>(Y$9*E673)+IF(E673&gt;0,H673+G673,0)</f>
        <v>867.30406718749998</v>
      </c>
      <c r="K673" s="42">
        <f>MAX((Y$9*E673)+H673+G673,0)</f>
        <v>867.30406718749998</v>
      </c>
      <c r="L673" s="42">
        <f t="shared" si="61"/>
        <v>0</v>
      </c>
      <c r="M673" s="42">
        <f>ABS(MIN((Y$9*E673)+H673+G673,0))</f>
        <v>0</v>
      </c>
      <c r="N673" s="42">
        <f>MAX(K673,0)*(D673*1000/3600)</f>
        <v>3011.4724555121529</v>
      </c>
      <c r="O673" s="42">
        <f>ABS(M673*(D673*1000/3600))</f>
        <v>0</v>
      </c>
      <c r="P673" s="42">
        <f>P672+N673/1000</f>
        <v>2502.6787739896877</v>
      </c>
      <c r="Q673" s="42">
        <f>Q672+O673/1000</f>
        <v>674.8231449331912</v>
      </c>
      <c r="R673" s="43">
        <v>728.40342345503984</v>
      </c>
      <c r="S673" s="43">
        <f t="shared" si="62"/>
        <v>0</v>
      </c>
      <c r="T673" s="42">
        <f>V673*Y$16</f>
        <v>463.87866281371475</v>
      </c>
      <c r="U673" s="21">
        <f>MIN(O673,Y$17)</f>
        <v>0</v>
      </c>
      <c r="V673" s="21">
        <f t="shared" si="65"/>
        <v>672.74715968241787</v>
      </c>
      <c r="W673" s="22"/>
    </row>
    <row r="674" spans="1:23" x14ac:dyDescent="0.35">
      <c r="A674" s="3" t="s">
        <v>13</v>
      </c>
      <c r="B674" s="3">
        <v>667</v>
      </c>
      <c r="C674" s="3">
        <v>78</v>
      </c>
      <c r="D674" s="8">
        <v>14</v>
      </c>
      <c r="E674" s="42">
        <f t="shared" si="63"/>
        <v>0.90277777777777779</v>
      </c>
      <c r="F674" s="42">
        <f t="shared" si="64"/>
        <v>3.25</v>
      </c>
      <c r="G674" s="42">
        <f>0.5*Y$11*Y$13*Y$10*(D674*(1000/3600))^2</f>
        <v>13.687915888888892</v>
      </c>
      <c r="H674" s="42">
        <f>IF(D674=0,0,Y$12*Y$9*9.81)</f>
        <v>374.44769999999994</v>
      </c>
      <c r="I674" s="42">
        <f t="shared" si="60"/>
        <v>388.13561588888882</v>
      </c>
      <c r="J674" s="42">
        <f>(Y$9*E674)+IF(E674&gt;0,H674+G674,0)</f>
        <v>1954.4550603333334</v>
      </c>
      <c r="K674" s="42">
        <f>MAX((Y$9*E674)+H674+G674,0)</f>
        <v>1954.4550603333334</v>
      </c>
      <c r="L674" s="42">
        <f t="shared" si="61"/>
        <v>0</v>
      </c>
      <c r="M674" s="42">
        <f>ABS(MIN((Y$9*E674)+H674+G674,0))</f>
        <v>0</v>
      </c>
      <c r="N674" s="42">
        <f>MAX(K674,0)*(D674*1000/3600)</f>
        <v>7600.6585679629634</v>
      </c>
      <c r="O674" s="42">
        <f>ABS(M674*(D674*1000/3600))</f>
        <v>0</v>
      </c>
      <c r="P674" s="42">
        <f>P673+N674/1000</f>
        <v>2510.2794325576506</v>
      </c>
      <c r="Q674" s="42">
        <f>Q673+O674/1000</f>
        <v>674.8231449331912</v>
      </c>
      <c r="R674" s="43">
        <v>728.40342345503984</v>
      </c>
      <c r="S674" s="43">
        <f t="shared" si="62"/>
        <v>0</v>
      </c>
      <c r="T674" s="42">
        <f>V674*Y$16</f>
        <v>463.87866281371475</v>
      </c>
      <c r="U674" s="21">
        <f>MIN(O674,Y$17)</f>
        <v>0</v>
      </c>
      <c r="V674" s="21">
        <f t="shared" si="65"/>
        <v>672.74715968241787</v>
      </c>
      <c r="W674" s="22"/>
    </row>
    <row r="675" spans="1:23" x14ac:dyDescent="0.35">
      <c r="A675" s="3" t="s">
        <v>13</v>
      </c>
      <c r="B675" s="3">
        <v>668</v>
      </c>
      <c r="C675" s="3">
        <v>79</v>
      </c>
      <c r="D675" s="8">
        <v>19</v>
      </c>
      <c r="E675" s="42">
        <f t="shared" si="63"/>
        <v>1.2777777777777777</v>
      </c>
      <c r="F675" s="42">
        <f t="shared" si="64"/>
        <v>4.5999999999999996</v>
      </c>
      <c r="G675" s="42">
        <f>0.5*Y$11*Y$13*Y$10*(D675*(1000/3600))^2</f>
        <v>25.210906305555554</v>
      </c>
      <c r="H675" s="42">
        <f>IF(D675=0,0,Y$12*Y$9*9.81)</f>
        <v>374.44769999999994</v>
      </c>
      <c r="I675" s="42">
        <f t="shared" si="60"/>
        <v>399.65860630555551</v>
      </c>
      <c r="J675" s="42">
        <f>(Y$9*E675)+IF(E675&gt;0,H675+G675,0)</f>
        <v>2616.60305075</v>
      </c>
      <c r="K675" s="42">
        <f>MAX((Y$9*E675)+H675+G675,0)</f>
        <v>2616.6030507499995</v>
      </c>
      <c r="L675" s="42">
        <f t="shared" si="61"/>
        <v>0</v>
      </c>
      <c r="M675" s="42">
        <f>ABS(MIN((Y$9*E675)+H675+G675,0))</f>
        <v>0</v>
      </c>
      <c r="N675" s="42">
        <f>MAX(K675,0)*(D675*1000/3600)</f>
        <v>13809.849434513886</v>
      </c>
      <c r="O675" s="42">
        <f>ABS(M675*(D675*1000/3600))</f>
        <v>0</v>
      </c>
      <c r="P675" s="42">
        <f>P674+N675/1000</f>
        <v>2524.0892819921646</v>
      </c>
      <c r="Q675" s="42">
        <f>Q674+O675/1000</f>
        <v>674.8231449331912</v>
      </c>
      <c r="R675" s="43">
        <v>728.40342345503984</v>
      </c>
      <c r="S675" s="43">
        <f t="shared" si="62"/>
        <v>0</v>
      </c>
      <c r="T675" s="42">
        <f>V675*Y$16</f>
        <v>463.87866281371475</v>
      </c>
      <c r="U675" s="21">
        <f>MIN(O675,Y$17)</f>
        <v>0</v>
      </c>
      <c r="V675" s="21">
        <f t="shared" si="65"/>
        <v>672.74715968241787</v>
      </c>
      <c r="W675" s="22"/>
    </row>
    <row r="676" spans="1:23" x14ac:dyDescent="0.35">
      <c r="A676" s="3" t="s">
        <v>13</v>
      </c>
      <c r="B676" s="3">
        <v>669</v>
      </c>
      <c r="C676" s="3">
        <v>80</v>
      </c>
      <c r="D676" s="8">
        <v>23.2</v>
      </c>
      <c r="E676" s="42">
        <f t="shared" si="63"/>
        <v>1.25</v>
      </c>
      <c r="F676" s="42">
        <f t="shared" si="64"/>
        <v>4.5</v>
      </c>
      <c r="G676" s="42">
        <f>0.5*Y$11*Y$13*Y$10*(D676*(1000/3600))^2</f>
        <v>37.588693102222223</v>
      </c>
      <c r="H676" s="42">
        <f>IF(D676=0,0,Y$12*Y$9*9.81)</f>
        <v>374.44769999999994</v>
      </c>
      <c r="I676" s="42">
        <f t="shared" si="60"/>
        <v>412.03639310222218</v>
      </c>
      <c r="J676" s="42">
        <f>(Y$9*E676)+IF(E676&gt;0,H676+G676,0)</f>
        <v>2580.7863931022221</v>
      </c>
      <c r="K676" s="42">
        <f>MAX((Y$9*E676)+H676+G676,0)</f>
        <v>2580.7863931022221</v>
      </c>
      <c r="L676" s="42">
        <f t="shared" si="61"/>
        <v>0</v>
      </c>
      <c r="M676" s="42">
        <f>ABS(MIN((Y$9*E676)+H676+G676,0))</f>
        <v>0</v>
      </c>
      <c r="N676" s="42">
        <f>MAX(K676,0)*(D676*1000/3600)</f>
        <v>16631.734533325431</v>
      </c>
      <c r="O676" s="42">
        <f>ABS(M676*(D676*1000/3600))</f>
        <v>0</v>
      </c>
      <c r="P676" s="42">
        <f>P675+N676/1000</f>
        <v>2540.7210165254901</v>
      </c>
      <c r="Q676" s="42">
        <f>Q675+O676/1000</f>
        <v>674.8231449331912</v>
      </c>
      <c r="R676" s="43">
        <v>728.40342345503984</v>
      </c>
      <c r="S676" s="43">
        <f t="shared" si="62"/>
        <v>0</v>
      </c>
      <c r="T676" s="42">
        <f>V676*Y$16</f>
        <v>463.87866281371475</v>
      </c>
      <c r="U676" s="21">
        <f>MIN(O676,Y$17)</f>
        <v>0</v>
      </c>
      <c r="V676" s="21">
        <f t="shared" si="65"/>
        <v>672.74715968241787</v>
      </c>
      <c r="W676" s="22"/>
    </row>
    <row r="677" spans="1:23" x14ac:dyDescent="0.35">
      <c r="A677" s="3" t="s">
        <v>13</v>
      </c>
      <c r="B677" s="3">
        <v>670</v>
      </c>
      <c r="C677" s="3">
        <v>81</v>
      </c>
      <c r="D677" s="8">
        <v>28</v>
      </c>
      <c r="E677" s="42">
        <f t="shared" si="63"/>
        <v>1.2222222222222223</v>
      </c>
      <c r="F677" s="42">
        <f t="shared" si="64"/>
        <v>4.4000000000000004</v>
      </c>
      <c r="G677" s="42">
        <f>0.5*Y$11*Y$13*Y$10*(D677*(1000/3600))^2</f>
        <v>54.751663555555567</v>
      </c>
      <c r="H677" s="42">
        <f>IF(D677=0,0,Y$12*Y$9*9.81)</f>
        <v>374.44769999999994</v>
      </c>
      <c r="I677" s="42">
        <f t="shared" si="60"/>
        <v>429.19936355555552</v>
      </c>
      <c r="J677" s="42">
        <f>(Y$9*E677)+IF(E677&gt;0,H677+G677,0)</f>
        <v>2549.7549191111111</v>
      </c>
      <c r="K677" s="42">
        <f>MAX((Y$9*E677)+H677+G677,0)</f>
        <v>2549.7549191111111</v>
      </c>
      <c r="L677" s="42">
        <f t="shared" si="61"/>
        <v>0</v>
      </c>
      <c r="M677" s="42">
        <f>ABS(MIN((Y$9*E677)+H677+G677,0))</f>
        <v>0</v>
      </c>
      <c r="N677" s="42">
        <f>MAX(K677,0)*(D677*1000/3600)</f>
        <v>19831.427148641975</v>
      </c>
      <c r="O677" s="42">
        <f>ABS(M677*(D677*1000/3600))</f>
        <v>0</v>
      </c>
      <c r="P677" s="42">
        <f>P676+N677/1000</f>
        <v>2560.5524436741321</v>
      </c>
      <c r="Q677" s="42">
        <f>Q676+O677/1000</f>
        <v>674.8231449331912</v>
      </c>
      <c r="R677" s="43">
        <v>728.40342345503984</v>
      </c>
      <c r="S677" s="43">
        <f t="shared" si="62"/>
        <v>0</v>
      </c>
      <c r="T677" s="42">
        <f>V677*Y$16</f>
        <v>463.87866281371475</v>
      </c>
      <c r="U677" s="21">
        <f>MIN(O677,Y$17)</f>
        <v>0</v>
      </c>
      <c r="V677" s="21">
        <f t="shared" si="65"/>
        <v>672.74715968241787</v>
      </c>
      <c r="W677" s="22"/>
    </row>
    <row r="678" spans="1:23" x14ac:dyDescent="0.35">
      <c r="A678" s="3" t="s">
        <v>13</v>
      </c>
      <c r="B678" s="3">
        <v>671</v>
      </c>
      <c r="C678" s="3">
        <v>82</v>
      </c>
      <c r="D678" s="8">
        <v>32</v>
      </c>
      <c r="E678" s="42">
        <f t="shared" si="63"/>
        <v>0.83333333333333326</v>
      </c>
      <c r="F678" s="42">
        <f t="shared" si="64"/>
        <v>3</v>
      </c>
      <c r="G678" s="42">
        <f>0.5*Y$11*Y$13*Y$10*(D678*(1000/3600))^2</f>
        <v>71.512376888888895</v>
      </c>
      <c r="H678" s="42">
        <f>IF(D678=0,0,Y$12*Y$9*9.81)</f>
        <v>374.44769999999994</v>
      </c>
      <c r="I678" s="42">
        <f t="shared" si="60"/>
        <v>445.96007688888881</v>
      </c>
      <c r="J678" s="42">
        <f>(Y$9*E678)+IF(E678&gt;0,H678+G678,0)</f>
        <v>1891.7934102222221</v>
      </c>
      <c r="K678" s="42">
        <f>MAX((Y$9*E678)+H678+G678,0)</f>
        <v>1891.7934102222221</v>
      </c>
      <c r="L678" s="42">
        <f t="shared" si="61"/>
        <v>0</v>
      </c>
      <c r="M678" s="42">
        <f>ABS(MIN((Y$9*E678)+H678+G678,0))</f>
        <v>0</v>
      </c>
      <c r="N678" s="42">
        <f>MAX(K678,0)*(D678*1000/3600)</f>
        <v>16815.941424197532</v>
      </c>
      <c r="O678" s="42">
        <f>ABS(M678*(D678*1000/3600))</f>
        <v>0</v>
      </c>
      <c r="P678" s="42">
        <f>P677+N678/1000</f>
        <v>2577.3683850983298</v>
      </c>
      <c r="Q678" s="42">
        <f>Q677+O678/1000</f>
        <v>674.8231449331912</v>
      </c>
      <c r="R678" s="43">
        <v>728.40342345503984</v>
      </c>
      <c r="S678" s="43">
        <f t="shared" si="62"/>
        <v>0</v>
      </c>
      <c r="T678" s="42">
        <f>V678*Y$16</f>
        <v>463.87866281371475</v>
      </c>
      <c r="U678" s="21">
        <f>MIN(O678,Y$17)</f>
        <v>0</v>
      </c>
      <c r="V678" s="21">
        <f t="shared" si="65"/>
        <v>672.74715968241787</v>
      </c>
      <c r="W678" s="22"/>
    </row>
    <row r="679" spans="1:23" x14ac:dyDescent="0.35">
      <c r="A679" s="3" t="s">
        <v>13</v>
      </c>
      <c r="B679" s="3">
        <v>672</v>
      </c>
      <c r="C679" s="3">
        <v>83</v>
      </c>
      <c r="D679" s="8">
        <v>34</v>
      </c>
      <c r="E679" s="42">
        <f t="shared" si="63"/>
        <v>0.55555555555555558</v>
      </c>
      <c r="F679" s="42">
        <f t="shared" si="64"/>
        <v>2</v>
      </c>
      <c r="G679" s="42">
        <f>0.5*Y$11*Y$13*Y$10*(D679*(1000/3600))^2</f>
        <v>80.730769222222222</v>
      </c>
      <c r="H679" s="42">
        <f>IF(D679=0,0,Y$12*Y$9*9.81)</f>
        <v>374.44769999999994</v>
      </c>
      <c r="I679" s="42">
        <f t="shared" si="60"/>
        <v>455.17846922222213</v>
      </c>
      <c r="J679" s="42">
        <f>(Y$9*E679)+IF(E679&gt;0,H679+G679,0)</f>
        <v>1419.0673581111109</v>
      </c>
      <c r="K679" s="42">
        <f>MAX((Y$9*E679)+H679+G679,0)</f>
        <v>1419.0673581111112</v>
      </c>
      <c r="L679" s="42">
        <f t="shared" si="61"/>
        <v>0</v>
      </c>
      <c r="M679" s="42">
        <f>ABS(MIN((Y$9*E679)+H679+G679,0))</f>
        <v>0</v>
      </c>
      <c r="N679" s="42">
        <f>MAX(K679,0)*(D679*1000/3600)</f>
        <v>13402.302826604939</v>
      </c>
      <c r="O679" s="42">
        <f>ABS(M679*(D679*1000/3600))</f>
        <v>0</v>
      </c>
      <c r="P679" s="42">
        <f>P678+N679/1000</f>
        <v>2590.7706879249349</v>
      </c>
      <c r="Q679" s="42">
        <f>Q678+O679/1000</f>
        <v>674.8231449331912</v>
      </c>
      <c r="R679" s="43">
        <v>728.40342345503984</v>
      </c>
      <c r="S679" s="43">
        <f t="shared" si="62"/>
        <v>0</v>
      </c>
      <c r="T679" s="42">
        <f>V679*Y$16</f>
        <v>463.87866281371475</v>
      </c>
      <c r="U679" s="21">
        <f>MIN(O679,Y$17)</f>
        <v>0</v>
      </c>
      <c r="V679" s="21">
        <f t="shared" si="65"/>
        <v>672.74715968241787</v>
      </c>
      <c r="W679" s="22"/>
    </row>
    <row r="680" spans="1:23" x14ac:dyDescent="0.35">
      <c r="A680" s="3" t="s">
        <v>13</v>
      </c>
      <c r="B680" s="3">
        <v>673</v>
      </c>
      <c r="C680" s="3">
        <v>84</v>
      </c>
      <c r="D680" s="8">
        <v>36</v>
      </c>
      <c r="E680" s="42">
        <f t="shared" si="63"/>
        <v>0.55555555555555558</v>
      </c>
      <c r="F680" s="42">
        <f t="shared" si="64"/>
        <v>2</v>
      </c>
      <c r="G680" s="42">
        <f>0.5*Y$11*Y$13*Y$10*(D680*(1000/3600))^2</f>
        <v>90.507852</v>
      </c>
      <c r="H680" s="42">
        <f>IF(D680=0,0,Y$12*Y$9*9.81)</f>
        <v>374.44769999999994</v>
      </c>
      <c r="I680" s="42">
        <f t="shared" si="60"/>
        <v>464.95555199999995</v>
      </c>
      <c r="J680" s="42">
        <f>(Y$9*E680)+IF(E680&gt;0,H680+G680,0)</f>
        <v>1428.8444408888888</v>
      </c>
      <c r="K680" s="42">
        <f>MAX((Y$9*E680)+H680+G680,0)</f>
        <v>1428.8444408888888</v>
      </c>
      <c r="L680" s="42">
        <f t="shared" si="61"/>
        <v>0</v>
      </c>
      <c r="M680" s="42">
        <f>ABS(MIN((Y$9*E680)+H680+G680,0))</f>
        <v>0</v>
      </c>
      <c r="N680" s="42">
        <f>MAX(K680,0)*(D680*1000/3600)</f>
        <v>14288.444408888889</v>
      </c>
      <c r="O680" s="42">
        <f>ABS(M680*(D680*1000/3600))</f>
        <v>0</v>
      </c>
      <c r="P680" s="42">
        <f>P679+N680/1000</f>
        <v>2605.059132333824</v>
      </c>
      <c r="Q680" s="42">
        <f>Q679+O680/1000</f>
        <v>674.8231449331912</v>
      </c>
      <c r="R680" s="43">
        <v>728.40342345503984</v>
      </c>
      <c r="S680" s="43">
        <f t="shared" si="62"/>
        <v>0</v>
      </c>
      <c r="T680" s="42">
        <f>V680*Y$16</f>
        <v>463.87866281371475</v>
      </c>
      <c r="U680" s="21">
        <f>MIN(O680,Y$17)</f>
        <v>0</v>
      </c>
      <c r="V680" s="21">
        <f t="shared" si="65"/>
        <v>672.74715968241787</v>
      </c>
      <c r="W680" s="22"/>
    </row>
    <row r="681" spans="1:23" x14ac:dyDescent="0.35">
      <c r="A681" s="3" t="s">
        <v>13</v>
      </c>
      <c r="B681" s="3">
        <v>674</v>
      </c>
      <c r="C681" s="3">
        <v>85</v>
      </c>
      <c r="D681" s="8">
        <v>38</v>
      </c>
      <c r="E681" s="42">
        <f t="shared" si="63"/>
        <v>0.55555555555555558</v>
      </c>
      <c r="F681" s="42">
        <f t="shared" si="64"/>
        <v>2</v>
      </c>
      <c r="G681" s="42">
        <f>0.5*Y$11*Y$13*Y$10*(D681*(1000/3600))^2</f>
        <v>100.84362522222222</v>
      </c>
      <c r="H681" s="42">
        <f>IF(D681=0,0,Y$12*Y$9*9.81)</f>
        <v>374.44769999999994</v>
      </c>
      <c r="I681" s="42">
        <f t="shared" si="60"/>
        <v>475.29132522222216</v>
      </c>
      <c r="J681" s="42">
        <f>(Y$9*E681)+IF(E681&gt;0,H681+G681,0)</f>
        <v>1439.1802141111111</v>
      </c>
      <c r="K681" s="42">
        <f>MAX((Y$9*E681)+H681+G681,0)</f>
        <v>1439.1802141111111</v>
      </c>
      <c r="L681" s="42">
        <f t="shared" si="61"/>
        <v>0</v>
      </c>
      <c r="M681" s="42">
        <f>ABS(MIN((Y$9*E681)+H681+G681,0))</f>
        <v>0</v>
      </c>
      <c r="N681" s="42">
        <f>MAX(K681,0)*(D681*1000/3600)</f>
        <v>15191.346704506173</v>
      </c>
      <c r="O681" s="42">
        <f>ABS(M681*(D681*1000/3600))</f>
        <v>0</v>
      </c>
      <c r="P681" s="42">
        <f>P680+N681/1000</f>
        <v>2620.25047903833</v>
      </c>
      <c r="Q681" s="42">
        <f>Q680+O681/1000</f>
        <v>674.8231449331912</v>
      </c>
      <c r="R681" s="43">
        <v>728.40342345503984</v>
      </c>
      <c r="S681" s="43">
        <f t="shared" si="62"/>
        <v>0</v>
      </c>
      <c r="T681" s="42">
        <f>V681*Y$16</f>
        <v>463.87866281371475</v>
      </c>
      <c r="U681" s="21">
        <f>MIN(O681,Y$17)</f>
        <v>0</v>
      </c>
      <c r="V681" s="21">
        <f t="shared" si="65"/>
        <v>672.74715968241787</v>
      </c>
      <c r="W681" s="22"/>
    </row>
    <row r="682" spans="1:23" x14ac:dyDescent="0.35">
      <c r="A682" s="3" t="s">
        <v>13</v>
      </c>
      <c r="B682" s="3">
        <v>675</v>
      </c>
      <c r="C682" s="3">
        <v>86</v>
      </c>
      <c r="D682" s="8">
        <v>40</v>
      </c>
      <c r="E682" s="42">
        <f t="shared" si="63"/>
        <v>0.31944444444444403</v>
      </c>
      <c r="F682" s="42">
        <f t="shared" si="64"/>
        <v>1.1499999999999986</v>
      </c>
      <c r="G682" s="42">
        <f>0.5*Y$11*Y$13*Y$10*(D682*(1000/3600))^2</f>
        <v>111.73808888888888</v>
      </c>
      <c r="H682" s="42">
        <f>IF(D682=0,0,Y$12*Y$9*9.81)</f>
        <v>374.44769999999994</v>
      </c>
      <c r="I682" s="42">
        <f t="shared" si="60"/>
        <v>486.18578888888885</v>
      </c>
      <c r="J682" s="42">
        <f>(Y$9*E682)+IF(E682&gt;0,H682+G682,0)</f>
        <v>1040.4218999999994</v>
      </c>
      <c r="K682" s="42">
        <f>MAX((Y$9*E682)+H682+G682,0)</f>
        <v>1040.4218999999991</v>
      </c>
      <c r="L682" s="42">
        <f t="shared" si="61"/>
        <v>0</v>
      </c>
      <c r="M682" s="42">
        <f>ABS(MIN((Y$9*E682)+H682+G682,0))</f>
        <v>0</v>
      </c>
      <c r="N682" s="42">
        <f>MAX(K682,0)*(D682*1000/3600)</f>
        <v>11560.243333333323</v>
      </c>
      <c r="O682" s="42">
        <f>ABS(M682*(D682*1000/3600))</f>
        <v>0</v>
      </c>
      <c r="P682" s="42">
        <f>P681+N682/1000</f>
        <v>2631.8107223716634</v>
      </c>
      <c r="Q682" s="42">
        <f>Q681+O682/1000</f>
        <v>674.8231449331912</v>
      </c>
      <c r="R682" s="43">
        <v>728.40342345503984</v>
      </c>
      <c r="S682" s="43">
        <f t="shared" si="62"/>
        <v>0</v>
      </c>
      <c r="T682" s="42">
        <f>V682*Y$16</f>
        <v>463.87866281371475</v>
      </c>
      <c r="U682" s="21">
        <f>MIN(O682,Y$17)</f>
        <v>0</v>
      </c>
      <c r="V682" s="21">
        <f t="shared" si="65"/>
        <v>672.74715968241787</v>
      </c>
      <c r="W682" s="22"/>
    </row>
    <row r="683" spans="1:23" x14ac:dyDescent="0.35">
      <c r="A683" s="3" t="s">
        <v>13</v>
      </c>
      <c r="B683" s="3">
        <v>676</v>
      </c>
      <c r="C683" s="3">
        <v>87</v>
      </c>
      <c r="D683" s="8">
        <v>40.299999999999997</v>
      </c>
      <c r="E683" s="42">
        <f t="shared" si="63"/>
        <v>6.9444444444444448E-2</v>
      </c>
      <c r="F683" s="42">
        <f t="shared" si="64"/>
        <v>0.25</v>
      </c>
      <c r="G683" s="42">
        <f>0.5*Y$11*Y$13*Y$10*(D683*(1000/3600))^2</f>
        <v>113.42044548972223</v>
      </c>
      <c r="H683" s="42">
        <f>IF(D683=0,0,Y$12*Y$9*9.81)</f>
        <v>374.44769999999994</v>
      </c>
      <c r="I683" s="42">
        <f t="shared" si="60"/>
        <v>487.86814548972217</v>
      </c>
      <c r="J683" s="42">
        <f>(Y$9*E683)+IF(E683&gt;0,H683+G683,0)</f>
        <v>608.35425660083331</v>
      </c>
      <c r="K683" s="42">
        <f>MAX((Y$9*E683)+H683+G683,0)</f>
        <v>608.3542566008332</v>
      </c>
      <c r="L683" s="42">
        <f t="shared" si="61"/>
        <v>0</v>
      </c>
      <c r="M683" s="42">
        <f>ABS(MIN((Y$9*E683)+H683+G683,0))</f>
        <v>0</v>
      </c>
      <c r="N683" s="42">
        <f>MAX(K683,0)*(D683*1000/3600)</f>
        <v>6810.1879280593275</v>
      </c>
      <c r="O683" s="42">
        <f>ABS(M683*(D683*1000/3600))</f>
        <v>0</v>
      </c>
      <c r="P683" s="42">
        <f>P682+N683/1000</f>
        <v>2638.6209102997227</v>
      </c>
      <c r="Q683" s="42">
        <f>Q682+O683/1000</f>
        <v>674.8231449331912</v>
      </c>
      <c r="R683" s="43">
        <v>728.40342345503984</v>
      </c>
      <c r="S683" s="43">
        <f t="shared" si="62"/>
        <v>0</v>
      </c>
      <c r="T683" s="42">
        <f>V683*Y$16</f>
        <v>463.87866281371475</v>
      </c>
      <c r="U683" s="21">
        <f>MIN(O683,Y$17)</f>
        <v>0</v>
      </c>
      <c r="V683" s="21">
        <f t="shared" si="65"/>
        <v>672.74715968241787</v>
      </c>
      <c r="W683" s="22"/>
    </row>
    <row r="684" spans="1:23" x14ac:dyDescent="0.35">
      <c r="A684" s="3" t="s">
        <v>13</v>
      </c>
      <c r="B684" s="3">
        <v>677</v>
      </c>
      <c r="C684" s="3">
        <v>88</v>
      </c>
      <c r="D684" s="8">
        <v>40.5</v>
      </c>
      <c r="E684" s="42">
        <f t="shared" si="63"/>
        <v>-0.18055555555555516</v>
      </c>
      <c r="F684" s="42">
        <f t="shared" si="64"/>
        <v>-0.64999999999999858</v>
      </c>
      <c r="G684" s="42">
        <f>0.5*Y$11*Y$13*Y$10*(D684*(1000/3600))^2</f>
        <v>114.5490001875</v>
      </c>
      <c r="H684" s="42">
        <f>IF(D684=0,0,Y$12*Y$9*9.81)</f>
        <v>374.44769999999994</v>
      </c>
      <c r="I684" s="42">
        <f t="shared" si="60"/>
        <v>488.99670018749993</v>
      </c>
      <c r="J684" s="42">
        <f>(Y$9*E684)+IF(E684&gt;0,H684+G684,0)</f>
        <v>-313.26388888888823</v>
      </c>
      <c r="K684" s="42">
        <f>MAX((Y$9*E684)+H684+G684,0)</f>
        <v>175.73281129861169</v>
      </c>
      <c r="L684" s="42">
        <f t="shared" si="61"/>
        <v>313.26388888888823</v>
      </c>
      <c r="M684" s="42">
        <f>ABS(MIN((Y$9*E684)+H684+G684,0))</f>
        <v>0</v>
      </c>
      <c r="N684" s="42">
        <f>MAX(K684,0)*(D684*1000/3600)</f>
        <v>1976.9941271093815</v>
      </c>
      <c r="O684" s="42">
        <f>ABS(M684*(D684*1000/3600))</f>
        <v>0</v>
      </c>
      <c r="P684" s="42">
        <f>P683+N684/1000</f>
        <v>2640.597904426832</v>
      </c>
      <c r="Q684" s="42">
        <f>Q683+O684/1000</f>
        <v>674.8231449331912</v>
      </c>
      <c r="R684" s="43">
        <v>728.40342345503984</v>
      </c>
      <c r="S684" s="43">
        <f t="shared" si="62"/>
        <v>0</v>
      </c>
      <c r="T684" s="42">
        <f>V684*Y$16</f>
        <v>463.87866281371475</v>
      </c>
      <c r="U684" s="21">
        <f>MIN(O684,Y$17)</f>
        <v>0</v>
      </c>
      <c r="V684" s="21">
        <f t="shared" si="65"/>
        <v>672.74715968241787</v>
      </c>
      <c r="W684" s="22"/>
    </row>
    <row r="685" spans="1:23" x14ac:dyDescent="0.35">
      <c r="A685" s="3" t="s">
        <v>13</v>
      </c>
      <c r="B685" s="3">
        <v>678</v>
      </c>
      <c r="C685" s="3">
        <v>89</v>
      </c>
      <c r="D685" s="8">
        <v>39</v>
      </c>
      <c r="E685" s="42">
        <f t="shared" si="63"/>
        <v>-0.6666666666666663</v>
      </c>
      <c r="F685" s="42">
        <f t="shared" si="64"/>
        <v>-2.3999999999999986</v>
      </c>
      <c r="G685" s="42">
        <f>0.5*Y$11*Y$13*Y$10*(D685*(1000/3600))^2</f>
        <v>106.22102075000002</v>
      </c>
      <c r="H685" s="42">
        <f>IF(D685=0,0,Y$12*Y$9*9.81)</f>
        <v>374.44769999999994</v>
      </c>
      <c r="I685" s="42">
        <f t="shared" si="60"/>
        <v>480.66872074999998</v>
      </c>
      <c r="J685" s="42">
        <f>(Y$9*E685)+IF(E685&gt;0,H685+G685,0)</f>
        <v>-1156.6666666666661</v>
      </c>
      <c r="K685" s="42">
        <f>MAX((Y$9*E685)+H685+G685,0)</f>
        <v>0</v>
      </c>
      <c r="L685" s="42">
        <f t="shared" si="61"/>
        <v>1156.6666666666661</v>
      </c>
      <c r="M685" s="42">
        <f>ABS(MIN((Y$9*E685)+H685+G685,0))</f>
        <v>675.99794591666614</v>
      </c>
      <c r="N685" s="42">
        <f>MAX(K685,0)*(D685*1000/3600)</f>
        <v>0</v>
      </c>
      <c r="O685" s="42">
        <f>ABS(M685*(D685*1000/3600))</f>
        <v>7323.3110807638832</v>
      </c>
      <c r="P685" s="42">
        <f>P684+N685/1000</f>
        <v>2640.597904426832</v>
      </c>
      <c r="Q685" s="42">
        <f>Q684+O685/1000</f>
        <v>682.14645601395512</v>
      </c>
      <c r="R685" s="43">
        <v>728.40342345503984</v>
      </c>
      <c r="S685" s="43">
        <f t="shared" si="62"/>
        <v>0</v>
      </c>
      <c r="T685" s="42">
        <f>V685*Y$16</f>
        <v>468.9282980334566</v>
      </c>
      <c r="U685" s="21">
        <f>MIN(O685,Y$17)</f>
        <v>7323.3110807638832</v>
      </c>
      <c r="V685" s="21">
        <f t="shared" si="65"/>
        <v>680.07047076318179</v>
      </c>
      <c r="W685" s="22"/>
    </row>
    <row r="686" spans="1:23" x14ac:dyDescent="0.35">
      <c r="A686" s="3" t="s">
        <v>13</v>
      </c>
      <c r="B686" s="3">
        <v>679</v>
      </c>
      <c r="C686" s="3">
        <v>90</v>
      </c>
      <c r="D686" s="8">
        <v>35.700000000000003</v>
      </c>
      <c r="E686" s="42">
        <f t="shared" si="63"/>
        <v>-0.99999999999999989</v>
      </c>
      <c r="F686" s="42">
        <f t="shared" si="64"/>
        <v>-3.5999999999999996</v>
      </c>
      <c r="G686" s="42">
        <f>0.5*Y$11*Y$13*Y$10*(D686*(1000/3600))^2</f>
        <v>89.005673067500027</v>
      </c>
      <c r="H686" s="42">
        <f>IF(D686=0,0,Y$12*Y$9*9.81)</f>
        <v>374.44769999999994</v>
      </c>
      <c r="I686" s="42">
        <f t="shared" si="60"/>
        <v>463.45337306749997</v>
      </c>
      <c r="J686" s="42">
        <f>(Y$9*E686)+IF(E686&gt;0,H686+G686,0)</f>
        <v>-1734.9999999999998</v>
      </c>
      <c r="K686" s="42">
        <f>MAX((Y$9*E686)+H686+G686,0)</f>
        <v>0</v>
      </c>
      <c r="L686" s="42">
        <f t="shared" si="61"/>
        <v>1734.9999999999998</v>
      </c>
      <c r="M686" s="42">
        <f>ABS(MIN((Y$9*E686)+H686+G686,0))</f>
        <v>1271.5466269324997</v>
      </c>
      <c r="N686" s="42">
        <f>MAX(K686,0)*(D686*1000/3600)</f>
        <v>0</v>
      </c>
      <c r="O686" s="42">
        <f>ABS(M686*(D686*1000/3600))</f>
        <v>12609.504050413954</v>
      </c>
      <c r="P686" s="42">
        <f>P685+N686/1000</f>
        <v>2640.597904426832</v>
      </c>
      <c r="Q686" s="42">
        <f>Q685+O686/1000</f>
        <v>694.75596006436911</v>
      </c>
      <c r="R686" s="43">
        <v>728.40342345503984</v>
      </c>
      <c r="S686" s="43">
        <f t="shared" si="62"/>
        <v>0</v>
      </c>
      <c r="T686" s="42">
        <f>V686*Y$16</f>
        <v>477.62291649964442</v>
      </c>
      <c r="U686" s="21">
        <f>MIN(O686,Y$17)</f>
        <v>12609.504050413954</v>
      </c>
      <c r="V686" s="21">
        <f t="shared" si="65"/>
        <v>692.67997481359578</v>
      </c>
      <c r="W686" s="22"/>
    </row>
    <row r="687" spans="1:23" x14ac:dyDescent="0.35">
      <c r="A687" s="3" t="s">
        <v>13</v>
      </c>
      <c r="B687" s="3">
        <v>680</v>
      </c>
      <c r="C687" s="3">
        <v>91</v>
      </c>
      <c r="D687" s="8">
        <v>31.8</v>
      </c>
      <c r="E687" s="42">
        <f t="shared" si="63"/>
        <v>-1.1944444444444446</v>
      </c>
      <c r="F687" s="42">
        <f t="shared" si="64"/>
        <v>-4.3000000000000007</v>
      </c>
      <c r="G687" s="42">
        <f>0.5*Y$11*Y$13*Y$10*(D687*(1000/3600))^2</f>
        <v>70.621265630000011</v>
      </c>
      <c r="H687" s="42">
        <f>IF(D687=0,0,Y$12*Y$9*9.81)</f>
        <v>374.44769999999994</v>
      </c>
      <c r="I687" s="42">
        <f t="shared" si="60"/>
        <v>445.06896562999998</v>
      </c>
      <c r="J687" s="42">
        <f>(Y$9*E687)+IF(E687&gt;0,H687+G687,0)</f>
        <v>-2072.3611111111113</v>
      </c>
      <c r="K687" s="42">
        <f>MAX((Y$9*E687)+H687+G687,0)</f>
        <v>0</v>
      </c>
      <c r="L687" s="42">
        <f t="shared" si="61"/>
        <v>2072.3611111111113</v>
      </c>
      <c r="M687" s="42">
        <f>ABS(MIN((Y$9*E687)+H687+G687,0))</f>
        <v>1627.2921454811114</v>
      </c>
      <c r="N687" s="42">
        <f>MAX(K687,0)*(D687*1000/3600)</f>
        <v>0</v>
      </c>
      <c r="O687" s="42">
        <f>ABS(M687*(D687*1000/3600))</f>
        <v>14374.413951749819</v>
      </c>
      <c r="P687" s="42">
        <f>P686+N687/1000</f>
        <v>2640.597904426832</v>
      </c>
      <c r="Q687" s="42">
        <f>Q686+O687/1000</f>
        <v>709.13037401611894</v>
      </c>
      <c r="R687" s="43">
        <v>728.40342345503984</v>
      </c>
      <c r="S687" s="43">
        <f t="shared" si="62"/>
        <v>0</v>
      </c>
      <c r="T687" s="42">
        <f>V687*Y$16</f>
        <v>487.53449148989228</v>
      </c>
      <c r="U687" s="21">
        <f>MIN(O687,Y$17)</f>
        <v>14374.413951749819</v>
      </c>
      <c r="V687" s="21">
        <f t="shared" si="65"/>
        <v>707.05438876534561</v>
      </c>
      <c r="W687" s="22"/>
    </row>
    <row r="688" spans="1:23" x14ac:dyDescent="0.35">
      <c r="A688" s="3" t="s">
        <v>13</v>
      </c>
      <c r="B688" s="3">
        <v>681</v>
      </c>
      <c r="C688" s="3">
        <v>92</v>
      </c>
      <c r="D688" s="8">
        <v>27.1</v>
      </c>
      <c r="E688" s="42">
        <f t="shared" si="63"/>
        <v>-1.25</v>
      </c>
      <c r="F688" s="42">
        <f t="shared" si="64"/>
        <v>-4.5</v>
      </c>
      <c r="G688" s="42">
        <f>0.5*Y$11*Y$13*Y$10*(D688*(1000/3600))^2</f>
        <v>51.288481163055565</v>
      </c>
      <c r="H688" s="42">
        <f>IF(D688=0,0,Y$12*Y$9*9.81)</f>
        <v>374.44769999999994</v>
      </c>
      <c r="I688" s="42">
        <f t="shared" si="60"/>
        <v>425.73618116305551</v>
      </c>
      <c r="J688" s="42">
        <f>(Y$9*E688)+IF(E688&gt;0,H688+G688,0)</f>
        <v>-2168.75</v>
      </c>
      <c r="K688" s="42">
        <f>MAX((Y$9*E688)+H688+G688,0)</f>
        <v>0</v>
      </c>
      <c r="L688" s="42">
        <f t="shared" si="61"/>
        <v>2168.75</v>
      </c>
      <c r="M688" s="42">
        <f>ABS(MIN((Y$9*E688)+H688+G688,0))</f>
        <v>1743.0138188369444</v>
      </c>
      <c r="N688" s="42">
        <f>MAX(K688,0)*(D688*1000/3600)</f>
        <v>0</v>
      </c>
      <c r="O688" s="42">
        <f>ABS(M688*(D688*1000/3600))</f>
        <v>13121.020691800331</v>
      </c>
      <c r="P688" s="42">
        <f>P687+N688/1000</f>
        <v>2640.597904426832</v>
      </c>
      <c r="Q688" s="42">
        <f>Q687+O688/1000</f>
        <v>722.2513947079193</v>
      </c>
      <c r="R688" s="43">
        <v>728.40342345503984</v>
      </c>
      <c r="S688" s="43">
        <f t="shared" si="62"/>
        <v>0</v>
      </c>
      <c r="T688" s="42">
        <f>V688*Y$16</f>
        <v>496.58181550406829</v>
      </c>
      <c r="U688" s="21">
        <f>MIN(O688,Y$17)</f>
        <v>13121.020691800331</v>
      </c>
      <c r="V688" s="21">
        <f t="shared" si="65"/>
        <v>720.17540945714597</v>
      </c>
      <c r="W688" s="22"/>
    </row>
    <row r="689" spans="1:23" x14ac:dyDescent="0.35">
      <c r="A689" s="3" t="s">
        <v>13</v>
      </c>
      <c r="B689" s="3">
        <v>682</v>
      </c>
      <c r="C689" s="3">
        <v>93</v>
      </c>
      <c r="D689" s="8">
        <v>22.8</v>
      </c>
      <c r="E689" s="42">
        <f t="shared" si="63"/>
        <v>-0.83333333333333326</v>
      </c>
      <c r="F689" s="42">
        <f t="shared" si="64"/>
        <v>-3</v>
      </c>
      <c r="G689" s="42">
        <f>0.5*Y$11*Y$13*Y$10*(D689*(1000/3600))^2</f>
        <v>36.303705080000007</v>
      </c>
      <c r="H689" s="42">
        <f>IF(D689=0,0,Y$12*Y$9*9.81)</f>
        <v>374.44769999999994</v>
      </c>
      <c r="I689" s="42">
        <f t="shared" si="60"/>
        <v>410.75140507999993</v>
      </c>
      <c r="J689" s="42">
        <f>(Y$9*E689)+IF(E689&gt;0,H689+G689,0)</f>
        <v>-1445.8333333333333</v>
      </c>
      <c r="K689" s="42">
        <f>MAX((Y$9*E689)+H689+G689,0)</f>
        <v>0</v>
      </c>
      <c r="L689" s="42">
        <f t="shared" si="61"/>
        <v>1445.8333333333333</v>
      </c>
      <c r="M689" s="42">
        <f>ABS(MIN((Y$9*E689)+H689+G689,0))</f>
        <v>1035.0819282533332</v>
      </c>
      <c r="N689" s="42">
        <f>MAX(K689,0)*(D689*1000/3600)</f>
        <v>0</v>
      </c>
      <c r="O689" s="42">
        <f>ABS(M689*(D689*1000/3600))</f>
        <v>6555.5188789377771</v>
      </c>
      <c r="P689" s="42">
        <f>P688+N689/1000</f>
        <v>2640.597904426832</v>
      </c>
      <c r="Q689" s="42">
        <f>Q688+O689/1000</f>
        <v>728.80691358685704</v>
      </c>
      <c r="R689" s="43">
        <v>728.40342345503984</v>
      </c>
      <c r="S689" s="43">
        <f t="shared" si="62"/>
        <v>0</v>
      </c>
      <c r="T689" s="42">
        <f>V689*Y$16</f>
        <v>501.10203575003294</v>
      </c>
      <c r="U689" s="21">
        <f>MIN(O689,Y$17)</f>
        <v>6555.5188789377771</v>
      </c>
      <c r="V689" s="21">
        <f t="shared" si="65"/>
        <v>726.73092833608371</v>
      </c>
      <c r="W689" s="22"/>
    </row>
    <row r="690" spans="1:23" x14ac:dyDescent="0.35">
      <c r="A690" s="3" t="s">
        <v>13</v>
      </c>
      <c r="B690" s="3">
        <v>683</v>
      </c>
      <c r="C690" s="3">
        <v>94</v>
      </c>
      <c r="D690" s="8">
        <v>21.1</v>
      </c>
      <c r="E690" s="42">
        <f t="shared" si="63"/>
        <v>-0.54166666666666696</v>
      </c>
      <c r="F690" s="42">
        <f t="shared" si="64"/>
        <v>-1.9500000000000011</v>
      </c>
      <c r="G690" s="42">
        <f>0.5*Y$11*Y$13*Y$10*(D690*(1000/3600))^2</f>
        <v>31.091821596388893</v>
      </c>
      <c r="H690" s="42">
        <f>IF(D690=0,0,Y$12*Y$9*9.81)</f>
        <v>374.44769999999994</v>
      </c>
      <c r="I690" s="42">
        <f t="shared" si="60"/>
        <v>405.53952159638885</v>
      </c>
      <c r="J690" s="42">
        <f>(Y$9*E690)+IF(E690&gt;0,H690+G690,0)</f>
        <v>-939.7916666666672</v>
      </c>
      <c r="K690" s="42">
        <f>MAX((Y$9*E690)+H690+G690,0)</f>
        <v>0</v>
      </c>
      <c r="L690" s="42">
        <f t="shared" si="61"/>
        <v>939.7916666666672</v>
      </c>
      <c r="M690" s="42">
        <f>ABS(MIN((Y$9*E690)+H690+G690,0))</f>
        <v>534.2521450702784</v>
      </c>
      <c r="N690" s="42">
        <f>MAX(K690,0)*(D690*1000/3600)</f>
        <v>0</v>
      </c>
      <c r="O690" s="42">
        <f>ABS(M690*(D690*1000/3600))</f>
        <v>3131.3111836063536</v>
      </c>
      <c r="P690" s="42">
        <f>P689+N690/1000</f>
        <v>2640.597904426832</v>
      </c>
      <c r="Q690" s="42">
        <f>Q689+O690/1000</f>
        <v>731.93822477046342</v>
      </c>
      <c r="R690" s="43">
        <v>728.40342345503984</v>
      </c>
      <c r="S690" s="43">
        <f t="shared" si="62"/>
        <v>0</v>
      </c>
      <c r="T690" s="42">
        <f>V690*Y$16</f>
        <v>503.26116555652766</v>
      </c>
      <c r="U690" s="21">
        <f>MIN(O690,Y$17)</f>
        <v>3131.3111836063536</v>
      </c>
      <c r="V690" s="21">
        <f t="shared" si="65"/>
        <v>729.86223951969009</v>
      </c>
      <c r="W690" s="22"/>
    </row>
    <row r="691" spans="1:23" x14ac:dyDescent="0.35">
      <c r="A691" s="3" t="s">
        <v>13</v>
      </c>
      <c r="B691" s="3">
        <v>684</v>
      </c>
      <c r="C691" s="3">
        <v>95</v>
      </c>
      <c r="D691" s="8">
        <v>18.899999999999999</v>
      </c>
      <c r="E691" s="42">
        <f t="shared" si="63"/>
        <v>-0.30555555555555597</v>
      </c>
      <c r="F691" s="42">
        <f t="shared" si="64"/>
        <v>-1.1000000000000014</v>
      </c>
      <c r="G691" s="42">
        <f>0.5*Y$11*Y$13*Y$10*(D691*(1000/3600))^2</f>
        <v>24.946226707499999</v>
      </c>
      <c r="H691" s="42">
        <f>IF(D691=0,0,Y$12*Y$9*9.81)</f>
        <v>374.44769999999994</v>
      </c>
      <c r="I691" s="42">
        <f t="shared" si="60"/>
        <v>399.39392670749993</v>
      </c>
      <c r="J691" s="42">
        <f>(Y$9*E691)+IF(E691&gt;0,H691+G691,0)</f>
        <v>-530.1388888888896</v>
      </c>
      <c r="K691" s="42">
        <f>MAX((Y$9*E691)+H691+G691,0)</f>
        <v>0</v>
      </c>
      <c r="L691" s="42">
        <f t="shared" si="61"/>
        <v>530.1388888888896</v>
      </c>
      <c r="M691" s="42">
        <f>ABS(MIN((Y$9*E691)+H691+G691,0))</f>
        <v>130.74496218138967</v>
      </c>
      <c r="N691" s="42">
        <f>MAX(K691,0)*(D691*1000/3600)</f>
        <v>0</v>
      </c>
      <c r="O691" s="42">
        <f>ABS(M691*(D691*1000/3600))</f>
        <v>686.41105145229574</v>
      </c>
      <c r="P691" s="42">
        <f>P690+N691/1000</f>
        <v>2640.597904426832</v>
      </c>
      <c r="Q691" s="42">
        <f>Q690+O691/1000</f>
        <v>732.62463582191572</v>
      </c>
      <c r="R691" s="43">
        <v>728.40342345503984</v>
      </c>
      <c r="S691" s="43">
        <f t="shared" si="62"/>
        <v>0</v>
      </c>
      <c r="T691" s="42">
        <f>V691*Y$16</f>
        <v>503.7344658686963</v>
      </c>
      <c r="U691" s="21">
        <f>MIN(O691,Y$17)</f>
        <v>686.41105145229574</v>
      </c>
      <c r="V691" s="21">
        <f t="shared" si="65"/>
        <v>730.54865057114239</v>
      </c>
      <c r="W691" s="22"/>
    </row>
    <row r="692" spans="1:23" x14ac:dyDescent="0.35">
      <c r="A692" s="3" t="s">
        <v>13</v>
      </c>
      <c r="B692" s="3">
        <v>685</v>
      </c>
      <c r="C692" s="3">
        <v>96</v>
      </c>
      <c r="D692" s="8">
        <v>18.899999999999999</v>
      </c>
      <c r="E692" s="42">
        <f t="shared" si="63"/>
        <v>0.33333333333333365</v>
      </c>
      <c r="F692" s="42">
        <f t="shared" si="64"/>
        <v>1.2000000000000011</v>
      </c>
      <c r="G692" s="42">
        <f>0.5*Y$11*Y$13*Y$10*(D692*(1000/3600))^2</f>
        <v>24.946226707499999</v>
      </c>
      <c r="H692" s="42">
        <f>IF(D692=0,0,Y$12*Y$9*9.81)</f>
        <v>374.44769999999994</v>
      </c>
      <c r="I692" s="42">
        <f t="shared" si="60"/>
        <v>399.39392670749993</v>
      </c>
      <c r="J692" s="42">
        <f>(Y$9*E692)+IF(E692&gt;0,H692+G692,0)</f>
        <v>977.7272600408337</v>
      </c>
      <c r="K692" s="42">
        <f>MAX((Y$9*E692)+H692+G692,0)</f>
        <v>977.72726004083381</v>
      </c>
      <c r="L692" s="42">
        <f t="shared" si="61"/>
        <v>0</v>
      </c>
      <c r="M692" s="42">
        <f>ABS(MIN((Y$9*E692)+H692+G692,0))</f>
        <v>0</v>
      </c>
      <c r="N692" s="42">
        <f>MAX(K692,0)*(D692*1000/3600)</f>
        <v>5133.0681152143779</v>
      </c>
      <c r="O692" s="42">
        <f>ABS(M692*(D692*1000/3600))</f>
        <v>0</v>
      </c>
      <c r="P692" s="42">
        <f>P691+N692/1000</f>
        <v>2645.7309725420464</v>
      </c>
      <c r="Q692" s="42">
        <f>Q691+O692/1000</f>
        <v>732.62463582191572</v>
      </c>
      <c r="R692" s="43">
        <v>728.40342345503984</v>
      </c>
      <c r="S692" s="43">
        <f t="shared" si="62"/>
        <v>0</v>
      </c>
      <c r="T692" s="42">
        <f>V692*Y$16</f>
        <v>503.7344658686963</v>
      </c>
      <c r="U692" s="21">
        <f>MIN(O692,Y$17)</f>
        <v>0</v>
      </c>
      <c r="V692" s="21">
        <f t="shared" si="65"/>
        <v>730.54865057114239</v>
      </c>
      <c r="W692" s="22"/>
    </row>
    <row r="693" spans="1:23" x14ac:dyDescent="0.35">
      <c r="A693" s="3" t="s">
        <v>13</v>
      </c>
      <c r="B693" s="3">
        <v>686</v>
      </c>
      <c r="C693" s="3">
        <v>97</v>
      </c>
      <c r="D693" s="8">
        <v>21.3</v>
      </c>
      <c r="E693" s="42">
        <f t="shared" si="63"/>
        <v>0.69444444444444442</v>
      </c>
      <c r="F693" s="42">
        <f t="shared" si="64"/>
        <v>2.5</v>
      </c>
      <c r="G693" s="42">
        <f>0.5*Y$11*Y$13*Y$10*(D693*(1000/3600))^2</f>
        <v>31.684033467500004</v>
      </c>
      <c r="H693" s="42">
        <f>IF(D693=0,0,Y$12*Y$9*9.81)</f>
        <v>374.44769999999994</v>
      </c>
      <c r="I693" s="42">
        <f t="shared" si="60"/>
        <v>406.13173346749994</v>
      </c>
      <c r="J693" s="42">
        <f>(Y$9*E693)+IF(E693&gt;0,H693+G693,0)</f>
        <v>1610.9928445786111</v>
      </c>
      <c r="K693" s="42">
        <f>MAX((Y$9*E693)+H693+G693,0)</f>
        <v>1610.9928445786111</v>
      </c>
      <c r="L693" s="42">
        <f t="shared" si="61"/>
        <v>0</v>
      </c>
      <c r="M693" s="42">
        <f>ABS(MIN((Y$9*E693)+H693+G693,0))</f>
        <v>0</v>
      </c>
      <c r="N693" s="42">
        <f>MAX(K693,0)*(D693*1000/3600)</f>
        <v>9531.7076637567825</v>
      </c>
      <c r="O693" s="42">
        <f>ABS(M693*(D693*1000/3600))</f>
        <v>0</v>
      </c>
      <c r="P693" s="42">
        <f>P692+N693/1000</f>
        <v>2655.262680205803</v>
      </c>
      <c r="Q693" s="42">
        <f>Q692+O693/1000</f>
        <v>732.62463582191572</v>
      </c>
      <c r="R693" s="43">
        <v>728.40342345503984</v>
      </c>
      <c r="S693" s="43">
        <f t="shared" si="62"/>
        <v>0</v>
      </c>
      <c r="T693" s="42">
        <f>V693*Y$16</f>
        <v>503.7344658686963</v>
      </c>
      <c r="U693" s="21">
        <f>MIN(O693,Y$17)</f>
        <v>0</v>
      </c>
      <c r="V693" s="21">
        <f t="shared" si="65"/>
        <v>730.54865057114239</v>
      </c>
      <c r="W693" s="22"/>
    </row>
    <row r="694" spans="1:23" x14ac:dyDescent="0.35">
      <c r="A694" s="3" t="s">
        <v>13</v>
      </c>
      <c r="B694" s="3">
        <v>687</v>
      </c>
      <c r="C694" s="3">
        <v>98</v>
      </c>
      <c r="D694" s="8">
        <v>23.9</v>
      </c>
      <c r="E694" s="42">
        <f t="shared" si="63"/>
        <v>0.63888888888888862</v>
      </c>
      <c r="F694" s="42">
        <f t="shared" si="64"/>
        <v>2.2999999999999989</v>
      </c>
      <c r="G694" s="42">
        <f>0.5*Y$11*Y$13*Y$10*(D694*(1000/3600))^2</f>
        <v>39.891196096388882</v>
      </c>
      <c r="H694" s="42">
        <f>IF(D694=0,0,Y$12*Y$9*9.81)</f>
        <v>374.44769999999994</v>
      </c>
      <c r="I694" s="42">
        <f t="shared" si="60"/>
        <v>414.33889609638879</v>
      </c>
      <c r="J694" s="42">
        <f>(Y$9*E694)+IF(E694&gt;0,H694+G694,0)</f>
        <v>1522.8111183186106</v>
      </c>
      <c r="K694" s="42">
        <f>MAX((Y$9*E694)+H694+G694,0)</f>
        <v>1522.8111183186106</v>
      </c>
      <c r="L694" s="42">
        <f t="shared" si="61"/>
        <v>0</v>
      </c>
      <c r="M694" s="42">
        <f>ABS(MIN((Y$9*E694)+H694+G694,0))</f>
        <v>0</v>
      </c>
      <c r="N694" s="42">
        <f>MAX(K694,0)*(D694*1000/3600)</f>
        <v>10109.773813281889</v>
      </c>
      <c r="O694" s="42">
        <f>ABS(M694*(D694*1000/3600))</f>
        <v>0</v>
      </c>
      <c r="P694" s="42">
        <f>P693+N694/1000</f>
        <v>2665.3724540190847</v>
      </c>
      <c r="Q694" s="42">
        <f>Q693+O694/1000</f>
        <v>732.62463582191572</v>
      </c>
      <c r="R694" s="43">
        <v>728.40342345503984</v>
      </c>
      <c r="S694" s="43">
        <f t="shared" si="62"/>
        <v>0</v>
      </c>
      <c r="T694" s="42">
        <f>V694*Y$16</f>
        <v>503.7344658686963</v>
      </c>
      <c r="U694" s="21">
        <f>MIN(O694,Y$17)</f>
        <v>0</v>
      </c>
      <c r="V694" s="21">
        <f t="shared" si="65"/>
        <v>730.54865057114239</v>
      </c>
      <c r="W694" s="22"/>
    </row>
    <row r="695" spans="1:23" x14ac:dyDescent="0.35">
      <c r="A695" s="3" t="s">
        <v>13</v>
      </c>
      <c r="B695" s="3">
        <v>688</v>
      </c>
      <c r="C695" s="3">
        <v>99</v>
      </c>
      <c r="D695" s="8">
        <v>25.9</v>
      </c>
      <c r="E695" s="42">
        <f t="shared" si="63"/>
        <v>0.625</v>
      </c>
      <c r="F695" s="42">
        <f t="shared" si="64"/>
        <v>2.25</v>
      </c>
      <c r="G695" s="42">
        <f>0.5*Y$11*Y$13*Y$10*(D695*(1000/3600))^2</f>
        <v>46.846892129722221</v>
      </c>
      <c r="H695" s="42">
        <f>IF(D695=0,0,Y$12*Y$9*9.81)</f>
        <v>374.44769999999994</v>
      </c>
      <c r="I695" s="42">
        <f t="shared" si="60"/>
        <v>421.29459212972216</v>
      </c>
      <c r="J695" s="42">
        <f>(Y$9*E695)+IF(E695&gt;0,H695+G695,0)</f>
        <v>1505.6695921297221</v>
      </c>
      <c r="K695" s="42">
        <f>MAX((Y$9*E695)+H695+G695,0)</f>
        <v>1505.6695921297221</v>
      </c>
      <c r="L695" s="42">
        <f t="shared" si="61"/>
        <v>0</v>
      </c>
      <c r="M695" s="42">
        <f>ABS(MIN((Y$9*E695)+H695+G695,0))</f>
        <v>0</v>
      </c>
      <c r="N695" s="42">
        <f>MAX(K695,0)*(D695*1000/3600)</f>
        <v>10832.456232266612</v>
      </c>
      <c r="O695" s="42">
        <f>ABS(M695*(D695*1000/3600))</f>
        <v>0</v>
      </c>
      <c r="P695" s="42">
        <f>P694+N695/1000</f>
        <v>2676.2049102513511</v>
      </c>
      <c r="Q695" s="42">
        <f>Q694+O695/1000</f>
        <v>732.62463582191572</v>
      </c>
      <c r="R695" s="43">
        <v>728.40342345503984</v>
      </c>
      <c r="S695" s="43">
        <f t="shared" si="62"/>
        <v>0</v>
      </c>
      <c r="T695" s="42">
        <f>V695*Y$16</f>
        <v>503.7344658686963</v>
      </c>
      <c r="U695" s="21">
        <f>MIN(O695,Y$17)</f>
        <v>0</v>
      </c>
      <c r="V695" s="21">
        <f t="shared" si="65"/>
        <v>730.54865057114239</v>
      </c>
      <c r="W695" s="22"/>
    </row>
    <row r="696" spans="1:23" x14ac:dyDescent="0.35">
      <c r="A696" s="3" t="s">
        <v>13</v>
      </c>
      <c r="B696" s="3">
        <v>689</v>
      </c>
      <c r="C696" s="3">
        <v>100</v>
      </c>
      <c r="D696" s="8">
        <v>28.4</v>
      </c>
      <c r="E696" s="42">
        <f t="shared" si="63"/>
        <v>0.61111111111111138</v>
      </c>
      <c r="F696" s="42">
        <f t="shared" si="64"/>
        <v>2.2000000000000011</v>
      </c>
      <c r="G696" s="42">
        <f>0.5*Y$11*Y$13*Y$10*(D696*(1000/3600))^2</f>
        <v>56.327170608888899</v>
      </c>
      <c r="H696" s="42">
        <f>IF(D696=0,0,Y$12*Y$9*9.81)</f>
        <v>374.44769999999994</v>
      </c>
      <c r="I696" s="42">
        <f t="shared" si="60"/>
        <v>430.77487060888882</v>
      </c>
      <c r="J696" s="42">
        <f>(Y$9*E696)+IF(E696&gt;0,H696+G696,0)</f>
        <v>1491.052648386667</v>
      </c>
      <c r="K696" s="42">
        <f>MAX((Y$9*E696)+H696+G696,0)</f>
        <v>1491.0526483866672</v>
      </c>
      <c r="L696" s="42">
        <f t="shared" si="61"/>
        <v>0</v>
      </c>
      <c r="M696" s="42">
        <f>ABS(MIN((Y$9*E696)+H696+G696,0))</f>
        <v>0</v>
      </c>
      <c r="N696" s="42">
        <f>MAX(K696,0)*(D696*1000/3600)</f>
        <v>11762.748670605932</v>
      </c>
      <c r="O696" s="42">
        <f>ABS(M696*(D696*1000/3600))</f>
        <v>0</v>
      </c>
      <c r="P696" s="42">
        <f>P695+N696/1000</f>
        <v>2687.9676589219571</v>
      </c>
      <c r="Q696" s="42">
        <f>Q695+O696/1000</f>
        <v>732.62463582191572</v>
      </c>
      <c r="R696" s="43">
        <v>728.40342345503984</v>
      </c>
      <c r="S696" s="43">
        <f t="shared" si="62"/>
        <v>0</v>
      </c>
      <c r="T696" s="42">
        <f>V696*Y$16</f>
        <v>503.7344658686963</v>
      </c>
      <c r="U696" s="21">
        <f>MIN(O696,Y$17)</f>
        <v>0</v>
      </c>
      <c r="V696" s="21">
        <f t="shared" si="65"/>
        <v>730.54865057114239</v>
      </c>
      <c r="W696" s="22"/>
    </row>
    <row r="697" spans="1:23" x14ac:dyDescent="0.35">
      <c r="A697" s="3" t="s">
        <v>13</v>
      </c>
      <c r="B697" s="3">
        <v>690</v>
      </c>
      <c r="C697" s="3">
        <v>101</v>
      </c>
      <c r="D697" s="8">
        <v>30.3</v>
      </c>
      <c r="E697" s="42">
        <f t="shared" si="63"/>
        <v>0.34722222222222221</v>
      </c>
      <c r="F697" s="42">
        <f t="shared" si="64"/>
        <v>1.25</v>
      </c>
      <c r="G697" s="42">
        <f>0.5*Y$11*Y$13*Y$10*(D697*(1000/3600))^2</f>
        <v>64.116013767500021</v>
      </c>
      <c r="H697" s="42">
        <f>IF(D697=0,0,Y$12*Y$9*9.81)</f>
        <v>374.44769999999994</v>
      </c>
      <c r="I697" s="42">
        <f t="shared" si="60"/>
        <v>438.56371376749996</v>
      </c>
      <c r="J697" s="42">
        <f>(Y$9*E697)+IF(E697&gt;0,H697+G697,0)</f>
        <v>1040.9942693230555</v>
      </c>
      <c r="K697" s="42">
        <f>MAX((Y$9*E697)+H697+G697,0)</f>
        <v>1040.9942693230555</v>
      </c>
      <c r="L697" s="42">
        <f t="shared" si="61"/>
        <v>0</v>
      </c>
      <c r="M697" s="42">
        <f>ABS(MIN((Y$9*E697)+H697+G697,0))</f>
        <v>0</v>
      </c>
      <c r="N697" s="42">
        <f>MAX(K697,0)*(D697*1000/3600)</f>
        <v>8761.7017668023836</v>
      </c>
      <c r="O697" s="42">
        <f>ABS(M697*(D697*1000/3600))</f>
        <v>0</v>
      </c>
      <c r="P697" s="42">
        <f>P696+N697/1000</f>
        <v>2696.7293606887592</v>
      </c>
      <c r="Q697" s="42">
        <f>Q696+O697/1000</f>
        <v>732.62463582191572</v>
      </c>
      <c r="R697" s="43">
        <v>728.40342345503984</v>
      </c>
      <c r="S697" s="43">
        <f t="shared" si="62"/>
        <v>0</v>
      </c>
      <c r="T697" s="42">
        <f>V697*Y$16</f>
        <v>503.7344658686963</v>
      </c>
      <c r="U697" s="21">
        <f>MIN(O697,Y$17)</f>
        <v>0</v>
      </c>
      <c r="V697" s="21">
        <f t="shared" si="65"/>
        <v>730.54865057114239</v>
      </c>
      <c r="W697" s="22"/>
    </row>
    <row r="698" spans="1:23" x14ac:dyDescent="0.35">
      <c r="A698" s="3" t="s">
        <v>13</v>
      </c>
      <c r="B698" s="3">
        <v>691</v>
      </c>
      <c r="C698" s="3">
        <v>102</v>
      </c>
      <c r="D698" s="8">
        <v>30.9</v>
      </c>
      <c r="E698" s="42">
        <f t="shared" si="63"/>
        <v>0.1111111111111112</v>
      </c>
      <c r="F698" s="42">
        <f t="shared" si="64"/>
        <v>0.40000000000000036</v>
      </c>
      <c r="G698" s="42">
        <f>0.5*Y$11*Y$13*Y$10*(D698*(1000/3600))^2</f>
        <v>66.680402907499996</v>
      </c>
      <c r="H698" s="42">
        <f>IF(D698=0,0,Y$12*Y$9*9.81)</f>
        <v>374.44769999999994</v>
      </c>
      <c r="I698" s="42">
        <f t="shared" si="60"/>
        <v>441.12810290749997</v>
      </c>
      <c r="J698" s="42">
        <f>(Y$9*E698)+IF(E698&gt;0,H698+G698,0)</f>
        <v>633.90588068527791</v>
      </c>
      <c r="K698" s="42">
        <f>MAX((Y$9*E698)+H698+G698,0)</f>
        <v>633.90588068527791</v>
      </c>
      <c r="L698" s="42">
        <f t="shared" si="61"/>
        <v>0</v>
      </c>
      <c r="M698" s="42">
        <f>ABS(MIN((Y$9*E698)+H698+G698,0))</f>
        <v>0</v>
      </c>
      <c r="N698" s="42">
        <f>MAX(K698,0)*(D698*1000/3600)</f>
        <v>5441.0254758819692</v>
      </c>
      <c r="O698" s="42">
        <f>ABS(M698*(D698*1000/3600))</f>
        <v>0</v>
      </c>
      <c r="P698" s="42">
        <f>P697+N698/1000</f>
        <v>2702.1703861646411</v>
      </c>
      <c r="Q698" s="42">
        <f>Q697+O698/1000</f>
        <v>732.62463582191572</v>
      </c>
      <c r="R698" s="43">
        <v>728.40342345503984</v>
      </c>
      <c r="S698" s="43">
        <f t="shared" si="62"/>
        <v>0</v>
      </c>
      <c r="T698" s="42">
        <f>V698*Y$16</f>
        <v>503.7344658686963</v>
      </c>
      <c r="U698" s="21">
        <f>MIN(O698,Y$17)</f>
        <v>0</v>
      </c>
      <c r="V698" s="21">
        <f t="shared" si="65"/>
        <v>730.54865057114239</v>
      </c>
      <c r="W698" s="22"/>
    </row>
    <row r="699" spans="1:23" x14ac:dyDescent="0.35">
      <c r="A699" s="3" t="s">
        <v>13</v>
      </c>
      <c r="B699" s="3">
        <v>692</v>
      </c>
      <c r="C699" s="3">
        <v>103</v>
      </c>
      <c r="D699" s="8">
        <v>31.1</v>
      </c>
      <c r="E699" s="42">
        <f t="shared" si="63"/>
        <v>0.12500000000000031</v>
      </c>
      <c r="F699" s="42">
        <f t="shared" si="64"/>
        <v>0.45000000000000107</v>
      </c>
      <c r="G699" s="42">
        <f>0.5*Y$11*Y$13*Y$10*(D699*(1000/3600))^2</f>
        <v>67.546373096388905</v>
      </c>
      <c r="H699" s="42">
        <f>IF(D699=0,0,Y$12*Y$9*9.81)</f>
        <v>374.44769999999994</v>
      </c>
      <c r="I699" s="42">
        <f t="shared" si="60"/>
        <v>441.99407309638883</v>
      </c>
      <c r="J699" s="42">
        <f>(Y$9*E699)+IF(E699&gt;0,H699+G699,0)</f>
        <v>658.86907309638934</v>
      </c>
      <c r="K699" s="42">
        <f>MAX((Y$9*E699)+H699+G699,0)</f>
        <v>658.86907309638946</v>
      </c>
      <c r="L699" s="42">
        <f t="shared" si="61"/>
        <v>0</v>
      </c>
      <c r="M699" s="42">
        <f>ABS(MIN((Y$9*E699)+H699+G699,0))</f>
        <v>0</v>
      </c>
      <c r="N699" s="42">
        <f>MAX(K699,0)*(D699*1000/3600)</f>
        <v>5691.8967148049205</v>
      </c>
      <c r="O699" s="42">
        <f>ABS(M699*(D699*1000/3600))</f>
        <v>0</v>
      </c>
      <c r="P699" s="42">
        <f>P698+N699/1000</f>
        <v>2707.862282879446</v>
      </c>
      <c r="Q699" s="42">
        <f>Q698+O699/1000</f>
        <v>732.62463582191572</v>
      </c>
      <c r="R699" s="43">
        <v>728.40342345503984</v>
      </c>
      <c r="S699" s="43">
        <f t="shared" si="62"/>
        <v>0</v>
      </c>
      <c r="T699" s="42">
        <f>V699*Y$16</f>
        <v>503.7344658686963</v>
      </c>
      <c r="U699" s="21">
        <f>MIN(O699,Y$17)</f>
        <v>0</v>
      </c>
      <c r="V699" s="21">
        <f t="shared" si="65"/>
        <v>730.54865057114239</v>
      </c>
      <c r="W699" s="22"/>
    </row>
    <row r="700" spans="1:23" x14ac:dyDescent="0.35">
      <c r="A700" s="3" t="s">
        <v>13</v>
      </c>
      <c r="B700" s="3">
        <v>693</v>
      </c>
      <c r="C700" s="3">
        <v>104</v>
      </c>
      <c r="D700" s="8">
        <v>31.8</v>
      </c>
      <c r="E700" s="42">
        <f t="shared" si="63"/>
        <v>0.2222222222222224</v>
      </c>
      <c r="F700" s="42">
        <f t="shared" si="64"/>
        <v>0.80000000000000071</v>
      </c>
      <c r="G700" s="42">
        <f>0.5*Y$11*Y$13*Y$10*(D700*(1000/3600))^2</f>
        <v>70.621265630000011</v>
      </c>
      <c r="H700" s="42">
        <f>IF(D700=0,0,Y$12*Y$9*9.81)</f>
        <v>374.44769999999994</v>
      </c>
      <c r="I700" s="42">
        <f t="shared" si="60"/>
        <v>445.06896562999998</v>
      </c>
      <c r="J700" s="42">
        <f>(Y$9*E700)+IF(E700&gt;0,H700+G700,0)</f>
        <v>830.62452118555586</v>
      </c>
      <c r="K700" s="42">
        <f>MAX((Y$9*E700)+H700+G700,0)</f>
        <v>830.62452118555586</v>
      </c>
      <c r="L700" s="42">
        <f t="shared" si="61"/>
        <v>0</v>
      </c>
      <c r="M700" s="42">
        <f>ABS(MIN((Y$9*E700)+H700+G700,0))</f>
        <v>0</v>
      </c>
      <c r="N700" s="42">
        <f>MAX(K700,0)*(D700*1000/3600)</f>
        <v>7337.1832704724102</v>
      </c>
      <c r="O700" s="42">
        <f>ABS(M700*(D700*1000/3600))</f>
        <v>0</v>
      </c>
      <c r="P700" s="42">
        <f>P699+N700/1000</f>
        <v>2715.1994661499184</v>
      </c>
      <c r="Q700" s="42">
        <f>Q699+O700/1000</f>
        <v>732.62463582191572</v>
      </c>
      <c r="R700" s="43">
        <v>728.40342345503984</v>
      </c>
      <c r="S700" s="43">
        <f t="shared" si="62"/>
        <v>0</v>
      </c>
      <c r="T700" s="42">
        <f>V700*Y$16</f>
        <v>503.7344658686963</v>
      </c>
      <c r="U700" s="21">
        <f>MIN(O700,Y$17)</f>
        <v>0</v>
      </c>
      <c r="V700" s="21">
        <f t="shared" si="65"/>
        <v>730.54865057114239</v>
      </c>
      <c r="W700" s="22"/>
    </row>
    <row r="701" spans="1:23" x14ac:dyDescent="0.35">
      <c r="A701" s="3" t="s">
        <v>13</v>
      </c>
      <c r="B701" s="3">
        <v>694</v>
      </c>
      <c r="C701" s="3">
        <v>105</v>
      </c>
      <c r="D701" s="8">
        <v>32.700000000000003</v>
      </c>
      <c r="E701" s="42">
        <f t="shared" si="63"/>
        <v>0.19444444444444473</v>
      </c>
      <c r="F701" s="42">
        <f t="shared" si="64"/>
        <v>0.70000000000000107</v>
      </c>
      <c r="G701" s="42">
        <f>0.5*Y$11*Y$13*Y$10*(D701*(1000/3600))^2</f>
        <v>74.675263167500006</v>
      </c>
      <c r="H701" s="42">
        <f>IF(D701=0,0,Y$12*Y$9*9.81)</f>
        <v>374.44769999999994</v>
      </c>
      <c r="I701" s="42">
        <f t="shared" si="60"/>
        <v>449.12296316749996</v>
      </c>
      <c r="J701" s="42">
        <f>(Y$9*E701)+IF(E701&gt;0,H701+G701,0)</f>
        <v>786.48407427861162</v>
      </c>
      <c r="K701" s="42">
        <f>MAX((Y$9*E701)+H701+G701,0)</f>
        <v>786.4840742786115</v>
      </c>
      <c r="L701" s="42">
        <f t="shared" si="61"/>
        <v>0</v>
      </c>
      <c r="M701" s="42">
        <f>ABS(MIN((Y$9*E701)+H701+G701,0))</f>
        <v>0</v>
      </c>
      <c r="N701" s="42">
        <f>MAX(K701,0)*(D701*1000/3600)</f>
        <v>7143.8970080307217</v>
      </c>
      <c r="O701" s="42">
        <f>ABS(M701*(D701*1000/3600))</f>
        <v>0</v>
      </c>
      <c r="P701" s="42">
        <f>P700+N701/1000</f>
        <v>2722.3433631579492</v>
      </c>
      <c r="Q701" s="42">
        <f>Q700+O701/1000</f>
        <v>732.62463582191572</v>
      </c>
      <c r="R701" s="43">
        <v>728.40342345503984</v>
      </c>
      <c r="S701" s="43">
        <f t="shared" si="62"/>
        <v>0</v>
      </c>
      <c r="T701" s="42">
        <f>V701*Y$16</f>
        <v>503.7344658686963</v>
      </c>
      <c r="U701" s="21">
        <f>MIN(O701,Y$17)</f>
        <v>0</v>
      </c>
      <c r="V701" s="21">
        <f t="shared" si="65"/>
        <v>730.54865057114239</v>
      </c>
      <c r="W701" s="22"/>
    </row>
    <row r="702" spans="1:23" x14ac:dyDescent="0.35">
      <c r="A702" s="3" t="s">
        <v>13</v>
      </c>
      <c r="B702" s="3">
        <v>695</v>
      </c>
      <c r="C702" s="3">
        <v>106</v>
      </c>
      <c r="D702" s="8">
        <v>33.200000000000003</v>
      </c>
      <c r="E702" s="42">
        <f t="shared" si="63"/>
        <v>-4.1666666666667261E-2</v>
      </c>
      <c r="F702" s="42">
        <f t="shared" si="64"/>
        <v>-0.15000000000000213</v>
      </c>
      <c r="G702" s="42">
        <f>0.5*Y$11*Y$13*Y$10*(D702*(1000/3600))^2</f>
        <v>76.976369435555583</v>
      </c>
      <c r="H702" s="42">
        <f>IF(D702=0,0,Y$12*Y$9*9.81)</f>
        <v>374.44769999999994</v>
      </c>
      <c r="I702" s="42">
        <f t="shared" si="60"/>
        <v>451.42406943555551</v>
      </c>
      <c r="J702" s="42">
        <f>(Y$9*E702)+IF(E702&gt;0,H702+G702,0)</f>
        <v>-72.291666666667695</v>
      </c>
      <c r="K702" s="42">
        <f>MAX((Y$9*E702)+H702+G702,0)</f>
        <v>379.1324027688878</v>
      </c>
      <c r="L702" s="42">
        <f t="shared" si="61"/>
        <v>72.291666666667695</v>
      </c>
      <c r="M702" s="42">
        <f>ABS(MIN((Y$9*E702)+H702+G702,0))</f>
        <v>0</v>
      </c>
      <c r="N702" s="42">
        <f>MAX(K702,0)*(D702*1000/3600)</f>
        <v>3496.4432699797426</v>
      </c>
      <c r="O702" s="42">
        <f>ABS(M702*(D702*1000/3600))</f>
        <v>0</v>
      </c>
      <c r="P702" s="42">
        <f>P701+N702/1000</f>
        <v>2725.839806427929</v>
      </c>
      <c r="Q702" s="42">
        <f>Q701+O702/1000</f>
        <v>732.62463582191572</v>
      </c>
      <c r="R702" s="43">
        <v>728.40342345503984</v>
      </c>
      <c r="S702" s="43">
        <f t="shared" si="62"/>
        <v>0</v>
      </c>
      <c r="T702" s="42">
        <f>V702*Y$16</f>
        <v>503.7344658686963</v>
      </c>
      <c r="U702" s="21">
        <f>MIN(O702,Y$17)</f>
        <v>0</v>
      </c>
      <c r="V702" s="21">
        <f t="shared" si="65"/>
        <v>730.54865057114239</v>
      </c>
      <c r="W702" s="22"/>
    </row>
    <row r="703" spans="1:23" x14ac:dyDescent="0.35">
      <c r="A703" s="3" t="s">
        <v>13</v>
      </c>
      <c r="B703" s="3">
        <v>696</v>
      </c>
      <c r="C703" s="3">
        <v>107</v>
      </c>
      <c r="D703" s="8">
        <v>32.4</v>
      </c>
      <c r="E703" s="42">
        <f t="shared" si="63"/>
        <v>-0.6805555555555558</v>
      </c>
      <c r="F703" s="42">
        <f t="shared" si="64"/>
        <v>-2.4500000000000011</v>
      </c>
      <c r="G703" s="42">
        <f>0.5*Y$11*Y$13*Y$10*(D703*(1000/3600))^2</f>
        <v>73.311360120000003</v>
      </c>
      <c r="H703" s="42">
        <f>IF(D703=0,0,Y$12*Y$9*9.81)</f>
        <v>374.44769999999994</v>
      </c>
      <c r="I703" s="42">
        <f t="shared" si="60"/>
        <v>447.75906011999996</v>
      </c>
      <c r="J703" s="42">
        <f>(Y$9*E703)+IF(E703&gt;0,H703+G703,0)</f>
        <v>-1180.7638888888894</v>
      </c>
      <c r="K703" s="42">
        <f>MAX((Y$9*E703)+H703+G703,0)</f>
        <v>0</v>
      </c>
      <c r="L703" s="42">
        <f t="shared" si="61"/>
        <v>1180.7638888888894</v>
      </c>
      <c r="M703" s="42">
        <f>ABS(MIN((Y$9*E703)+H703+G703,0))</f>
        <v>733.00482876888941</v>
      </c>
      <c r="N703" s="42">
        <f>MAX(K703,0)*(D703*1000/3600)</f>
        <v>0</v>
      </c>
      <c r="O703" s="42">
        <f>ABS(M703*(D703*1000/3600))</f>
        <v>6597.0434589200049</v>
      </c>
      <c r="P703" s="42">
        <f>P702+N703/1000</f>
        <v>2725.839806427929</v>
      </c>
      <c r="Q703" s="42">
        <f>Q702+O703/1000</f>
        <v>739.2216792808357</v>
      </c>
      <c r="R703" s="43">
        <v>728.40342345503984</v>
      </c>
      <c r="S703" s="43">
        <f t="shared" si="62"/>
        <v>0</v>
      </c>
      <c r="T703" s="42">
        <f>V703*Y$16</f>
        <v>508.28331851594106</v>
      </c>
      <c r="U703" s="21">
        <f>MIN(O703,Y$17)</f>
        <v>6597.0434589200049</v>
      </c>
      <c r="V703" s="21">
        <f t="shared" si="65"/>
        <v>737.14569403006237</v>
      </c>
      <c r="W703" s="22"/>
    </row>
    <row r="704" spans="1:23" x14ac:dyDescent="0.35">
      <c r="A704" s="3" t="s">
        <v>13</v>
      </c>
      <c r="B704" s="3">
        <v>697</v>
      </c>
      <c r="C704" s="3">
        <v>108</v>
      </c>
      <c r="D704" s="8">
        <v>28.3</v>
      </c>
      <c r="E704" s="42">
        <f t="shared" si="63"/>
        <v>-0.9166666666666663</v>
      </c>
      <c r="F704" s="42">
        <f t="shared" si="64"/>
        <v>-3.2999999999999989</v>
      </c>
      <c r="G704" s="42">
        <f>0.5*Y$11*Y$13*Y$10*(D704*(1000/3600))^2</f>
        <v>55.931198756388895</v>
      </c>
      <c r="H704" s="42">
        <f>IF(D704=0,0,Y$12*Y$9*9.81)</f>
        <v>374.44769999999994</v>
      </c>
      <c r="I704" s="42">
        <f t="shared" si="60"/>
        <v>430.37889875638882</v>
      </c>
      <c r="J704" s="42">
        <f>(Y$9*E704)+IF(E704&gt;0,H704+G704,0)</f>
        <v>-1590.4166666666661</v>
      </c>
      <c r="K704" s="42">
        <f>MAX((Y$9*E704)+H704+G704,0)</f>
        <v>0</v>
      </c>
      <c r="L704" s="42">
        <f t="shared" si="61"/>
        <v>1590.4166666666661</v>
      </c>
      <c r="M704" s="42">
        <f>ABS(MIN((Y$9*E704)+H704+G704,0))</f>
        <v>1160.0377679102771</v>
      </c>
      <c r="N704" s="42">
        <f>MAX(K704,0)*(D704*1000/3600)</f>
        <v>0</v>
      </c>
      <c r="O704" s="42">
        <f>ABS(M704*(D704*1000/3600))</f>
        <v>9119.1857866280116</v>
      </c>
      <c r="P704" s="42">
        <f>P703+N704/1000</f>
        <v>2725.839806427929</v>
      </c>
      <c r="Q704" s="42">
        <f>Q703+O704/1000</f>
        <v>748.34086506746371</v>
      </c>
      <c r="R704" s="43">
        <v>728.40342345503984</v>
      </c>
      <c r="S704" s="43">
        <f t="shared" si="62"/>
        <v>0</v>
      </c>
      <c r="T704" s="42">
        <f>V704*Y$16</f>
        <v>514.57126138982517</v>
      </c>
      <c r="U704" s="21">
        <f>MIN(O704,Y$17)</f>
        <v>9119.1857866280116</v>
      </c>
      <c r="V704" s="21">
        <f t="shared" si="65"/>
        <v>746.26487981669038</v>
      </c>
      <c r="W704" s="22"/>
    </row>
    <row r="705" spans="1:23" x14ac:dyDescent="0.35">
      <c r="A705" s="3" t="s">
        <v>13</v>
      </c>
      <c r="B705" s="3">
        <v>698</v>
      </c>
      <c r="C705" s="3">
        <v>109</v>
      </c>
      <c r="D705" s="8">
        <v>25.8</v>
      </c>
      <c r="E705" s="42">
        <f t="shared" si="63"/>
        <v>-0.7222222222222221</v>
      </c>
      <c r="F705" s="42">
        <f t="shared" si="64"/>
        <v>-2.5999999999999996</v>
      </c>
      <c r="G705" s="42">
        <f>0.5*Y$11*Y$13*Y$10*(D705*(1000/3600))^2</f>
        <v>46.485838430000001</v>
      </c>
      <c r="H705" s="42">
        <f>IF(D705=0,0,Y$12*Y$9*9.81)</f>
        <v>374.44769999999994</v>
      </c>
      <c r="I705" s="42">
        <f t="shared" si="60"/>
        <v>420.93353842999994</v>
      </c>
      <c r="J705" s="42">
        <f>(Y$9*E705)+IF(E705&gt;0,H705+G705,0)</f>
        <v>-1253.0555555555554</v>
      </c>
      <c r="K705" s="42">
        <f>MAX((Y$9*E705)+H705+G705,0)</f>
        <v>0</v>
      </c>
      <c r="L705" s="42">
        <f t="shared" si="61"/>
        <v>1253.0555555555554</v>
      </c>
      <c r="M705" s="42">
        <f>ABS(MIN((Y$9*E705)+H705+G705,0))</f>
        <v>832.12201712555543</v>
      </c>
      <c r="N705" s="42">
        <f>MAX(K705,0)*(D705*1000/3600)</f>
        <v>0</v>
      </c>
      <c r="O705" s="42">
        <f>ABS(M705*(D705*1000/3600))</f>
        <v>5963.5411227331479</v>
      </c>
      <c r="P705" s="42">
        <f>P704+N705/1000</f>
        <v>2725.839806427929</v>
      </c>
      <c r="Q705" s="42">
        <f>Q704+O705/1000</f>
        <v>754.30440619019691</v>
      </c>
      <c r="R705" s="43">
        <v>728.40342345503984</v>
      </c>
      <c r="S705" s="43">
        <f t="shared" si="62"/>
        <v>0</v>
      </c>
      <c r="T705" s="42">
        <f>V705*Y$16</f>
        <v>518.68329581737146</v>
      </c>
      <c r="U705" s="21">
        <f>MIN(O705,Y$17)</f>
        <v>5963.5411227331479</v>
      </c>
      <c r="V705" s="21">
        <f t="shared" si="65"/>
        <v>752.22842093942359</v>
      </c>
      <c r="W705" s="22"/>
    </row>
    <row r="706" spans="1:23" x14ac:dyDescent="0.35">
      <c r="A706" s="3" t="s">
        <v>13</v>
      </c>
      <c r="B706" s="3">
        <v>699</v>
      </c>
      <c r="C706" s="3">
        <v>110</v>
      </c>
      <c r="D706" s="8">
        <v>23.1</v>
      </c>
      <c r="E706" s="42">
        <f t="shared" si="63"/>
        <v>-0.55555555555555558</v>
      </c>
      <c r="F706" s="42">
        <f t="shared" si="64"/>
        <v>-2</v>
      </c>
      <c r="G706" s="42">
        <f>0.5*Y$11*Y$13*Y$10*(D706*(1000/3600))^2</f>
        <v>37.265351007500001</v>
      </c>
      <c r="H706" s="42">
        <f>IF(D706=0,0,Y$12*Y$9*9.81)</f>
        <v>374.44769999999994</v>
      </c>
      <c r="I706" s="42">
        <f t="shared" si="60"/>
        <v>411.71305100749993</v>
      </c>
      <c r="J706" s="42">
        <f>(Y$9*E706)+IF(E706&gt;0,H706+G706,0)</f>
        <v>-963.88888888888891</v>
      </c>
      <c r="K706" s="42">
        <f>MAX((Y$9*E706)+H706+G706,0)</f>
        <v>0</v>
      </c>
      <c r="L706" s="42">
        <f t="shared" si="61"/>
        <v>963.88888888888891</v>
      </c>
      <c r="M706" s="42">
        <f>ABS(MIN((Y$9*E706)+H706+G706,0))</f>
        <v>552.17583788138893</v>
      </c>
      <c r="N706" s="42">
        <f>MAX(K706,0)*(D706*1000/3600)</f>
        <v>0</v>
      </c>
      <c r="O706" s="42">
        <f>ABS(M706*(D706*1000/3600))</f>
        <v>3543.1282930722459</v>
      </c>
      <c r="P706" s="42">
        <f>P705+N706/1000</f>
        <v>2725.839806427929</v>
      </c>
      <c r="Q706" s="42">
        <f>Q705+O706/1000</f>
        <v>757.84753448326921</v>
      </c>
      <c r="R706" s="43">
        <v>728.40342345503984</v>
      </c>
      <c r="S706" s="43">
        <f t="shared" si="62"/>
        <v>0</v>
      </c>
      <c r="T706" s="42">
        <f>V706*Y$16</f>
        <v>521.12638545530274</v>
      </c>
      <c r="U706" s="21">
        <f>MIN(O706,Y$17)</f>
        <v>3543.1282930722459</v>
      </c>
      <c r="V706" s="21">
        <f t="shared" si="65"/>
        <v>755.77154923249589</v>
      </c>
      <c r="W706" s="22"/>
    </row>
    <row r="707" spans="1:23" x14ac:dyDescent="0.35">
      <c r="A707" s="3" t="s">
        <v>13</v>
      </c>
      <c r="B707" s="3">
        <v>700</v>
      </c>
      <c r="C707" s="3">
        <v>111</v>
      </c>
      <c r="D707" s="8">
        <v>21.8</v>
      </c>
      <c r="E707" s="42">
        <f t="shared" si="63"/>
        <v>-0.26388888888888917</v>
      </c>
      <c r="F707" s="42">
        <f t="shared" si="64"/>
        <v>-0.95000000000000107</v>
      </c>
      <c r="G707" s="42">
        <f>0.5*Y$11*Y$13*Y$10*(D707*(1000/3600))^2</f>
        <v>33.18900585222223</v>
      </c>
      <c r="H707" s="42">
        <f>IF(D707=0,0,Y$12*Y$9*9.81)</f>
        <v>374.44769999999994</v>
      </c>
      <c r="I707" s="42">
        <f t="shared" si="60"/>
        <v>407.63670585222218</v>
      </c>
      <c r="J707" s="42">
        <f>(Y$9*E707)+IF(E707&gt;0,H707+G707,0)</f>
        <v>-457.84722222222274</v>
      </c>
      <c r="K707" s="42">
        <f>MAX((Y$9*E707)+H707+G707,0)</f>
        <v>0</v>
      </c>
      <c r="L707" s="42">
        <f t="shared" si="61"/>
        <v>457.84722222222274</v>
      </c>
      <c r="M707" s="42">
        <f>ABS(MIN((Y$9*E707)+H707+G707,0))</f>
        <v>50.210516370000569</v>
      </c>
      <c r="N707" s="42">
        <f>MAX(K707,0)*(D707*1000/3600)</f>
        <v>0</v>
      </c>
      <c r="O707" s="42">
        <f>ABS(M707*(D707*1000/3600))</f>
        <v>304.05257135167011</v>
      </c>
      <c r="P707" s="42">
        <f>P706+N707/1000</f>
        <v>2725.839806427929</v>
      </c>
      <c r="Q707" s="42">
        <f>Q706+O707/1000</f>
        <v>758.1515870546209</v>
      </c>
      <c r="R707" s="43">
        <v>728.40342345503984</v>
      </c>
      <c r="S707" s="43">
        <f t="shared" si="62"/>
        <v>0</v>
      </c>
      <c r="T707" s="42">
        <f>V707*Y$16</f>
        <v>521.3360385146932</v>
      </c>
      <c r="U707" s="21">
        <f>MIN(O707,Y$17)</f>
        <v>304.05257135167011</v>
      </c>
      <c r="V707" s="21">
        <f t="shared" si="65"/>
        <v>756.07560180384758</v>
      </c>
      <c r="W707" s="22"/>
    </row>
    <row r="708" spans="1:23" x14ac:dyDescent="0.35">
      <c r="A708" s="3" t="s">
        <v>13</v>
      </c>
      <c r="B708" s="3">
        <v>701</v>
      </c>
      <c r="C708" s="3">
        <v>112</v>
      </c>
      <c r="D708" s="8">
        <v>21.2</v>
      </c>
      <c r="E708" s="42">
        <f t="shared" si="63"/>
        <v>-0.1111111111111112</v>
      </c>
      <c r="F708" s="42">
        <f t="shared" si="64"/>
        <v>-0.40000000000000036</v>
      </c>
      <c r="G708" s="42">
        <f>0.5*Y$11*Y$13*Y$10*(D708*(1000/3600))^2</f>
        <v>31.387229168888897</v>
      </c>
      <c r="H708" s="42">
        <f>IF(D708=0,0,Y$12*Y$9*9.81)</f>
        <v>374.44769999999994</v>
      </c>
      <c r="I708" s="42">
        <f t="shared" si="60"/>
        <v>405.83492916888883</v>
      </c>
      <c r="J708" s="42">
        <f>(Y$9*E708)+IF(E708&gt;0,H708+G708,0)</f>
        <v>-192.77777777777794</v>
      </c>
      <c r="K708" s="42">
        <f>MAX((Y$9*E708)+H708+G708,0)</f>
        <v>213.05715139111089</v>
      </c>
      <c r="L708" s="42">
        <f t="shared" si="61"/>
        <v>192.77777777777794</v>
      </c>
      <c r="M708" s="42">
        <f>ABS(MIN((Y$9*E708)+H708+G708,0))</f>
        <v>0</v>
      </c>
      <c r="N708" s="42">
        <f>MAX(K708,0)*(D708*1000/3600)</f>
        <v>1254.6698915254308</v>
      </c>
      <c r="O708" s="42">
        <f>ABS(M708*(D708*1000/3600))</f>
        <v>0</v>
      </c>
      <c r="P708" s="42">
        <f>P707+N708/1000</f>
        <v>2727.0944763194543</v>
      </c>
      <c r="Q708" s="42">
        <f>Q707+O708/1000</f>
        <v>758.1515870546209</v>
      </c>
      <c r="R708" s="43">
        <v>728.40342345503984</v>
      </c>
      <c r="S708" s="43">
        <f t="shared" si="62"/>
        <v>0</v>
      </c>
      <c r="T708" s="42">
        <f>V708*Y$16</f>
        <v>521.3360385146932</v>
      </c>
      <c r="U708" s="21">
        <f>MIN(O708,Y$17)</f>
        <v>0</v>
      </c>
      <c r="V708" s="21">
        <f t="shared" si="65"/>
        <v>756.07560180384758</v>
      </c>
      <c r="W708" s="22"/>
    </row>
    <row r="709" spans="1:23" x14ac:dyDescent="0.35">
      <c r="A709" s="3" t="s">
        <v>13</v>
      </c>
      <c r="B709" s="3">
        <v>702</v>
      </c>
      <c r="C709" s="3">
        <v>113</v>
      </c>
      <c r="D709" s="8">
        <v>21</v>
      </c>
      <c r="E709" s="42">
        <f t="shared" si="63"/>
        <v>-2.7777777777777679E-2</v>
      </c>
      <c r="F709" s="42">
        <f t="shared" si="64"/>
        <v>-9.9999999999999645E-2</v>
      </c>
      <c r="G709" s="42">
        <f>0.5*Y$11*Y$13*Y$10*(D709*(1000/3600))^2</f>
        <v>30.797810750000007</v>
      </c>
      <c r="H709" s="42">
        <f>IF(D709=0,0,Y$12*Y$9*9.81)</f>
        <v>374.44769999999994</v>
      </c>
      <c r="I709" s="42">
        <f t="shared" si="60"/>
        <v>405.24551074999994</v>
      </c>
      <c r="J709" s="42">
        <f>(Y$9*E709)+IF(E709&gt;0,H709+G709,0)</f>
        <v>-48.194444444444272</v>
      </c>
      <c r="K709" s="42">
        <f>MAX((Y$9*E709)+H709+G709,0)</f>
        <v>357.05106630555565</v>
      </c>
      <c r="L709" s="42">
        <f t="shared" si="61"/>
        <v>48.194444444444272</v>
      </c>
      <c r="M709" s="42">
        <f>ABS(MIN((Y$9*E709)+H709+G709,0))</f>
        <v>0</v>
      </c>
      <c r="N709" s="42">
        <f>MAX(K709,0)*(D709*1000/3600)</f>
        <v>2082.7978867824077</v>
      </c>
      <c r="O709" s="42">
        <f>ABS(M709*(D709*1000/3600))</f>
        <v>0</v>
      </c>
      <c r="P709" s="42">
        <f>P708+N709/1000</f>
        <v>2729.1772742062367</v>
      </c>
      <c r="Q709" s="42">
        <f>Q708+O709/1000</f>
        <v>758.1515870546209</v>
      </c>
      <c r="R709" s="43">
        <v>728.40342345503984</v>
      </c>
      <c r="S709" s="43">
        <f t="shared" si="62"/>
        <v>0</v>
      </c>
      <c r="T709" s="42">
        <f>V709*Y$16</f>
        <v>521.3360385146932</v>
      </c>
      <c r="U709" s="21">
        <f>MIN(O709,Y$17)</f>
        <v>0</v>
      </c>
      <c r="V709" s="21">
        <f t="shared" si="65"/>
        <v>756.07560180384758</v>
      </c>
      <c r="W709" s="22"/>
    </row>
    <row r="710" spans="1:23" x14ac:dyDescent="0.35">
      <c r="A710" s="3" t="s">
        <v>13</v>
      </c>
      <c r="B710" s="3">
        <v>703</v>
      </c>
      <c r="C710" s="3">
        <v>114</v>
      </c>
      <c r="D710" s="8">
        <v>21</v>
      </c>
      <c r="E710" s="42">
        <f t="shared" si="63"/>
        <v>-1.3888888888889086E-2</v>
      </c>
      <c r="F710" s="42">
        <f t="shared" si="64"/>
        <v>-5.0000000000000711E-2</v>
      </c>
      <c r="G710" s="42">
        <f>0.5*Y$11*Y$13*Y$10*(D710*(1000/3600))^2</f>
        <v>30.797810750000007</v>
      </c>
      <c r="H710" s="42">
        <f>IF(D710=0,0,Y$12*Y$9*9.81)</f>
        <v>374.44769999999994</v>
      </c>
      <c r="I710" s="42">
        <f t="shared" si="60"/>
        <v>405.24551074999994</v>
      </c>
      <c r="J710" s="42">
        <f>(Y$9*E710)+IF(E710&gt;0,H710+G710,0)</f>
        <v>-24.097222222222562</v>
      </c>
      <c r="K710" s="42">
        <f>MAX((Y$9*E710)+H710+G710,0)</f>
        <v>381.14828852777737</v>
      </c>
      <c r="L710" s="42">
        <f t="shared" si="61"/>
        <v>24.097222222222562</v>
      </c>
      <c r="M710" s="42">
        <f>ABS(MIN((Y$9*E710)+H710+G710,0))</f>
        <v>0</v>
      </c>
      <c r="N710" s="42">
        <f>MAX(K710,0)*(D710*1000/3600)</f>
        <v>2223.3650164120345</v>
      </c>
      <c r="O710" s="42">
        <f>ABS(M710*(D710*1000/3600))</f>
        <v>0</v>
      </c>
      <c r="P710" s="42">
        <f>P709+N710/1000</f>
        <v>2731.4006392226488</v>
      </c>
      <c r="Q710" s="42">
        <f>Q709+O710/1000</f>
        <v>758.1515870546209</v>
      </c>
      <c r="R710" s="43">
        <v>728.40342345503984</v>
      </c>
      <c r="S710" s="43">
        <f t="shared" si="62"/>
        <v>0</v>
      </c>
      <c r="T710" s="42">
        <f>V710*Y$16</f>
        <v>521.3360385146932</v>
      </c>
      <c r="U710" s="21">
        <f>MIN(O710,Y$17)</f>
        <v>0</v>
      </c>
      <c r="V710" s="21">
        <f t="shared" si="65"/>
        <v>756.07560180384758</v>
      </c>
      <c r="W710" s="22"/>
    </row>
    <row r="711" spans="1:23" x14ac:dyDescent="0.35">
      <c r="A711" s="3" t="s">
        <v>13</v>
      </c>
      <c r="B711" s="3">
        <v>704</v>
      </c>
      <c r="C711" s="3">
        <v>115</v>
      </c>
      <c r="D711" s="8">
        <v>20.9</v>
      </c>
      <c r="E711" s="42">
        <f t="shared" si="63"/>
        <v>-0.15277777777777798</v>
      </c>
      <c r="F711" s="42">
        <f t="shared" si="64"/>
        <v>-0.55000000000000071</v>
      </c>
      <c r="G711" s="42">
        <f>0.5*Y$11*Y$13*Y$10*(D711*(1000/3600))^2</f>
        <v>30.505196629722221</v>
      </c>
      <c r="H711" s="42">
        <f>IF(D711=0,0,Y$12*Y$9*9.81)</f>
        <v>374.44769999999994</v>
      </c>
      <c r="I711" s="42">
        <f t="shared" si="60"/>
        <v>404.95289662972215</v>
      </c>
      <c r="J711" s="42">
        <f>(Y$9*E711)+IF(E711&gt;0,H711+G711,0)</f>
        <v>-265.0694444444448</v>
      </c>
      <c r="K711" s="42">
        <f>MAX((Y$9*E711)+H711+G711,0)</f>
        <v>139.88345218527735</v>
      </c>
      <c r="L711" s="42">
        <f t="shared" si="61"/>
        <v>265.0694444444448</v>
      </c>
      <c r="M711" s="42">
        <f>ABS(MIN((Y$9*E711)+H711+G711,0))</f>
        <v>0</v>
      </c>
      <c r="N711" s="42">
        <f>MAX(K711,0)*(D711*1000/3600)</f>
        <v>812.10115296452682</v>
      </c>
      <c r="O711" s="42">
        <f>ABS(M711*(D711*1000/3600))</f>
        <v>0</v>
      </c>
      <c r="P711" s="42">
        <f>P710+N711/1000</f>
        <v>2732.2127403756135</v>
      </c>
      <c r="Q711" s="42">
        <f>Q710+O711/1000</f>
        <v>758.1515870546209</v>
      </c>
      <c r="R711" s="43">
        <v>728.40342345503984</v>
      </c>
      <c r="S711" s="43">
        <f t="shared" si="62"/>
        <v>0</v>
      </c>
      <c r="T711" s="42">
        <f>V711*Y$16</f>
        <v>521.3360385146932</v>
      </c>
      <c r="U711" s="21">
        <f>MIN(O711,Y$17)</f>
        <v>0</v>
      </c>
      <c r="V711" s="21">
        <f t="shared" si="65"/>
        <v>756.07560180384758</v>
      </c>
      <c r="W711" s="22"/>
    </row>
    <row r="712" spans="1:23" x14ac:dyDescent="0.35">
      <c r="A712" s="3" t="s">
        <v>13</v>
      </c>
      <c r="B712" s="3">
        <v>705</v>
      </c>
      <c r="C712" s="3">
        <v>116</v>
      </c>
      <c r="D712" s="8">
        <v>19.899999999999999</v>
      </c>
      <c r="E712" s="42">
        <f t="shared" si="63"/>
        <v>-0.41666666666666663</v>
      </c>
      <c r="F712" s="42">
        <f t="shared" si="64"/>
        <v>-1.5</v>
      </c>
      <c r="G712" s="42">
        <f>0.5*Y$11*Y$13*Y$10*(D712*(1000/3600))^2</f>
        <v>27.655875363055554</v>
      </c>
      <c r="H712" s="42">
        <f>IF(D712=0,0,Y$12*Y$9*9.81)</f>
        <v>374.44769999999994</v>
      </c>
      <c r="I712" s="42">
        <f t="shared" ref="I712:I775" si="66">G712+H712</f>
        <v>402.10357536305548</v>
      </c>
      <c r="J712" s="42">
        <f>(Y$9*E712)+IF(E712&gt;0,H712+G712,0)</f>
        <v>-722.91666666666663</v>
      </c>
      <c r="K712" s="42">
        <f>MAX((Y$9*E712)+H712+G712,0)</f>
        <v>0</v>
      </c>
      <c r="L712" s="42">
        <f t="shared" ref="L712:L775" si="67">ABS(MIN(J712,0))</f>
        <v>722.91666666666663</v>
      </c>
      <c r="M712" s="42">
        <f>ABS(MIN((Y$9*E712)+H712+G712,0))</f>
        <v>320.81309130361115</v>
      </c>
      <c r="N712" s="42">
        <f>MAX(K712,0)*(D712*1000/3600)</f>
        <v>0</v>
      </c>
      <c r="O712" s="42">
        <f>ABS(M712*(D712*1000/3600))</f>
        <v>1773.3834769282948</v>
      </c>
      <c r="P712" s="42">
        <f>P711+N712/1000</f>
        <v>2732.2127403756135</v>
      </c>
      <c r="Q712" s="42">
        <f>Q711+O712/1000</f>
        <v>759.92497053154921</v>
      </c>
      <c r="R712" s="43">
        <v>728.40342345503984</v>
      </c>
      <c r="S712" s="43">
        <f t="shared" ref="S712:S775" si="68">R713-R712</f>
        <v>0</v>
      </c>
      <c r="T712" s="42">
        <f>V712*Y$16</f>
        <v>522.55883781468845</v>
      </c>
      <c r="U712" s="21">
        <f>MIN(O712,Y$17)</f>
        <v>1773.3834769282948</v>
      </c>
      <c r="V712" s="21">
        <f t="shared" si="65"/>
        <v>757.84898528077588</v>
      </c>
      <c r="W712" s="22"/>
    </row>
    <row r="713" spans="1:23" x14ac:dyDescent="0.35">
      <c r="A713" s="3" t="s">
        <v>13</v>
      </c>
      <c r="B713" s="3">
        <v>706</v>
      </c>
      <c r="C713" s="3">
        <v>117</v>
      </c>
      <c r="D713" s="8">
        <v>17.899999999999999</v>
      </c>
      <c r="E713" s="42">
        <f t="shared" ref="E713:E776" si="69">($D714-$D712)/2/3.6</f>
        <v>-0.66666666666666652</v>
      </c>
      <c r="F713" s="42">
        <f t="shared" ref="F713:F776" si="70">($D714-$D712)/2</f>
        <v>-2.3999999999999995</v>
      </c>
      <c r="G713" s="42">
        <f>0.5*Y$11*Y$13*Y$10*(D713*(1000/3600))^2</f>
        <v>22.376250663055554</v>
      </c>
      <c r="H713" s="42">
        <f>IF(D713=0,0,Y$12*Y$9*9.81)</f>
        <v>374.44769999999994</v>
      </c>
      <c r="I713" s="42">
        <f t="shared" si="66"/>
        <v>396.82395066305548</v>
      </c>
      <c r="J713" s="42">
        <f>(Y$9*E713)+IF(E713&gt;0,H713+G713,0)</f>
        <v>-1156.6666666666665</v>
      </c>
      <c r="K713" s="42">
        <f>MAX((Y$9*E713)+H713+G713,0)</f>
        <v>0</v>
      </c>
      <c r="L713" s="42">
        <f t="shared" si="67"/>
        <v>1156.6666666666665</v>
      </c>
      <c r="M713" s="42">
        <f>ABS(MIN((Y$9*E713)+H713+G713,0))</f>
        <v>759.84271600361103</v>
      </c>
      <c r="N713" s="42">
        <f>MAX(K713,0)*(D713*1000/3600)</f>
        <v>0</v>
      </c>
      <c r="O713" s="42">
        <f>ABS(M713*(D713*1000/3600))</f>
        <v>3778.1068379068438</v>
      </c>
      <c r="P713" s="42">
        <f>P712+N713/1000</f>
        <v>2732.2127403756135</v>
      </c>
      <c r="Q713" s="42">
        <f>Q712+O713/1000</f>
        <v>763.70307736945608</v>
      </c>
      <c r="R713" s="43">
        <v>728.40342345503984</v>
      </c>
      <c r="S713" s="43">
        <f t="shared" si="68"/>
        <v>43.77982305805574</v>
      </c>
      <c r="T713" s="42">
        <f>V713*Y$16</f>
        <v>525.16395196896144</v>
      </c>
      <c r="U713" s="21">
        <f>MIN(O713,Y$17)</f>
        <v>3778.1068379068438</v>
      </c>
      <c r="V713" s="21">
        <f t="shared" ref="V713:V776" si="71">V712+U713/1000</f>
        <v>761.62709211868275</v>
      </c>
      <c r="W713" s="22"/>
    </row>
    <row r="714" spans="1:23" x14ac:dyDescent="0.35">
      <c r="A714" s="3" t="s">
        <v>13</v>
      </c>
      <c r="B714" s="3">
        <v>707</v>
      </c>
      <c r="C714" s="3">
        <v>118</v>
      </c>
      <c r="D714" s="8">
        <v>15.1</v>
      </c>
      <c r="E714" s="42">
        <f t="shared" si="69"/>
        <v>-0.70833333333333304</v>
      </c>
      <c r="F714" s="42">
        <f t="shared" si="70"/>
        <v>-2.5499999999999989</v>
      </c>
      <c r="G714" s="42">
        <f>0.5*Y$11*Y$13*Y$10*(D714*(1000/3600))^2</f>
        <v>15.923376029722226</v>
      </c>
      <c r="H714" s="42">
        <f>IF(D714=0,0,Y$12*Y$9*9.81)</f>
        <v>374.44769999999994</v>
      </c>
      <c r="I714" s="42">
        <f t="shared" si="66"/>
        <v>390.37107602972219</v>
      </c>
      <c r="J714" s="42">
        <f>(Y$9*E714)+IF(E714&gt;0,H714+G714,0)</f>
        <v>-1228.9583333333328</v>
      </c>
      <c r="K714" s="42">
        <f>MAX((Y$9*E714)+H714+G714,0)</f>
        <v>0</v>
      </c>
      <c r="L714" s="42">
        <f t="shared" si="67"/>
        <v>1228.9583333333328</v>
      </c>
      <c r="M714" s="42">
        <f>ABS(MIN((Y$9*E714)+H714+G714,0))</f>
        <v>838.58725730361061</v>
      </c>
      <c r="N714" s="42">
        <f>MAX(K714,0)*(D714*1000/3600)</f>
        <v>0</v>
      </c>
      <c r="O714" s="42">
        <f>ABS(M714*(D714*1000/3600))</f>
        <v>3517.4076625790335</v>
      </c>
      <c r="P714" s="42">
        <f>P713+N714/1000</f>
        <v>2732.2127403756135</v>
      </c>
      <c r="Q714" s="42">
        <f>Q713+O714/1000</f>
        <v>767.22048503203507</v>
      </c>
      <c r="R714" s="43">
        <v>772.18324651309558</v>
      </c>
      <c r="S714" s="43">
        <f t="shared" si="68"/>
        <v>0</v>
      </c>
      <c r="T714" s="42">
        <f>V714*Y$16</f>
        <v>527.5893064867837</v>
      </c>
      <c r="U714" s="21">
        <f>MIN(O714,Y$17)</f>
        <v>3517.4076625790335</v>
      </c>
      <c r="V714" s="21">
        <f t="shared" si="71"/>
        <v>765.14449978126174</v>
      </c>
      <c r="W714" s="22"/>
    </row>
    <row r="715" spans="1:23" x14ac:dyDescent="0.35">
      <c r="A715" s="3" t="s">
        <v>13</v>
      </c>
      <c r="B715" s="3">
        <v>708</v>
      </c>
      <c r="C715" s="3">
        <v>119</v>
      </c>
      <c r="D715" s="8">
        <v>12.8</v>
      </c>
      <c r="E715" s="42">
        <f t="shared" si="69"/>
        <v>-0.43055555555555547</v>
      </c>
      <c r="F715" s="42">
        <f t="shared" si="70"/>
        <v>-1.5499999999999998</v>
      </c>
      <c r="G715" s="42">
        <f>0.5*Y$11*Y$13*Y$10*(D715*(1000/3600))^2</f>
        <v>11.441980302222223</v>
      </c>
      <c r="H715" s="42">
        <f>IF(D715=0,0,Y$12*Y$9*9.81)</f>
        <v>374.44769999999994</v>
      </c>
      <c r="I715" s="42">
        <f t="shared" si="66"/>
        <v>385.88968030222219</v>
      </c>
      <c r="J715" s="42">
        <f>(Y$9*E715)+IF(E715&gt;0,H715+G715,0)</f>
        <v>-747.01388888888869</v>
      </c>
      <c r="K715" s="42">
        <f>MAX((Y$9*E715)+H715+G715,0)</f>
        <v>0</v>
      </c>
      <c r="L715" s="42">
        <f t="shared" si="67"/>
        <v>747.01388888888869</v>
      </c>
      <c r="M715" s="42">
        <f>ABS(MIN((Y$9*E715)+H715+G715,0))</f>
        <v>361.1242085866665</v>
      </c>
      <c r="N715" s="42">
        <f>MAX(K715,0)*(D715*1000/3600)</f>
        <v>0</v>
      </c>
      <c r="O715" s="42">
        <f>ABS(M715*(D715*1000/3600))</f>
        <v>1283.9971860859253</v>
      </c>
      <c r="P715" s="42">
        <f>P714+N715/1000</f>
        <v>2732.2127403756135</v>
      </c>
      <c r="Q715" s="42">
        <f>Q714+O715/1000</f>
        <v>768.50448221812098</v>
      </c>
      <c r="R715" s="43">
        <v>772.18324651309558</v>
      </c>
      <c r="S715" s="43">
        <f t="shared" si="68"/>
        <v>0</v>
      </c>
      <c r="T715" s="42">
        <f>V715*Y$16</f>
        <v>528.47465975682837</v>
      </c>
      <c r="U715" s="21">
        <f>MIN(O715,Y$17)</f>
        <v>1283.9971860859253</v>
      </c>
      <c r="V715" s="21">
        <f t="shared" si="71"/>
        <v>766.42849696734766</v>
      </c>
      <c r="W715" s="22"/>
    </row>
    <row r="716" spans="1:23" x14ac:dyDescent="0.35">
      <c r="A716" s="3" t="s">
        <v>13</v>
      </c>
      <c r="B716" s="3">
        <v>709</v>
      </c>
      <c r="C716" s="3">
        <v>120</v>
      </c>
      <c r="D716" s="8">
        <v>12</v>
      </c>
      <c r="E716" s="42">
        <f t="shared" si="69"/>
        <v>5.5555555555555358E-2</v>
      </c>
      <c r="F716" s="42">
        <f t="shared" si="70"/>
        <v>0.19999999999999929</v>
      </c>
      <c r="G716" s="42">
        <f>0.5*Y$11*Y$13*Y$10*(D716*(1000/3600))^2</f>
        <v>10.056428</v>
      </c>
      <c r="H716" s="42">
        <f>IF(D716=0,0,Y$12*Y$9*9.81)</f>
        <v>374.44769999999994</v>
      </c>
      <c r="I716" s="42">
        <f t="shared" si="66"/>
        <v>384.50412799999992</v>
      </c>
      <c r="J716" s="42">
        <f>(Y$9*E716)+IF(E716&gt;0,H716+G716,0)</f>
        <v>480.8930168888885</v>
      </c>
      <c r="K716" s="42">
        <f>MAX((Y$9*E716)+H716+G716,0)</f>
        <v>480.8930168888885</v>
      </c>
      <c r="L716" s="42">
        <f t="shared" si="67"/>
        <v>0</v>
      </c>
      <c r="M716" s="42">
        <f>ABS(MIN((Y$9*E716)+H716+G716,0))</f>
        <v>0</v>
      </c>
      <c r="N716" s="42">
        <f>MAX(K716,0)*(D716*1000/3600)</f>
        <v>1602.9767229629617</v>
      </c>
      <c r="O716" s="42">
        <f>ABS(M716*(D716*1000/3600))</f>
        <v>0</v>
      </c>
      <c r="P716" s="42">
        <f>P715+N716/1000</f>
        <v>2733.8157170985764</v>
      </c>
      <c r="Q716" s="42">
        <f>Q715+O716/1000</f>
        <v>768.50448221812098</v>
      </c>
      <c r="R716" s="43">
        <v>772.18324651309558</v>
      </c>
      <c r="S716" s="43">
        <f t="shared" si="68"/>
        <v>0</v>
      </c>
      <c r="T716" s="42">
        <f>V716*Y$16</f>
        <v>528.47465975682837</v>
      </c>
      <c r="U716" s="21">
        <f>MIN(O716,Y$17)</f>
        <v>0</v>
      </c>
      <c r="V716" s="21">
        <f t="shared" si="71"/>
        <v>766.42849696734766</v>
      </c>
      <c r="W716" s="22"/>
    </row>
    <row r="717" spans="1:23" x14ac:dyDescent="0.35">
      <c r="A717" s="3" t="s">
        <v>13</v>
      </c>
      <c r="B717" s="3">
        <v>710</v>
      </c>
      <c r="C717" s="3">
        <v>121</v>
      </c>
      <c r="D717" s="8">
        <v>13.2</v>
      </c>
      <c r="E717" s="42">
        <f t="shared" si="69"/>
        <v>0.70833333333333348</v>
      </c>
      <c r="F717" s="42">
        <f t="shared" si="70"/>
        <v>2.5500000000000007</v>
      </c>
      <c r="G717" s="42">
        <f>0.5*Y$11*Y$13*Y$10*(D717*(1000/3600))^2</f>
        <v>12.168277879999998</v>
      </c>
      <c r="H717" s="42">
        <f>IF(D717=0,0,Y$12*Y$9*9.81)</f>
        <v>374.44769999999994</v>
      </c>
      <c r="I717" s="42">
        <f t="shared" si="66"/>
        <v>386.61597787999995</v>
      </c>
      <c r="J717" s="42">
        <f>(Y$9*E717)+IF(E717&gt;0,H717+G717,0)</f>
        <v>1615.5743112133334</v>
      </c>
      <c r="K717" s="42">
        <f>MAX((Y$9*E717)+H717+G717,0)</f>
        <v>1615.5743112133334</v>
      </c>
      <c r="L717" s="42">
        <f t="shared" si="67"/>
        <v>0</v>
      </c>
      <c r="M717" s="42">
        <f>ABS(MIN((Y$9*E717)+H717+G717,0))</f>
        <v>0</v>
      </c>
      <c r="N717" s="42">
        <f>MAX(K717,0)*(D717*1000/3600)</f>
        <v>5923.7724744488887</v>
      </c>
      <c r="O717" s="42">
        <f>ABS(M717*(D717*1000/3600))</f>
        <v>0</v>
      </c>
      <c r="P717" s="42">
        <f>P716+N717/1000</f>
        <v>2739.7394895730254</v>
      </c>
      <c r="Q717" s="42">
        <f>Q716+O717/1000</f>
        <v>768.50448221812098</v>
      </c>
      <c r="R717" s="43">
        <v>772.18324651309558</v>
      </c>
      <c r="S717" s="43">
        <f t="shared" si="68"/>
        <v>0</v>
      </c>
      <c r="T717" s="42">
        <f>V717*Y$16</f>
        <v>528.47465975682837</v>
      </c>
      <c r="U717" s="21">
        <f>MIN(O717,Y$17)</f>
        <v>0</v>
      </c>
      <c r="V717" s="21">
        <f t="shared" si="71"/>
        <v>766.42849696734766</v>
      </c>
      <c r="W717" s="22"/>
    </row>
    <row r="718" spans="1:23" x14ac:dyDescent="0.35">
      <c r="A718" s="3" t="s">
        <v>13</v>
      </c>
      <c r="B718" s="3">
        <v>711</v>
      </c>
      <c r="C718" s="3">
        <v>122</v>
      </c>
      <c r="D718" s="8">
        <v>17.100000000000001</v>
      </c>
      <c r="E718" s="42">
        <f t="shared" si="69"/>
        <v>1.0972222222222225</v>
      </c>
      <c r="F718" s="42">
        <f t="shared" si="70"/>
        <v>3.9500000000000011</v>
      </c>
      <c r="G718" s="42">
        <f>0.5*Y$11*Y$13*Y$10*(D718*(1000/3600))^2</f>
        <v>20.420834107500006</v>
      </c>
      <c r="H718" s="42">
        <f>IF(D718=0,0,Y$12*Y$9*9.81)</f>
        <v>374.44769999999994</v>
      </c>
      <c r="I718" s="42">
        <f t="shared" si="66"/>
        <v>394.86853410749995</v>
      </c>
      <c r="J718" s="42">
        <f>(Y$9*E718)+IF(E718&gt;0,H718+G718,0)</f>
        <v>2298.5490896630563</v>
      </c>
      <c r="K718" s="42">
        <f>MAX((Y$9*E718)+H718+G718,0)</f>
        <v>2298.5490896630563</v>
      </c>
      <c r="L718" s="42">
        <f t="shared" si="67"/>
        <v>0</v>
      </c>
      <c r="M718" s="42">
        <f>ABS(MIN((Y$9*E718)+H718+G718,0))</f>
        <v>0</v>
      </c>
      <c r="N718" s="42">
        <f>MAX(K718,0)*(D718*1000/3600)</f>
        <v>10918.108175899517</v>
      </c>
      <c r="O718" s="42">
        <f>ABS(M718*(D718*1000/3600))</f>
        <v>0</v>
      </c>
      <c r="P718" s="42">
        <f>P717+N718/1000</f>
        <v>2750.6575977489247</v>
      </c>
      <c r="Q718" s="42">
        <f>Q717+O718/1000</f>
        <v>768.50448221812098</v>
      </c>
      <c r="R718" s="43">
        <v>772.18324651309558</v>
      </c>
      <c r="S718" s="43">
        <f t="shared" si="68"/>
        <v>0</v>
      </c>
      <c r="T718" s="42">
        <f>V718*Y$16</f>
        <v>528.47465975682837</v>
      </c>
      <c r="U718" s="21">
        <f>MIN(O718,Y$17)</f>
        <v>0</v>
      </c>
      <c r="V718" s="21">
        <f t="shared" si="71"/>
        <v>766.42849696734766</v>
      </c>
      <c r="W718" s="22"/>
    </row>
    <row r="719" spans="1:23" x14ac:dyDescent="0.35">
      <c r="A719" s="3" t="s">
        <v>13</v>
      </c>
      <c r="B719" s="3">
        <v>712</v>
      </c>
      <c r="C719" s="3">
        <v>123</v>
      </c>
      <c r="D719" s="8">
        <v>21.1</v>
      </c>
      <c r="E719" s="42">
        <f t="shared" si="69"/>
        <v>0.65277777777777768</v>
      </c>
      <c r="F719" s="42">
        <f t="shared" si="70"/>
        <v>2.3499999999999996</v>
      </c>
      <c r="G719" s="42">
        <f>0.5*Y$11*Y$13*Y$10*(D719*(1000/3600))^2</f>
        <v>31.091821596388893</v>
      </c>
      <c r="H719" s="42">
        <f>IF(D719=0,0,Y$12*Y$9*9.81)</f>
        <v>374.44769999999994</v>
      </c>
      <c r="I719" s="42">
        <f t="shared" si="66"/>
        <v>405.53952159638885</v>
      </c>
      <c r="J719" s="42">
        <f>(Y$9*E719)+IF(E719&gt;0,H719+G719,0)</f>
        <v>1538.1089660408331</v>
      </c>
      <c r="K719" s="42">
        <f>MAX((Y$9*E719)+H719+G719,0)</f>
        <v>1538.1089660408331</v>
      </c>
      <c r="L719" s="42">
        <f t="shared" si="67"/>
        <v>0</v>
      </c>
      <c r="M719" s="42">
        <f>ABS(MIN((Y$9*E719)+H719+G719,0))</f>
        <v>0</v>
      </c>
      <c r="N719" s="42">
        <f>MAX(K719,0)*(D719*1000/3600)</f>
        <v>9015.0275509615494</v>
      </c>
      <c r="O719" s="42">
        <f>ABS(M719*(D719*1000/3600))</f>
        <v>0</v>
      </c>
      <c r="P719" s="42">
        <f>P718+N719/1000</f>
        <v>2759.672625299886</v>
      </c>
      <c r="Q719" s="42">
        <f>Q718+O719/1000</f>
        <v>768.50448221812098</v>
      </c>
      <c r="R719" s="43">
        <v>772.18324651309558</v>
      </c>
      <c r="S719" s="43">
        <f t="shared" si="68"/>
        <v>0</v>
      </c>
      <c r="T719" s="42">
        <f>V719*Y$16</f>
        <v>528.47465975682837</v>
      </c>
      <c r="U719" s="21">
        <f>MIN(O719,Y$17)</f>
        <v>0</v>
      </c>
      <c r="V719" s="21">
        <f t="shared" si="71"/>
        <v>766.42849696734766</v>
      </c>
      <c r="W719" s="22"/>
    </row>
    <row r="720" spans="1:23" x14ac:dyDescent="0.35">
      <c r="A720" s="3" t="s">
        <v>13</v>
      </c>
      <c r="B720" s="3">
        <v>713</v>
      </c>
      <c r="C720" s="3">
        <v>124</v>
      </c>
      <c r="D720" s="8">
        <v>21.8</v>
      </c>
      <c r="E720" s="42">
        <f t="shared" si="69"/>
        <v>1.3888888888888593E-2</v>
      </c>
      <c r="F720" s="42">
        <f t="shared" si="70"/>
        <v>4.9999999999998934E-2</v>
      </c>
      <c r="G720" s="42">
        <f>0.5*Y$11*Y$13*Y$10*(D720*(1000/3600))^2</f>
        <v>33.18900585222223</v>
      </c>
      <c r="H720" s="42">
        <f>IF(D720=0,0,Y$12*Y$9*9.81)</f>
        <v>374.44769999999994</v>
      </c>
      <c r="I720" s="42">
        <f t="shared" si="66"/>
        <v>407.63670585222218</v>
      </c>
      <c r="J720" s="42">
        <f>(Y$9*E720)+IF(E720&gt;0,H720+G720,0)</f>
        <v>431.7339280744439</v>
      </c>
      <c r="K720" s="42">
        <f>MAX((Y$9*E720)+H720+G720,0)</f>
        <v>431.7339280744439</v>
      </c>
      <c r="L720" s="42">
        <f t="shared" si="67"/>
        <v>0</v>
      </c>
      <c r="M720" s="42">
        <f>ABS(MIN((Y$9*E720)+H720+G720,0))</f>
        <v>0</v>
      </c>
      <c r="N720" s="42">
        <f>MAX(K720,0)*(D720*1000/3600)</f>
        <v>2614.3887866730211</v>
      </c>
      <c r="O720" s="42">
        <f>ABS(M720*(D720*1000/3600))</f>
        <v>0</v>
      </c>
      <c r="P720" s="42">
        <f>P719+N720/1000</f>
        <v>2762.2870140865589</v>
      </c>
      <c r="Q720" s="42">
        <f>Q719+O720/1000</f>
        <v>768.50448221812098</v>
      </c>
      <c r="R720" s="43">
        <v>772.18324651309558</v>
      </c>
      <c r="S720" s="43">
        <f t="shared" si="68"/>
        <v>0</v>
      </c>
      <c r="T720" s="42">
        <f>V720*Y$16</f>
        <v>528.47465975682837</v>
      </c>
      <c r="U720" s="21">
        <f>MIN(O720,Y$17)</f>
        <v>0</v>
      </c>
      <c r="V720" s="21">
        <f t="shared" si="71"/>
        <v>766.42849696734766</v>
      </c>
      <c r="W720" s="22"/>
    </row>
    <row r="721" spans="1:23" x14ac:dyDescent="0.35">
      <c r="A721" s="3" t="s">
        <v>13</v>
      </c>
      <c r="B721" s="3">
        <v>714</v>
      </c>
      <c r="C721" s="3">
        <v>125</v>
      </c>
      <c r="D721" s="8">
        <v>21.2</v>
      </c>
      <c r="E721" s="42">
        <f t="shared" si="69"/>
        <v>-0.45833333333333343</v>
      </c>
      <c r="F721" s="42">
        <f t="shared" si="70"/>
        <v>-1.6500000000000004</v>
      </c>
      <c r="G721" s="42">
        <f>0.5*Y$11*Y$13*Y$10*(D721*(1000/3600))^2</f>
        <v>31.387229168888897</v>
      </c>
      <c r="H721" s="42">
        <f>IF(D721=0,0,Y$12*Y$9*9.81)</f>
        <v>374.44769999999994</v>
      </c>
      <c r="I721" s="42">
        <f t="shared" si="66"/>
        <v>405.83492916888883</v>
      </c>
      <c r="J721" s="42">
        <f>(Y$9*E721)+IF(E721&gt;0,H721+G721,0)</f>
        <v>-795.20833333333348</v>
      </c>
      <c r="K721" s="42">
        <f>MAX((Y$9*E721)+H721+G721,0)</f>
        <v>0</v>
      </c>
      <c r="L721" s="42">
        <f t="shared" si="67"/>
        <v>795.20833333333348</v>
      </c>
      <c r="M721" s="42">
        <f>ABS(MIN((Y$9*E721)+H721+G721,0))</f>
        <v>389.37340416444465</v>
      </c>
      <c r="N721" s="42">
        <f>MAX(K721,0)*(D721*1000/3600)</f>
        <v>0</v>
      </c>
      <c r="O721" s="42">
        <f>ABS(M721*(D721*1000/3600))</f>
        <v>2292.976713412841</v>
      </c>
      <c r="P721" s="42">
        <f>P720+N721/1000</f>
        <v>2762.2870140865589</v>
      </c>
      <c r="Q721" s="42">
        <f>Q720+O721/1000</f>
        <v>770.79745893153381</v>
      </c>
      <c r="R721" s="43">
        <v>772.18324651309558</v>
      </c>
      <c r="S721" s="43">
        <f t="shared" si="68"/>
        <v>0</v>
      </c>
      <c r="T721" s="42">
        <f>V721*Y$16</f>
        <v>530.05573365119164</v>
      </c>
      <c r="U721" s="21">
        <f>MIN(O721,Y$17)</f>
        <v>2292.976713412841</v>
      </c>
      <c r="V721" s="21">
        <f t="shared" si="71"/>
        <v>768.72147368076048</v>
      </c>
      <c r="W721" s="22"/>
    </row>
    <row r="722" spans="1:23" x14ac:dyDescent="0.35">
      <c r="A722" s="3" t="s">
        <v>13</v>
      </c>
      <c r="B722" s="3">
        <v>715</v>
      </c>
      <c r="C722" s="3">
        <v>126</v>
      </c>
      <c r="D722" s="8">
        <v>18.5</v>
      </c>
      <c r="E722" s="42">
        <f t="shared" si="69"/>
        <v>-1.0138888888888886</v>
      </c>
      <c r="F722" s="42">
        <f t="shared" si="70"/>
        <v>-3.6499999999999995</v>
      </c>
      <c r="G722" s="42">
        <f>0.5*Y$11*Y$13*Y$10*(D722*(1000/3600))^2</f>
        <v>23.901475576388894</v>
      </c>
      <c r="H722" s="42">
        <f>IF(D722=0,0,Y$12*Y$9*9.81)</f>
        <v>374.44769999999994</v>
      </c>
      <c r="I722" s="42">
        <f t="shared" si="66"/>
        <v>398.34917557638886</v>
      </c>
      <c r="J722" s="42">
        <f>(Y$9*E722)+IF(E722&gt;0,H722+G722,0)</f>
        <v>-1759.0972222222217</v>
      </c>
      <c r="K722" s="42">
        <f>MAX((Y$9*E722)+H722+G722,0)</f>
        <v>0</v>
      </c>
      <c r="L722" s="42">
        <f t="shared" si="67"/>
        <v>1759.0972222222217</v>
      </c>
      <c r="M722" s="42">
        <f>ABS(MIN((Y$9*E722)+H722+G722,0))</f>
        <v>1360.7480466458328</v>
      </c>
      <c r="N722" s="42">
        <f>MAX(K722,0)*(D722*1000/3600)</f>
        <v>0</v>
      </c>
      <c r="O722" s="42">
        <f>ABS(M722*(D722*1000/3600))</f>
        <v>6992.7330174855306</v>
      </c>
      <c r="P722" s="42">
        <f>P721+N722/1000</f>
        <v>2762.2870140865589</v>
      </c>
      <c r="Q722" s="42">
        <f>Q721+O722/1000</f>
        <v>777.79019194901934</v>
      </c>
      <c r="R722" s="43">
        <v>772.18324651309558</v>
      </c>
      <c r="S722" s="43">
        <f t="shared" si="68"/>
        <v>0</v>
      </c>
      <c r="T722" s="42">
        <f>V722*Y$16</f>
        <v>534.87742571615081</v>
      </c>
      <c r="U722" s="21">
        <f>MIN(O722,Y$17)</f>
        <v>6992.7330174855306</v>
      </c>
      <c r="V722" s="21">
        <f t="shared" si="71"/>
        <v>775.71420669824602</v>
      </c>
      <c r="W722" s="22"/>
    </row>
    <row r="723" spans="1:23" x14ac:dyDescent="0.35">
      <c r="A723" s="3" t="s">
        <v>13</v>
      </c>
      <c r="B723" s="3">
        <v>716</v>
      </c>
      <c r="C723" s="3">
        <v>127</v>
      </c>
      <c r="D723" s="8">
        <v>13.9</v>
      </c>
      <c r="E723" s="42">
        <f t="shared" si="69"/>
        <v>-0.90277777777777779</v>
      </c>
      <c r="F723" s="42">
        <f t="shared" si="70"/>
        <v>-3.25</v>
      </c>
      <c r="G723" s="42">
        <f>0.5*Y$11*Y$13*Y$10*(D723*(1000/3600))^2</f>
        <v>13.493072596388888</v>
      </c>
      <c r="H723" s="42">
        <f>IF(D723=0,0,Y$12*Y$9*9.81)</f>
        <v>374.44769999999994</v>
      </c>
      <c r="I723" s="42">
        <f t="shared" si="66"/>
        <v>387.94077259638885</v>
      </c>
      <c r="J723" s="42">
        <f>(Y$9*E723)+IF(E723&gt;0,H723+G723,0)</f>
        <v>-1566.3194444444446</v>
      </c>
      <c r="K723" s="42">
        <f>MAX((Y$9*E723)+H723+G723,0)</f>
        <v>0</v>
      </c>
      <c r="L723" s="42">
        <f t="shared" si="67"/>
        <v>1566.3194444444446</v>
      </c>
      <c r="M723" s="42">
        <f>ABS(MIN((Y$9*E723)+H723+G723,0))</f>
        <v>1178.3786718480558</v>
      </c>
      <c r="N723" s="42">
        <f>MAX(K723,0)*(D723*1000/3600)</f>
        <v>0</v>
      </c>
      <c r="O723" s="42">
        <f>ABS(M723*(D723*1000/3600))</f>
        <v>4549.8509829688819</v>
      </c>
      <c r="P723" s="42">
        <f>P722+N723/1000</f>
        <v>2762.2870140865589</v>
      </c>
      <c r="Q723" s="42">
        <f>Q722+O723/1000</f>
        <v>782.34004293198825</v>
      </c>
      <c r="R723" s="43">
        <v>772.18324651309558</v>
      </c>
      <c r="S723" s="43">
        <f t="shared" si="68"/>
        <v>0</v>
      </c>
      <c r="T723" s="42">
        <f>V723*Y$16</f>
        <v>538.01467982358929</v>
      </c>
      <c r="U723" s="21">
        <f>MIN(O723,Y$17)</f>
        <v>4549.8509829688819</v>
      </c>
      <c r="V723" s="21">
        <f t="shared" si="71"/>
        <v>780.26405768121492</v>
      </c>
      <c r="W723" s="22"/>
    </row>
    <row r="724" spans="1:23" x14ac:dyDescent="0.35">
      <c r="A724" s="3" t="s">
        <v>13</v>
      </c>
      <c r="B724" s="3">
        <v>717</v>
      </c>
      <c r="C724" s="3">
        <v>128</v>
      </c>
      <c r="D724" s="8">
        <v>12</v>
      </c>
      <c r="E724" s="42">
        <f t="shared" si="69"/>
        <v>-0.26388888888888895</v>
      </c>
      <c r="F724" s="42">
        <f t="shared" si="70"/>
        <v>-0.95000000000000018</v>
      </c>
      <c r="G724" s="42">
        <f>0.5*Y$11*Y$13*Y$10*(D724*(1000/3600))^2</f>
        <v>10.056428</v>
      </c>
      <c r="H724" s="42">
        <f>IF(D724=0,0,Y$12*Y$9*9.81)</f>
        <v>374.44769999999994</v>
      </c>
      <c r="I724" s="42">
        <f t="shared" si="66"/>
        <v>384.50412799999992</v>
      </c>
      <c r="J724" s="42">
        <f>(Y$9*E724)+IF(E724&gt;0,H724+G724,0)</f>
        <v>-457.84722222222234</v>
      </c>
      <c r="K724" s="42">
        <f>MAX((Y$9*E724)+H724+G724,0)</f>
        <v>0</v>
      </c>
      <c r="L724" s="42">
        <f t="shared" si="67"/>
        <v>457.84722222222234</v>
      </c>
      <c r="M724" s="42">
        <f>ABS(MIN((Y$9*E724)+H724+G724,0))</f>
        <v>73.343094222222405</v>
      </c>
      <c r="N724" s="42">
        <f>MAX(K724,0)*(D724*1000/3600)</f>
        <v>0</v>
      </c>
      <c r="O724" s="42">
        <f>ABS(M724*(D724*1000/3600))</f>
        <v>244.47698074074137</v>
      </c>
      <c r="P724" s="42">
        <f>P723+N724/1000</f>
        <v>2762.2870140865589</v>
      </c>
      <c r="Q724" s="42">
        <f>Q723+O724/1000</f>
        <v>782.58451991272898</v>
      </c>
      <c r="R724" s="43">
        <v>772.18324651309558</v>
      </c>
      <c r="S724" s="43">
        <f t="shared" si="68"/>
        <v>0</v>
      </c>
      <c r="T724" s="42">
        <f>V724*Y$16</f>
        <v>538.18325378675297</v>
      </c>
      <c r="U724" s="21">
        <f>MIN(O724,Y$17)</f>
        <v>244.47698074074137</v>
      </c>
      <c r="V724" s="21">
        <f t="shared" si="71"/>
        <v>780.50853466195565</v>
      </c>
      <c r="W724" s="22"/>
    </row>
    <row r="725" spans="1:23" x14ac:dyDescent="0.35">
      <c r="A725" s="3" t="s">
        <v>13</v>
      </c>
      <c r="B725" s="3">
        <v>718</v>
      </c>
      <c r="C725" s="3">
        <v>129</v>
      </c>
      <c r="D725" s="8">
        <v>12</v>
      </c>
      <c r="E725" s="42">
        <f t="shared" si="69"/>
        <v>0.1388888888888889</v>
      </c>
      <c r="F725" s="42">
        <f t="shared" si="70"/>
        <v>0.5</v>
      </c>
      <c r="G725" s="42">
        <f>0.5*Y$11*Y$13*Y$10*(D725*(1000/3600))^2</f>
        <v>10.056428</v>
      </c>
      <c r="H725" s="42">
        <f>IF(D725=0,0,Y$12*Y$9*9.81)</f>
        <v>374.44769999999994</v>
      </c>
      <c r="I725" s="42">
        <f t="shared" si="66"/>
        <v>384.50412799999992</v>
      </c>
      <c r="J725" s="42">
        <f>(Y$9*E725)+IF(E725&gt;0,H725+G725,0)</f>
        <v>625.47635022222221</v>
      </c>
      <c r="K725" s="42">
        <f>MAX((Y$9*E725)+H725+G725,0)</f>
        <v>625.47635022222209</v>
      </c>
      <c r="L725" s="42">
        <f t="shared" si="67"/>
        <v>0</v>
      </c>
      <c r="M725" s="42">
        <f>ABS(MIN((Y$9*E725)+H725+G725,0))</f>
        <v>0</v>
      </c>
      <c r="N725" s="42">
        <f>MAX(K725,0)*(D725*1000/3600)</f>
        <v>2084.9211674074072</v>
      </c>
      <c r="O725" s="42">
        <f>ABS(M725*(D725*1000/3600))</f>
        <v>0</v>
      </c>
      <c r="P725" s="42">
        <f>P724+N725/1000</f>
        <v>2764.3719352539665</v>
      </c>
      <c r="Q725" s="42">
        <f>Q724+O725/1000</f>
        <v>782.58451991272898</v>
      </c>
      <c r="R725" s="43">
        <v>772.18324651309558</v>
      </c>
      <c r="S725" s="43">
        <f t="shared" si="68"/>
        <v>0</v>
      </c>
      <c r="T725" s="42">
        <f>V725*Y$16</f>
        <v>538.18325378675297</v>
      </c>
      <c r="U725" s="21">
        <f>MIN(O725,Y$17)</f>
        <v>0</v>
      </c>
      <c r="V725" s="21">
        <f t="shared" si="71"/>
        <v>780.50853466195565</v>
      </c>
      <c r="W725" s="22"/>
    </row>
    <row r="726" spans="1:23" x14ac:dyDescent="0.35">
      <c r="A726" s="3" t="s">
        <v>13</v>
      </c>
      <c r="B726" s="3">
        <v>719</v>
      </c>
      <c r="C726" s="3">
        <v>130</v>
      </c>
      <c r="D726" s="8">
        <v>13</v>
      </c>
      <c r="E726" s="42">
        <f t="shared" si="69"/>
        <v>0.55555555555555558</v>
      </c>
      <c r="F726" s="42">
        <f t="shared" si="70"/>
        <v>2</v>
      </c>
      <c r="G726" s="42">
        <f>0.5*Y$11*Y$13*Y$10*(D726*(1000/3600))^2</f>
        <v>11.80233563888889</v>
      </c>
      <c r="H726" s="42">
        <f>IF(D726=0,0,Y$12*Y$9*9.81)</f>
        <v>374.44769999999994</v>
      </c>
      <c r="I726" s="42">
        <f t="shared" si="66"/>
        <v>386.25003563888885</v>
      </c>
      <c r="J726" s="42">
        <f>(Y$9*E726)+IF(E726&gt;0,H726+G726,0)</f>
        <v>1350.1389245277778</v>
      </c>
      <c r="K726" s="42">
        <f>MAX((Y$9*E726)+H726+G726,0)</f>
        <v>1350.1389245277778</v>
      </c>
      <c r="L726" s="42">
        <f t="shared" si="67"/>
        <v>0</v>
      </c>
      <c r="M726" s="42">
        <f>ABS(MIN((Y$9*E726)+H726+G726,0))</f>
        <v>0</v>
      </c>
      <c r="N726" s="42">
        <f>MAX(K726,0)*(D726*1000/3600)</f>
        <v>4875.501671905864</v>
      </c>
      <c r="O726" s="42">
        <f>ABS(M726*(D726*1000/3600))</f>
        <v>0</v>
      </c>
      <c r="P726" s="42">
        <f>P725+N726/1000</f>
        <v>2769.2474369258725</v>
      </c>
      <c r="Q726" s="42">
        <f>Q725+O726/1000</f>
        <v>782.58451991272898</v>
      </c>
      <c r="R726" s="43">
        <v>772.18324651309558</v>
      </c>
      <c r="S726" s="43">
        <f t="shared" si="68"/>
        <v>0</v>
      </c>
      <c r="T726" s="42">
        <f>V726*Y$16</f>
        <v>538.18325378675297</v>
      </c>
      <c r="U726" s="21">
        <f>MIN(O726,Y$17)</f>
        <v>0</v>
      </c>
      <c r="V726" s="21">
        <f t="shared" si="71"/>
        <v>780.50853466195565</v>
      </c>
      <c r="W726" s="22"/>
    </row>
    <row r="727" spans="1:23" x14ac:dyDescent="0.35">
      <c r="A727" s="3" t="s">
        <v>13</v>
      </c>
      <c r="B727" s="3">
        <v>720</v>
      </c>
      <c r="C727" s="3">
        <v>131</v>
      </c>
      <c r="D727" s="8">
        <v>16</v>
      </c>
      <c r="E727" s="42">
        <f t="shared" si="69"/>
        <v>0.76388888888888884</v>
      </c>
      <c r="F727" s="42">
        <f t="shared" si="70"/>
        <v>2.75</v>
      </c>
      <c r="G727" s="42">
        <f>0.5*Y$11*Y$13*Y$10*(D727*(1000/3600))^2</f>
        <v>17.878094222222224</v>
      </c>
      <c r="H727" s="42">
        <f>IF(D727=0,0,Y$12*Y$9*9.81)</f>
        <v>374.44769999999994</v>
      </c>
      <c r="I727" s="42">
        <f t="shared" si="66"/>
        <v>392.32579422222216</v>
      </c>
      <c r="J727" s="42">
        <f>(Y$9*E727)+IF(E727&gt;0,H727+G727,0)</f>
        <v>1717.6730164444443</v>
      </c>
      <c r="K727" s="42">
        <f>MAX((Y$9*E727)+H727+G727,0)</f>
        <v>1717.6730164444443</v>
      </c>
      <c r="L727" s="42">
        <f t="shared" si="67"/>
        <v>0</v>
      </c>
      <c r="M727" s="42">
        <f>ABS(MIN((Y$9*E727)+H727+G727,0))</f>
        <v>0</v>
      </c>
      <c r="N727" s="42">
        <f>MAX(K727,0)*(D727*1000/3600)</f>
        <v>7634.1022953086422</v>
      </c>
      <c r="O727" s="42">
        <f>ABS(M727*(D727*1000/3600))</f>
        <v>0</v>
      </c>
      <c r="P727" s="42">
        <f>P726+N727/1000</f>
        <v>2776.8815392211814</v>
      </c>
      <c r="Q727" s="42">
        <f>Q726+O727/1000</f>
        <v>782.58451991272898</v>
      </c>
      <c r="R727" s="43">
        <v>772.18324651309558</v>
      </c>
      <c r="S727" s="43">
        <f t="shared" si="68"/>
        <v>0</v>
      </c>
      <c r="T727" s="42">
        <f>V727*Y$16</f>
        <v>538.18325378675297</v>
      </c>
      <c r="U727" s="21">
        <f>MIN(O727,Y$17)</f>
        <v>0</v>
      </c>
      <c r="V727" s="21">
        <f t="shared" si="71"/>
        <v>780.50853466195565</v>
      </c>
      <c r="W727" s="22"/>
    </row>
    <row r="728" spans="1:23" x14ac:dyDescent="0.35">
      <c r="A728" s="3" t="s">
        <v>13</v>
      </c>
      <c r="B728" s="3">
        <v>721</v>
      </c>
      <c r="C728" s="3">
        <v>132</v>
      </c>
      <c r="D728" s="8">
        <v>18.5</v>
      </c>
      <c r="E728" s="42">
        <f t="shared" si="69"/>
        <v>0.63888888888888906</v>
      </c>
      <c r="F728" s="42">
        <f t="shared" si="70"/>
        <v>2.3000000000000007</v>
      </c>
      <c r="G728" s="42">
        <f>0.5*Y$11*Y$13*Y$10*(D728*(1000/3600))^2</f>
        <v>23.901475576388894</v>
      </c>
      <c r="H728" s="42">
        <f>IF(D728=0,0,Y$12*Y$9*9.81)</f>
        <v>374.44769999999994</v>
      </c>
      <c r="I728" s="42">
        <f t="shared" si="66"/>
        <v>398.34917557638886</v>
      </c>
      <c r="J728" s="42">
        <f>(Y$9*E728)+IF(E728&gt;0,H728+G728,0)</f>
        <v>1506.8213977986115</v>
      </c>
      <c r="K728" s="42">
        <f>MAX((Y$9*E728)+H728+G728,0)</f>
        <v>1506.8213977986115</v>
      </c>
      <c r="L728" s="42">
        <f t="shared" si="67"/>
        <v>0</v>
      </c>
      <c r="M728" s="42">
        <f>ABS(MIN((Y$9*E728)+H728+G728,0))</f>
        <v>0</v>
      </c>
      <c r="N728" s="42">
        <f>MAX(K728,0)*(D728*1000/3600)</f>
        <v>7743.38773868731</v>
      </c>
      <c r="O728" s="42">
        <f>ABS(M728*(D728*1000/3600))</f>
        <v>0</v>
      </c>
      <c r="P728" s="42">
        <f>P727+N728/1000</f>
        <v>2784.6249269598688</v>
      </c>
      <c r="Q728" s="42">
        <f>Q727+O728/1000</f>
        <v>782.58451991272898</v>
      </c>
      <c r="R728" s="43">
        <v>772.18324651309558</v>
      </c>
      <c r="S728" s="43">
        <f t="shared" si="68"/>
        <v>0</v>
      </c>
      <c r="T728" s="42">
        <f>V728*Y$16</f>
        <v>538.18325378675297</v>
      </c>
      <c r="U728" s="21">
        <f>MIN(O728,Y$17)</f>
        <v>0</v>
      </c>
      <c r="V728" s="21">
        <f t="shared" si="71"/>
        <v>780.50853466195565</v>
      </c>
      <c r="W728" s="22"/>
    </row>
    <row r="729" spans="1:23" x14ac:dyDescent="0.35">
      <c r="A729" s="3" t="s">
        <v>13</v>
      </c>
      <c r="B729" s="3">
        <v>722</v>
      </c>
      <c r="C729" s="3">
        <v>133</v>
      </c>
      <c r="D729" s="8">
        <v>20.6</v>
      </c>
      <c r="E729" s="42">
        <f t="shared" si="69"/>
        <v>0.55555555555555558</v>
      </c>
      <c r="F729" s="42">
        <f t="shared" si="70"/>
        <v>2</v>
      </c>
      <c r="G729" s="42">
        <f>0.5*Y$11*Y$13*Y$10*(D729*(1000/3600))^2</f>
        <v>29.635734625555564</v>
      </c>
      <c r="H729" s="42">
        <f>IF(D729=0,0,Y$12*Y$9*9.81)</f>
        <v>374.44769999999994</v>
      </c>
      <c r="I729" s="42">
        <f t="shared" si="66"/>
        <v>404.08343462555553</v>
      </c>
      <c r="J729" s="42">
        <f>(Y$9*E729)+IF(E729&gt;0,H729+G729,0)</f>
        <v>1367.9723235144445</v>
      </c>
      <c r="K729" s="42">
        <f>MAX((Y$9*E729)+H729+G729,0)</f>
        <v>1367.9723235144445</v>
      </c>
      <c r="L729" s="42">
        <f t="shared" si="67"/>
        <v>0</v>
      </c>
      <c r="M729" s="42">
        <f>ABS(MIN((Y$9*E729)+H729+G729,0))</f>
        <v>0</v>
      </c>
      <c r="N729" s="42">
        <f>MAX(K729,0)*(D729*1000/3600)</f>
        <v>7827.8416289993211</v>
      </c>
      <c r="O729" s="42">
        <f>ABS(M729*(D729*1000/3600))</f>
        <v>0</v>
      </c>
      <c r="P729" s="42">
        <f>P728+N729/1000</f>
        <v>2792.4527685888684</v>
      </c>
      <c r="Q729" s="42">
        <f>Q728+O729/1000</f>
        <v>782.58451991272898</v>
      </c>
      <c r="R729" s="43">
        <v>772.18324651309558</v>
      </c>
      <c r="S729" s="43">
        <f t="shared" si="68"/>
        <v>0</v>
      </c>
      <c r="T729" s="42">
        <f>V729*Y$16</f>
        <v>538.18325378675297</v>
      </c>
      <c r="U729" s="21">
        <f>MIN(O729,Y$17)</f>
        <v>0</v>
      </c>
      <c r="V729" s="21">
        <f t="shared" si="71"/>
        <v>780.50853466195565</v>
      </c>
      <c r="W729" s="22"/>
    </row>
    <row r="730" spans="1:23" x14ac:dyDescent="0.35">
      <c r="A730" s="3" t="s">
        <v>13</v>
      </c>
      <c r="B730" s="3">
        <v>723</v>
      </c>
      <c r="C730" s="3">
        <v>134</v>
      </c>
      <c r="D730" s="8">
        <v>22.5</v>
      </c>
      <c r="E730" s="42">
        <f t="shared" si="69"/>
        <v>0.47222222222222199</v>
      </c>
      <c r="F730" s="42">
        <f t="shared" si="70"/>
        <v>1.6999999999999993</v>
      </c>
      <c r="G730" s="42">
        <f>0.5*Y$11*Y$13*Y$10*(D730*(1000/3600))^2</f>
        <v>35.354629687500001</v>
      </c>
      <c r="H730" s="42">
        <f>IF(D730=0,0,Y$12*Y$9*9.81)</f>
        <v>374.44769999999994</v>
      </c>
      <c r="I730" s="42">
        <f t="shared" si="66"/>
        <v>409.80232968749993</v>
      </c>
      <c r="J730" s="42">
        <f>(Y$9*E730)+IF(E730&gt;0,H730+G730,0)</f>
        <v>1229.1078852430551</v>
      </c>
      <c r="K730" s="42">
        <f>MAX((Y$9*E730)+H730+G730,0)</f>
        <v>1229.1078852430551</v>
      </c>
      <c r="L730" s="42">
        <f t="shared" si="67"/>
        <v>0</v>
      </c>
      <c r="M730" s="42">
        <f>ABS(MIN((Y$9*E730)+H730+G730,0))</f>
        <v>0</v>
      </c>
      <c r="N730" s="42">
        <f>MAX(K730,0)*(D730*1000/3600)</f>
        <v>7681.9242827690941</v>
      </c>
      <c r="O730" s="42">
        <f>ABS(M730*(D730*1000/3600))</f>
        <v>0</v>
      </c>
      <c r="P730" s="42">
        <f>P729+N730/1000</f>
        <v>2800.1346928716375</v>
      </c>
      <c r="Q730" s="42">
        <f>Q729+O730/1000</f>
        <v>782.58451991272898</v>
      </c>
      <c r="R730" s="43">
        <v>772.18324651309558</v>
      </c>
      <c r="S730" s="43">
        <f t="shared" si="68"/>
        <v>0</v>
      </c>
      <c r="T730" s="42">
        <f>V730*Y$16</f>
        <v>538.18325378675297</v>
      </c>
      <c r="U730" s="21">
        <f>MIN(O730,Y$17)</f>
        <v>0</v>
      </c>
      <c r="V730" s="21">
        <f t="shared" si="71"/>
        <v>780.50853466195565</v>
      </c>
      <c r="W730" s="22"/>
    </row>
    <row r="731" spans="1:23" x14ac:dyDescent="0.35">
      <c r="A731" s="3" t="s">
        <v>13</v>
      </c>
      <c r="B731" s="3">
        <v>724</v>
      </c>
      <c r="C731" s="3">
        <v>135</v>
      </c>
      <c r="D731" s="8">
        <v>24</v>
      </c>
      <c r="E731" s="42">
        <f t="shared" si="69"/>
        <v>0.56944444444444464</v>
      </c>
      <c r="F731" s="42">
        <f t="shared" si="70"/>
        <v>2.0500000000000007</v>
      </c>
      <c r="G731" s="42">
        <f>0.5*Y$11*Y$13*Y$10*(D731*(1000/3600))^2</f>
        <v>40.225712000000001</v>
      </c>
      <c r="H731" s="42">
        <f>IF(D731=0,0,Y$12*Y$9*9.81)</f>
        <v>374.44769999999994</v>
      </c>
      <c r="I731" s="42">
        <f t="shared" si="66"/>
        <v>414.67341199999993</v>
      </c>
      <c r="J731" s="42">
        <f>(Y$9*E731)+IF(E731&gt;0,H731+G731,0)</f>
        <v>1402.6595231111114</v>
      </c>
      <c r="K731" s="42">
        <f>MAX((Y$9*E731)+H731+G731,0)</f>
        <v>1402.6595231111114</v>
      </c>
      <c r="L731" s="42">
        <f t="shared" si="67"/>
        <v>0</v>
      </c>
      <c r="M731" s="42">
        <f>ABS(MIN((Y$9*E731)+H731+G731,0))</f>
        <v>0</v>
      </c>
      <c r="N731" s="42">
        <f>MAX(K731,0)*(D731*1000/3600)</f>
        <v>9351.0634874074094</v>
      </c>
      <c r="O731" s="42">
        <f>ABS(M731*(D731*1000/3600))</f>
        <v>0</v>
      </c>
      <c r="P731" s="42">
        <f>P730+N731/1000</f>
        <v>2809.4857563590449</v>
      </c>
      <c r="Q731" s="42">
        <f>Q730+O731/1000</f>
        <v>782.58451991272898</v>
      </c>
      <c r="R731" s="43">
        <v>772.18324651309558</v>
      </c>
      <c r="S731" s="43">
        <f t="shared" si="68"/>
        <v>0</v>
      </c>
      <c r="T731" s="42">
        <f>V731*Y$16</f>
        <v>538.18325378675297</v>
      </c>
      <c r="U731" s="21">
        <f>MIN(O731,Y$17)</f>
        <v>0</v>
      </c>
      <c r="V731" s="21">
        <f t="shared" si="71"/>
        <v>780.50853466195565</v>
      </c>
      <c r="W731" s="22"/>
    </row>
    <row r="732" spans="1:23" x14ac:dyDescent="0.35">
      <c r="A732" s="3" t="s">
        <v>13</v>
      </c>
      <c r="B732" s="3">
        <v>725</v>
      </c>
      <c r="C732" s="3">
        <v>136</v>
      </c>
      <c r="D732" s="8">
        <v>26.6</v>
      </c>
      <c r="E732" s="42">
        <f t="shared" si="69"/>
        <v>0.8194444444444442</v>
      </c>
      <c r="F732" s="42">
        <f t="shared" si="70"/>
        <v>2.9499999999999993</v>
      </c>
      <c r="G732" s="42">
        <f>0.5*Y$11*Y$13*Y$10*(D732*(1000/3600))^2</f>
        <v>49.413376358888897</v>
      </c>
      <c r="H732" s="42">
        <f>IF(D732=0,0,Y$12*Y$9*9.81)</f>
        <v>374.44769999999994</v>
      </c>
      <c r="I732" s="42">
        <f t="shared" si="66"/>
        <v>423.86107635888885</v>
      </c>
      <c r="J732" s="42">
        <f>(Y$9*E732)+IF(E732&gt;0,H732+G732,0)</f>
        <v>1845.5971874699994</v>
      </c>
      <c r="K732" s="42">
        <f>MAX((Y$9*E732)+H732+G732,0)</f>
        <v>1845.5971874699994</v>
      </c>
      <c r="L732" s="42">
        <f t="shared" si="67"/>
        <v>0</v>
      </c>
      <c r="M732" s="42">
        <f>ABS(MIN((Y$9*E732)+H732+G732,0))</f>
        <v>0</v>
      </c>
      <c r="N732" s="42">
        <f>MAX(K732,0)*(D732*1000/3600)</f>
        <v>13636.912551861664</v>
      </c>
      <c r="O732" s="42">
        <f>ABS(M732*(D732*1000/3600))</f>
        <v>0</v>
      </c>
      <c r="P732" s="42">
        <f>P731+N732/1000</f>
        <v>2823.1226689109067</v>
      </c>
      <c r="Q732" s="42">
        <f>Q731+O732/1000</f>
        <v>782.58451991272898</v>
      </c>
      <c r="R732" s="43">
        <v>772.18324651309558</v>
      </c>
      <c r="S732" s="43">
        <f t="shared" si="68"/>
        <v>0</v>
      </c>
      <c r="T732" s="42">
        <f>V732*Y$16</f>
        <v>538.18325378675297</v>
      </c>
      <c r="U732" s="21">
        <f>MIN(O732,Y$17)</f>
        <v>0</v>
      </c>
      <c r="V732" s="21">
        <f t="shared" si="71"/>
        <v>780.50853466195565</v>
      </c>
      <c r="W732" s="22"/>
    </row>
    <row r="733" spans="1:23" x14ac:dyDescent="0.35">
      <c r="A733" s="3" t="s">
        <v>13</v>
      </c>
      <c r="B733" s="3">
        <v>726</v>
      </c>
      <c r="C733" s="3">
        <v>137</v>
      </c>
      <c r="D733" s="8">
        <v>29.9</v>
      </c>
      <c r="E733" s="42">
        <f t="shared" si="69"/>
        <v>1.1388888888888882</v>
      </c>
      <c r="F733" s="42">
        <f t="shared" si="70"/>
        <v>4.0999999999999979</v>
      </c>
      <c r="G733" s="42">
        <f>0.5*Y$11*Y$13*Y$10*(D733*(1000/3600))^2</f>
        <v>62.434355529722218</v>
      </c>
      <c r="H733" s="42">
        <f>IF(D733=0,0,Y$12*Y$9*9.81)</f>
        <v>374.44769999999994</v>
      </c>
      <c r="I733" s="42">
        <f t="shared" si="66"/>
        <v>436.88205552972215</v>
      </c>
      <c r="J733" s="42">
        <f>(Y$9*E733)+IF(E733&gt;0,H733+G733,0)</f>
        <v>2412.8542777519433</v>
      </c>
      <c r="K733" s="42">
        <f>MAX((Y$9*E733)+H733+G733,0)</f>
        <v>2412.8542777519433</v>
      </c>
      <c r="L733" s="42">
        <f t="shared" si="67"/>
        <v>0</v>
      </c>
      <c r="M733" s="42">
        <f>ABS(MIN((Y$9*E733)+H733+G733,0))</f>
        <v>0</v>
      </c>
      <c r="N733" s="42">
        <f>MAX(K733,0)*(D733*1000/3600)</f>
        <v>20040.095251328639</v>
      </c>
      <c r="O733" s="42">
        <f>ABS(M733*(D733*1000/3600))</f>
        <v>0</v>
      </c>
      <c r="P733" s="42">
        <f>P732+N733/1000</f>
        <v>2843.1627641622354</v>
      </c>
      <c r="Q733" s="42">
        <f>Q732+O733/1000</f>
        <v>782.58451991272898</v>
      </c>
      <c r="R733" s="43">
        <v>772.18324651309558</v>
      </c>
      <c r="S733" s="43">
        <f t="shared" si="68"/>
        <v>0</v>
      </c>
      <c r="T733" s="42">
        <f>V733*Y$16</f>
        <v>538.18325378675297</v>
      </c>
      <c r="U733" s="21">
        <f>MIN(O733,Y$17)</f>
        <v>0</v>
      </c>
      <c r="V733" s="21">
        <f t="shared" si="71"/>
        <v>780.50853466195565</v>
      </c>
      <c r="W733" s="22"/>
    </row>
    <row r="734" spans="1:23" x14ac:dyDescent="0.35">
      <c r="A734" s="3" t="s">
        <v>13</v>
      </c>
      <c r="B734" s="3">
        <v>727</v>
      </c>
      <c r="C734" s="3">
        <v>138</v>
      </c>
      <c r="D734" s="8">
        <v>34.799999999999997</v>
      </c>
      <c r="E734" s="42">
        <f t="shared" si="69"/>
        <v>1.0972222222222221</v>
      </c>
      <c r="F734" s="42">
        <f t="shared" si="70"/>
        <v>3.9499999999999993</v>
      </c>
      <c r="G734" s="42">
        <f>0.5*Y$11*Y$13*Y$10*(D734*(1000/3600))^2</f>
        <v>84.574559479999991</v>
      </c>
      <c r="H734" s="42">
        <f>IF(D734=0,0,Y$12*Y$9*9.81)</f>
        <v>374.44769999999994</v>
      </c>
      <c r="I734" s="42">
        <f t="shared" si="66"/>
        <v>459.02225947999995</v>
      </c>
      <c r="J734" s="42">
        <f>(Y$9*E734)+IF(E734&gt;0,H734+G734,0)</f>
        <v>2362.7028150355554</v>
      </c>
      <c r="K734" s="42">
        <f>MAX((Y$9*E734)+H734+G734,0)</f>
        <v>2362.7028150355554</v>
      </c>
      <c r="L734" s="42">
        <f t="shared" si="67"/>
        <v>0</v>
      </c>
      <c r="M734" s="42">
        <f>ABS(MIN((Y$9*E734)+H734+G734,0))</f>
        <v>0</v>
      </c>
      <c r="N734" s="42">
        <f>MAX(K734,0)*(D734*1000/3600)</f>
        <v>22839.4605453437</v>
      </c>
      <c r="O734" s="42">
        <f>ABS(M734*(D734*1000/3600))</f>
        <v>0</v>
      </c>
      <c r="P734" s="42">
        <f>P733+N734/1000</f>
        <v>2866.002224707579</v>
      </c>
      <c r="Q734" s="42">
        <f>Q733+O734/1000</f>
        <v>782.58451991272898</v>
      </c>
      <c r="R734" s="43">
        <v>772.18324651309558</v>
      </c>
      <c r="S734" s="43">
        <f t="shared" si="68"/>
        <v>0</v>
      </c>
      <c r="T734" s="42">
        <f>V734*Y$16</f>
        <v>538.18325378675297</v>
      </c>
      <c r="U734" s="21">
        <f>MIN(O734,Y$17)</f>
        <v>0</v>
      </c>
      <c r="V734" s="21">
        <f t="shared" si="71"/>
        <v>780.50853466195565</v>
      </c>
      <c r="W734" s="22"/>
    </row>
    <row r="735" spans="1:23" x14ac:dyDescent="0.35">
      <c r="A735" s="3" t="s">
        <v>13</v>
      </c>
      <c r="B735" s="3">
        <v>728</v>
      </c>
      <c r="C735" s="3">
        <v>139</v>
      </c>
      <c r="D735" s="8">
        <v>37.799999999999997</v>
      </c>
      <c r="E735" s="42">
        <f t="shared" si="69"/>
        <v>0.75000000000000078</v>
      </c>
      <c r="F735" s="42">
        <f t="shared" si="70"/>
        <v>2.7000000000000028</v>
      </c>
      <c r="G735" s="42">
        <f>0.5*Y$11*Y$13*Y$10*(D735*(1000/3600))^2</f>
        <v>99.784906829999997</v>
      </c>
      <c r="H735" s="42">
        <f>IF(D735=0,0,Y$12*Y$9*9.81)</f>
        <v>374.44769999999994</v>
      </c>
      <c r="I735" s="42">
        <f t="shared" si="66"/>
        <v>474.23260682999995</v>
      </c>
      <c r="J735" s="42">
        <f>(Y$9*E735)+IF(E735&gt;0,H735+G735,0)</f>
        <v>1775.4826068300013</v>
      </c>
      <c r="K735" s="42">
        <f>MAX((Y$9*E735)+H735+G735,0)</f>
        <v>1775.4826068300013</v>
      </c>
      <c r="L735" s="42">
        <f t="shared" si="67"/>
        <v>0</v>
      </c>
      <c r="M735" s="42">
        <f>ABS(MIN((Y$9*E735)+H735+G735,0))</f>
        <v>0</v>
      </c>
      <c r="N735" s="42">
        <f>MAX(K735,0)*(D735*1000/3600)</f>
        <v>18642.567371715013</v>
      </c>
      <c r="O735" s="42">
        <f>ABS(M735*(D735*1000/3600))</f>
        <v>0</v>
      </c>
      <c r="P735" s="42">
        <f>P734+N735/1000</f>
        <v>2884.6447920792939</v>
      </c>
      <c r="Q735" s="42">
        <f>Q734+O735/1000</f>
        <v>782.58451991272898</v>
      </c>
      <c r="R735" s="43">
        <v>772.18324651309558</v>
      </c>
      <c r="S735" s="43">
        <f t="shared" si="68"/>
        <v>0</v>
      </c>
      <c r="T735" s="42">
        <f>V735*Y$16</f>
        <v>538.18325378675297</v>
      </c>
      <c r="U735" s="21">
        <f>MIN(O735,Y$17)</f>
        <v>0</v>
      </c>
      <c r="V735" s="21">
        <f t="shared" si="71"/>
        <v>780.50853466195565</v>
      </c>
      <c r="W735" s="22"/>
    </row>
    <row r="736" spans="1:23" x14ac:dyDescent="0.35">
      <c r="A736" s="3" t="s">
        <v>13</v>
      </c>
      <c r="B736" s="3">
        <v>729</v>
      </c>
      <c r="C736" s="3">
        <v>140</v>
      </c>
      <c r="D736" s="8">
        <v>40.200000000000003</v>
      </c>
      <c r="E736" s="42">
        <f t="shared" si="69"/>
        <v>0.52777777777777835</v>
      </c>
      <c r="F736" s="42">
        <f t="shared" si="70"/>
        <v>1.9000000000000021</v>
      </c>
      <c r="G736" s="42">
        <f>0.5*Y$11*Y$13*Y$10*(D736*(1000/3600))^2</f>
        <v>112.85826323000002</v>
      </c>
      <c r="H736" s="42">
        <f>IF(D736=0,0,Y$12*Y$9*9.81)</f>
        <v>374.44769999999994</v>
      </c>
      <c r="I736" s="42">
        <f t="shared" si="66"/>
        <v>487.30596322999997</v>
      </c>
      <c r="J736" s="42">
        <f>(Y$9*E736)+IF(E736&gt;0,H736+G736,0)</f>
        <v>1403.0004076744453</v>
      </c>
      <c r="K736" s="42">
        <f>MAX((Y$9*E736)+H736+G736,0)</f>
        <v>1403.0004076744453</v>
      </c>
      <c r="L736" s="42">
        <f t="shared" si="67"/>
        <v>0</v>
      </c>
      <c r="M736" s="42">
        <f>ABS(MIN((Y$9*E736)+H736+G736,0))</f>
        <v>0</v>
      </c>
      <c r="N736" s="42">
        <f>MAX(K736,0)*(D736*1000/3600)</f>
        <v>15666.837885697973</v>
      </c>
      <c r="O736" s="42">
        <f>ABS(M736*(D736*1000/3600))</f>
        <v>0</v>
      </c>
      <c r="P736" s="42">
        <f>P735+N736/1000</f>
        <v>2900.3116299649919</v>
      </c>
      <c r="Q736" s="42">
        <f>Q735+O736/1000</f>
        <v>782.58451991272898</v>
      </c>
      <c r="R736" s="43">
        <v>772.18324651309558</v>
      </c>
      <c r="S736" s="43">
        <f t="shared" si="68"/>
        <v>0</v>
      </c>
      <c r="T736" s="42">
        <f>V736*Y$16</f>
        <v>538.18325378675297</v>
      </c>
      <c r="U736" s="21">
        <f>MIN(O736,Y$17)</f>
        <v>0</v>
      </c>
      <c r="V736" s="21">
        <f t="shared" si="71"/>
        <v>780.50853466195565</v>
      </c>
      <c r="W736" s="22"/>
    </row>
    <row r="737" spans="1:23" x14ac:dyDescent="0.35">
      <c r="A737" s="3" t="s">
        <v>13</v>
      </c>
      <c r="B737" s="3">
        <v>730</v>
      </c>
      <c r="C737" s="3">
        <v>141</v>
      </c>
      <c r="D737" s="8">
        <v>41.6</v>
      </c>
      <c r="E737" s="42">
        <f t="shared" si="69"/>
        <v>0.23611111111111052</v>
      </c>
      <c r="F737" s="42">
        <f t="shared" si="70"/>
        <v>0.84999999999999787</v>
      </c>
      <c r="G737" s="42">
        <f>0.5*Y$11*Y$13*Y$10*(D737*(1000/3600))^2</f>
        <v>120.85591694222225</v>
      </c>
      <c r="H737" s="42">
        <f>IF(D737=0,0,Y$12*Y$9*9.81)</f>
        <v>374.44769999999994</v>
      </c>
      <c r="I737" s="42">
        <f t="shared" si="66"/>
        <v>495.30361694222222</v>
      </c>
      <c r="J737" s="42">
        <f>(Y$9*E737)+IF(E737&gt;0,H737+G737,0)</f>
        <v>904.95639471999903</v>
      </c>
      <c r="K737" s="42">
        <f>MAX((Y$9*E737)+H737+G737,0)</f>
        <v>904.95639471999891</v>
      </c>
      <c r="L737" s="42">
        <f t="shared" si="67"/>
        <v>0</v>
      </c>
      <c r="M737" s="42">
        <f>ABS(MIN((Y$9*E737)+H737+G737,0))</f>
        <v>0</v>
      </c>
      <c r="N737" s="42">
        <f>MAX(K737,0)*(D737*1000/3600)</f>
        <v>10457.27389454221</v>
      </c>
      <c r="O737" s="42">
        <f>ABS(M737*(D737*1000/3600))</f>
        <v>0</v>
      </c>
      <c r="P737" s="42">
        <f>P736+N737/1000</f>
        <v>2910.768903859534</v>
      </c>
      <c r="Q737" s="42">
        <f>Q736+O737/1000</f>
        <v>782.58451991272898</v>
      </c>
      <c r="R737" s="43">
        <v>772.18324651309558</v>
      </c>
      <c r="S737" s="43">
        <f t="shared" si="68"/>
        <v>0</v>
      </c>
      <c r="T737" s="42">
        <f>V737*Y$16</f>
        <v>538.18325378675297</v>
      </c>
      <c r="U737" s="21">
        <f>MIN(O737,Y$17)</f>
        <v>0</v>
      </c>
      <c r="V737" s="21">
        <f t="shared" si="71"/>
        <v>780.50853466195565</v>
      </c>
      <c r="W737" s="22"/>
    </row>
    <row r="738" spans="1:23" x14ac:dyDescent="0.35">
      <c r="A738" s="3" t="s">
        <v>13</v>
      </c>
      <c r="B738" s="3">
        <v>731</v>
      </c>
      <c r="C738" s="3">
        <v>142</v>
      </c>
      <c r="D738" s="8">
        <v>41.9</v>
      </c>
      <c r="E738" s="42">
        <f t="shared" si="69"/>
        <v>5.5555555555555358E-2</v>
      </c>
      <c r="F738" s="42">
        <f t="shared" si="70"/>
        <v>0.19999999999999929</v>
      </c>
      <c r="G738" s="42">
        <f>0.5*Y$11*Y$13*Y$10*(D738*(1000/3600))^2</f>
        <v>122.6053163963889</v>
      </c>
      <c r="H738" s="42">
        <f>IF(D738=0,0,Y$12*Y$9*9.81)</f>
        <v>374.44769999999994</v>
      </c>
      <c r="I738" s="42">
        <f t="shared" si="66"/>
        <v>497.05301639638884</v>
      </c>
      <c r="J738" s="42">
        <f>(Y$9*E738)+IF(E738&gt;0,H738+G738,0)</f>
        <v>593.44190528527736</v>
      </c>
      <c r="K738" s="42">
        <f>MAX((Y$9*E738)+H738+G738,0)</f>
        <v>593.44190528527747</v>
      </c>
      <c r="L738" s="42">
        <f t="shared" si="67"/>
        <v>0</v>
      </c>
      <c r="M738" s="42">
        <f>ABS(MIN((Y$9*E738)+H738+G738,0))</f>
        <v>0</v>
      </c>
      <c r="N738" s="42">
        <f>MAX(K738,0)*(D738*1000/3600)</f>
        <v>6907.0043976258685</v>
      </c>
      <c r="O738" s="42">
        <f>ABS(M738*(D738*1000/3600))</f>
        <v>0</v>
      </c>
      <c r="P738" s="42">
        <f>P737+N738/1000</f>
        <v>2917.6759082571598</v>
      </c>
      <c r="Q738" s="42">
        <f>Q737+O738/1000</f>
        <v>782.58451991272898</v>
      </c>
      <c r="R738" s="43">
        <v>772.18324651309558</v>
      </c>
      <c r="S738" s="43">
        <f t="shared" si="68"/>
        <v>0</v>
      </c>
      <c r="T738" s="42">
        <f>V738*Y$16</f>
        <v>538.18325378675297</v>
      </c>
      <c r="U738" s="21">
        <f>MIN(O738,Y$17)</f>
        <v>0</v>
      </c>
      <c r="V738" s="21">
        <f t="shared" si="71"/>
        <v>780.50853466195565</v>
      </c>
      <c r="W738" s="22"/>
    </row>
    <row r="739" spans="1:23" x14ac:dyDescent="0.35">
      <c r="A739" s="3" t="s">
        <v>13</v>
      </c>
      <c r="B739" s="3">
        <v>732</v>
      </c>
      <c r="C739" s="3">
        <v>143</v>
      </c>
      <c r="D739" s="8">
        <v>42</v>
      </c>
      <c r="E739" s="42">
        <f t="shared" si="69"/>
        <v>4.1666666666667261E-2</v>
      </c>
      <c r="F739" s="42">
        <f t="shared" si="70"/>
        <v>0.15000000000000213</v>
      </c>
      <c r="G739" s="42">
        <f>0.5*Y$11*Y$13*Y$10*(D739*(1000/3600))^2</f>
        <v>123.19124300000003</v>
      </c>
      <c r="H739" s="42">
        <f>IF(D739=0,0,Y$12*Y$9*9.81)</f>
        <v>374.44769999999994</v>
      </c>
      <c r="I739" s="42">
        <f t="shared" si="66"/>
        <v>497.63894299999998</v>
      </c>
      <c r="J739" s="42">
        <f>(Y$9*E739)+IF(E739&gt;0,H739+G739,0)</f>
        <v>569.93060966666769</v>
      </c>
      <c r="K739" s="42">
        <f>MAX((Y$9*E739)+H739+G739,0)</f>
        <v>569.93060966666769</v>
      </c>
      <c r="L739" s="42">
        <f t="shared" si="67"/>
        <v>0</v>
      </c>
      <c r="M739" s="42">
        <f>ABS(MIN((Y$9*E739)+H739+G739,0))</f>
        <v>0</v>
      </c>
      <c r="N739" s="42">
        <f>MAX(K739,0)*(D739*1000/3600)</f>
        <v>6649.1904461111226</v>
      </c>
      <c r="O739" s="42">
        <f>ABS(M739*(D739*1000/3600))</f>
        <v>0</v>
      </c>
      <c r="P739" s="42">
        <f>P738+N739/1000</f>
        <v>2924.3250987032711</v>
      </c>
      <c r="Q739" s="42">
        <f>Q738+O739/1000</f>
        <v>782.58451991272898</v>
      </c>
      <c r="R739" s="43">
        <v>772.18324651309558</v>
      </c>
      <c r="S739" s="43">
        <f t="shared" si="68"/>
        <v>0</v>
      </c>
      <c r="T739" s="42">
        <f>V739*Y$16</f>
        <v>538.18325378675297</v>
      </c>
      <c r="U739" s="21">
        <f>MIN(O739,Y$17)</f>
        <v>0</v>
      </c>
      <c r="V739" s="21">
        <f t="shared" si="71"/>
        <v>780.50853466195565</v>
      </c>
      <c r="W739" s="22"/>
    </row>
    <row r="740" spans="1:23" x14ac:dyDescent="0.35">
      <c r="A740" s="3" t="s">
        <v>13</v>
      </c>
      <c r="B740" s="3">
        <v>733</v>
      </c>
      <c r="C740" s="3">
        <v>144</v>
      </c>
      <c r="D740" s="8">
        <v>42.2</v>
      </c>
      <c r="E740" s="42">
        <f t="shared" si="69"/>
        <v>5.5555555555555358E-2</v>
      </c>
      <c r="F740" s="42">
        <f t="shared" si="70"/>
        <v>0.19999999999999929</v>
      </c>
      <c r="G740" s="42">
        <f>0.5*Y$11*Y$13*Y$10*(D740*(1000/3600))^2</f>
        <v>124.36728638555557</v>
      </c>
      <c r="H740" s="42">
        <f>IF(D740=0,0,Y$12*Y$9*9.81)</f>
        <v>374.44769999999994</v>
      </c>
      <c r="I740" s="42">
        <f t="shared" si="66"/>
        <v>498.81498638555553</v>
      </c>
      <c r="J740" s="42">
        <f>(Y$9*E740)+IF(E740&gt;0,H740+G740,0)</f>
        <v>595.20387527444404</v>
      </c>
      <c r="K740" s="42">
        <f>MAX((Y$9*E740)+H740+G740,0)</f>
        <v>595.20387527444404</v>
      </c>
      <c r="L740" s="42">
        <f t="shared" si="67"/>
        <v>0</v>
      </c>
      <c r="M740" s="42">
        <f>ABS(MIN((Y$9*E740)+H740+G740,0))</f>
        <v>0</v>
      </c>
      <c r="N740" s="42">
        <f>MAX(K740,0)*(D740*1000/3600)</f>
        <v>6977.1120934948713</v>
      </c>
      <c r="O740" s="42">
        <f>ABS(M740*(D740*1000/3600))</f>
        <v>0</v>
      </c>
      <c r="P740" s="42">
        <f>P739+N740/1000</f>
        <v>2931.3022107967658</v>
      </c>
      <c r="Q740" s="42">
        <f>Q739+O740/1000</f>
        <v>782.58451991272898</v>
      </c>
      <c r="R740" s="43">
        <v>772.18324651309558</v>
      </c>
      <c r="S740" s="43">
        <f t="shared" si="68"/>
        <v>0</v>
      </c>
      <c r="T740" s="42">
        <f>V740*Y$16</f>
        <v>538.18325378675297</v>
      </c>
      <c r="U740" s="21">
        <f>MIN(O740,Y$17)</f>
        <v>0</v>
      </c>
      <c r="V740" s="21">
        <f t="shared" si="71"/>
        <v>780.50853466195565</v>
      </c>
      <c r="W740" s="22"/>
    </row>
    <row r="741" spans="1:23" x14ac:dyDescent="0.35">
      <c r="A741" s="3" t="s">
        <v>13</v>
      </c>
      <c r="B741" s="3">
        <v>734</v>
      </c>
      <c r="C741" s="3">
        <v>145</v>
      </c>
      <c r="D741" s="8">
        <v>42.4</v>
      </c>
      <c r="E741" s="42">
        <f t="shared" si="69"/>
        <v>6.9444444444444448E-2</v>
      </c>
      <c r="F741" s="42">
        <f t="shared" si="70"/>
        <v>0.25</v>
      </c>
      <c r="G741" s="42">
        <f>0.5*Y$11*Y$13*Y$10*(D741*(1000/3600))^2</f>
        <v>125.54891667555559</v>
      </c>
      <c r="H741" s="42">
        <f>IF(D741=0,0,Y$12*Y$9*9.81)</f>
        <v>374.44769999999994</v>
      </c>
      <c r="I741" s="42">
        <f t="shared" si="66"/>
        <v>499.99661667555552</v>
      </c>
      <c r="J741" s="42">
        <f>(Y$9*E741)+IF(E741&gt;0,H741+G741,0)</f>
        <v>620.4827277866666</v>
      </c>
      <c r="K741" s="42">
        <f>MAX((Y$9*E741)+H741+G741,0)</f>
        <v>620.4827277866666</v>
      </c>
      <c r="L741" s="42">
        <f t="shared" si="67"/>
        <v>0</v>
      </c>
      <c r="M741" s="42">
        <f>ABS(MIN((Y$9*E741)+H741+G741,0))</f>
        <v>0</v>
      </c>
      <c r="N741" s="42">
        <f>MAX(K741,0)*(D741*1000/3600)</f>
        <v>7307.9076828207408</v>
      </c>
      <c r="O741" s="42">
        <f>ABS(M741*(D741*1000/3600))</f>
        <v>0</v>
      </c>
      <c r="P741" s="42">
        <f>P740+N741/1000</f>
        <v>2938.6101184795866</v>
      </c>
      <c r="Q741" s="42">
        <f>Q740+O741/1000</f>
        <v>782.58451991272898</v>
      </c>
      <c r="R741" s="43">
        <v>772.18324651309558</v>
      </c>
      <c r="S741" s="43">
        <f t="shared" si="68"/>
        <v>0</v>
      </c>
      <c r="T741" s="42">
        <f>V741*Y$16</f>
        <v>538.18325378675297</v>
      </c>
      <c r="U741" s="21">
        <f>MIN(O741,Y$17)</f>
        <v>0</v>
      </c>
      <c r="V741" s="21">
        <f t="shared" si="71"/>
        <v>780.50853466195565</v>
      </c>
      <c r="W741" s="22"/>
    </row>
    <row r="742" spans="1:23" x14ac:dyDescent="0.35">
      <c r="A742" s="3" t="s">
        <v>13</v>
      </c>
      <c r="B742" s="3">
        <v>735</v>
      </c>
      <c r="C742" s="3">
        <v>146</v>
      </c>
      <c r="D742" s="8">
        <v>42.7</v>
      </c>
      <c r="E742" s="42">
        <f t="shared" si="69"/>
        <v>9.7222222222222612E-2</v>
      </c>
      <c r="F742" s="42">
        <f t="shared" si="70"/>
        <v>0.35000000000000142</v>
      </c>
      <c r="G742" s="42">
        <f>0.5*Y$11*Y$13*Y$10*(D742*(1000/3600))^2</f>
        <v>127.33183755638892</v>
      </c>
      <c r="H742" s="42">
        <f>IF(D742=0,0,Y$12*Y$9*9.81)</f>
        <v>374.44769999999994</v>
      </c>
      <c r="I742" s="42">
        <f t="shared" si="66"/>
        <v>501.77953755638885</v>
      </c>
      <c r="J742" s="42">
        <f>(Y$9*E742)+IF(E742&gt;0,H742+G742,0)</f>
        <v>670.46009311194507</v>
      </c>
      <c r="K742" s="42">
        <f>MAX((Y$9*E742)+H742+G742,0)</f>
        <v>670.46009311194507</v>
      </c>
      <c r="L742" s="42">
        <f t="shared" si="67"/>
        <v>0</v>
      </c>
      <c r="M742" s="42">
        <f>ABS(MIN((Y$9*E742)+H742+G742,0))</f>
        <v>0</v>
      </c>
      <c r="N742" s="42">
        <f>MAX(K742,0)*(D742*1000/3600)</f>
        <v>7952.4016599666811</v>
      </c>
      <c r="O742" s="42">
        <f>ABS(M742*(D742*1000/3600))</f>
        <v>0</v>
      </c>
      <c r="P742" s="42">
        <f>P741+N742/1000</f>
        <v>2946.5625201395533</v>
      </c>
      <c r="Q742" s="42">
        <f>Q741+O742/1000</f>
        <v>782.58451991272898</v>
      </c>
      <c r="R742" s="43">
        <v>772.18324651309558</v>
      </c>
      <c r="S742" s="43">
        <f t="shared" si="68"/>
        <v>0</v>
      </c>
      <c r="T742" s="42">
        <f>V742*Y$16</f>
        <v>538.18325378675297</v>
      </c>
      <c r="U742" s="21">
        <f>MIN(O742,Y$17)</f>
        <v>0</v>
      </c>
      <c r="V742" s="21">
        <f t="shared" si="71"/>
        <v>780.50853466195565</v>
      </c>
      <c r="W742" s="22"/>
    </row>
    <row r="743" spans="1:23" x14ac:dyDescent="0.35">
      <c r="A743" s="3" t="s">
        <v>13</v>
      </c>
      <c r="B743" s="3">
        <v>736</v>
      </c>
      <c r="C743" s="3">
        <v>147</v>
      </c>
      <c r="D743" s="8">
        <v>43.1</v>
      </c>
      <c r="E743" s="42">
        <f t="shared" si="69"/>
        <v>0.1388888888888889</v>
      </c>
      <c r="F743" s="42">
        <f t="shared" si="70"/>
        <v>0.5</v>
      </c>
      <c r="G743" s="42">
        <f>0.5*Y$11*Y$13*Y$10*(D743*(1000/3600))^2</f>
        <v>129.72861956305556</v>
      </c>
      <c r="H743" s="42">
        <f>IF(D743=0,0,Y$12*Y$9*9.81)</f>
        <v>374.44769999999994</v>
      </c>
      <c r="I743" s="42">
        <f t="shared" si="66"/>
        <v>504.17631956305547</v>
      </c>
      <c r="J743" s="42">
        <f>(Y$9*E743)+IF(E743&gt;0,H743+G743,0)</f>
        <v>745.14854178527776</v>
      </c>
      <c r="K743" s="42">
        <f>MAX((Y$9*E743)+H743+G743,0)</f>
        <v>745.14854178527764</v>
      </c>
      <c r="L743" s="42">
        <f t="shared" si="67"/>
        <v>0</v>
      </c>
      <c r="M743" s="42">
        <f>ABS(MIN((Y$9*E743)+H743+G743,0))</f>
        <v>0</v>
      </c>
      <c r="N743" s="42">
        <f>MAX(K743,0)*(D743*1000/3600)</f>
        <v>8921.0839308181839</v>
      </c>
      <c r="O743" s="42">
        <f>ABS(M743*(D743*1000/3600))</f>
        <v>0</v>
      </c>
      <c r="P743" s="42">
        <f>P742+N743/1000</f>
        <v>2955.4836040703713</v>
      </c>
      <c r="Q743" s="42">
        <f>Q742+O743/1000</f>
        <v>782.58451991272898</v>
      </c>
      <c r="R743" s="43">
        <v>772.18324651309558</v>
      </c>
      <c r="S743" s="43">
        <f t="shared" si="68"/>
        <v>0</v>
      </c>
      <c r="T743" s="42">
        <f>V743*Y$16</f>
        <v>538.18325378675297</v>
      </c>
      <c r="U743" s="21">
        <f>MIN(O743,Y$17)</f>
        <v>0</v>
      </c>
      <c r="V743" s="21">
        <f t="shared" si="71"/>
        <v>780.50853466195565</v>
      </c>
      <c r="W743" s="22"/>
    </row>
    <row r="744" spans="1:23" x14ac:dyDescent="0.35">
      <c r="A744" s="3" t="s">
        <v>13</v>
      </c>
      <c r="B744" s="3">
        <v>737</v>
      </c>
      <c r="C744" s="3">
        <v>148</v>
      </c>
      <c r="D744" s="8">
        <v>43.7</v>
      </c>
      <c r="E744" s="42">
        <f t="shared" si="69"/>
        <v>0.12499999999999981</v>
      </c>
      <c r="F744" s="42">
        <f t="shared" si="70"/>
        <v>0.44999999999999929</v>
      </c>
      <c r="G744" s="42">
        <f>0.5*Y$11*Y$13*Y$10*(D744*(1000/3600))^2</f>
        <v>133.36569435638896</v>
      </c>
      <c r="H744" s="42">
        <f>IF(D744=0,0,Y$12*Y$9*9.81)</f>
        <v>374.44769999999994</v>
      </c>
      <c r="I744" s="42">
        <f t="shared" si="66"/>
        <v>507.81339435638893</v>
      </c>
      <c r="J744" s="42">
        <f>(Y$9*E744)+IF(E744&gt;0,H744+G744,0)</f>
        <v>724.68839435638859</v>
      </c>
      <c r="K744" s="42">
        <f>MAX((Y$9*E744)+H744+G744,0)</f>
        <v>724.68839435638859</v>
      </c>
      <c r="L744" s="42">
        <f t="shared" si="67"/>
        <v>0</v>
      </c>
      <c r="M744" s="42">
        <f>ABS(MIN((Y$9*E744)+H744+G744,0))</f>
        <v>0</v>
      </c>
      <c r="N744" s="42">
        <f>MAX(K744,0)*(D744*1000/3600)</f>
        <v>8796.9118981594947</v>
      </c>
      <c r="O744" s="42">
        <f>ABS(M744*(D744*1000/3600))</f>
        <v>0</v>
      </c>
      <c r="P744" s="42">
        <f>P743+N744/1000</f>
        <v>2964.2805159685308</v>
      </c>
      <c r="Q744" s="42">
        <f>Q743+O744/1000</f>
        <v>782.58451991272898</v>
      </c>
      <c r="R744" s="43">
        <v>772.18324651309558</v>
      </c>
      <c r="S744" s="43">
        <f t="shared" si="68"/>
        <v>0</v>
      </c>
      <c r="T744" s="42">
        <f>V744*Y$16</f>
        <v>538.18325378675297</v>
      </c>
      <c r="U744" s="21">
        <f>MIN(O744,Y$17)</f>
        <v>0</v>
      </c>
      <c r="V744" s="21">
        <f t="shared" si="71"/>
        <v>780.50853466195565</v>
      </c>
      <c r="W744" s="22"/>
    </row>
    <row r="745" spans="1:23" x14ac:dyDescent="0.35">
      <c r="A745" s="3" t="s">
        <v>13</v>
      </c>
      <c r="B745" s="3">
        <v>738</v>
      </c>
      <c r="C745" s="3">
        <v>149</v>
      </c>
      <c r="D745" s="8">
        <v>44</v>
      </c>
      <c r="E745" s="42">
        <f t="shared" si="69"/>
        <v>5.5555555555555358E-2</v>
      </c>
      <c r="F745" s="42">
        <f t="shared" si="70"/>
        <v>0.19999999999999929</v>
      </c>
      <c r="G745" s="42">
        <f>0.5*Y$11*Y$13*Y$10*(D745*(1000/3600))^2</f>
        <v>135.20308755555558</v>
      </c>
      <c r="H745" s="42">
        <f>IF(D745=0,0,Y$12*Y$9*9.81)</f>
        <v>374.44769999999994</v>
      </c>
      <c r="I745" s="42">
        <f t="shared" si="66"/>
        <v>509.65078755555555</v>
      </c>
      <c r="J745" s="42">
        <f>(Y$9*E745)+IF(E745&gt;0,H745+G745,0)</f>
        <v>606.03967644444413</v>
      </c>
      <c r="K745" s="42">
        <f>MAX((Y$9*E745)+H745+G745,0)</f>
        <v>606.03967644444413</v>
      </c>
      <c r="L745" s="42">
        <f t="shared" si="67"/>
        <v>0</v>
      </c>
      <c r="M745" s="42">
        <f>ABS(MIN((Y$9*E745)+H745+G745,0))</f>
        <v>0</v>
      </c>
      <c r="N745" s="42">
        <f>MAX(K745,0)*(D745*1000/3600)</f>
        <v>7407.1516009876495</v>
      </c>
      <c r="O745" s="42">
        <f>ABS(M745*(D745*1000/3600))</f>
        <v>0</v>
      </c>
      <c r="P745" s="42">
        <f>P744+N745/1000</f>
        <v>2971.6876675695185</v>
      </c>
      <c r="Q745" s="42">
        <f>Q744+O745/1000</f>
        <v>782.58451991272898</v>
      </c>
      <c r="R745" s="43">
        <v>772.18324651309558</v>
      </c>
      <c r="S745" s="43">
        <f t="shared" si="68"/>
        <v>0</v>
      </c>
      <c r="T745" s="42">
        <f>V745*Y$16</f>
        <v>538.18325378675297</v>
      </c>
      <c r="U745" s="21">
        <f>MIN(O745,Y$17)</f>
        <v>0</v>
      </c>
      <c r="V745" s="21">
        <f t="shared" si="71"/>
        <v>780.50853466195565</v>
      </c>
      <c r="W745" s="22"/>
    </row>
    <row r="746" spans="1:23" x14ac:dyDescent="0.35">
      <c r="A746" s="3" t="s">
        <v>13</v>
      </c>
      <c r="B746" s="3">
        <v>739</v>
      </c>
      <c r="C746" s="3">
        <v>150</v>
      </c>
      <c r="D746" s="8">
        <v>44.1</v>
      </c>
      <c r="E746" s="42">
        <f t="shared" si="69"/>
        <v>0.18055555555555516</v>
      </c>
      <c r="F746" s="42">
        <f t="shared" si="70"/>
        <v>0.64999999999999858</v>
      </c>
      <c r="G746" s="42">
        <f>0.5*Y$11*Y$13*Y$10*(D746*(1000/3600))^2</f>
        <v>135.81834540750006</v>
      </c>
      <c r="H746" s="42">
        <f>IF(D746=0,0,Y$12*Y$9*9.81)</f>
        <v>374.44769999999994</v>
      </c>
      <c r="I746" s="42">
        <f t="shared" si="66"/>
        <v>510.26604540749997</v>
      </c>
      <c r="J746" s="42">
        <f>(Y$9*E746)+IF(E746&gt;0,H746+G746,0)</f>
        <v>823.52993429638821</v>
      </c>
      <c r="K746" s="42">
        <f>MAX((Y$9*E746)+H746+G746,0)</f>
        <v>823.52993429638821</v>
      </c>
      <c r="L746" s="42">
        <f t="shared" si="67"/>
        <v>0</v>
      </c>
      <c r="M746" s="42">
        <f>ABS(MIN((Y$9*E746)+H746+G746,0))</f>
        <v>0</v>
      </c>
      <c r="N746" s="42">
        <f>MAX(K746,0)*(D746*1000/3600)</f>
        <v>10088.241695130755</v>
      </c>
      <c r="O746" s="42">
        <f>ABS(M746*(D746*1000/3600))</f>
        <v>0</v>
      </c>
      <c r="P746" s="42">
        <f>P745+N746/1000</f>
        <v>2981.7759092646493</v>
      </c>
      <c r="Q746" s="42">
        <f>Q745+O746/1000</f>
        <v>782.58451991272898</v>
      </c>
      <c r="R746" s="43">
        <v>772.18324651309558</v>
      </c>
      <c r="S746" s="43">
        <f t="shared" si="68"/>
        <v>0</v>
      </c>
      <c r="T746" s="42">
        <f>V746*Y$16</f>
        <v>538.18325378675297</v>
      </c>
      <c r="U746" s="21">
        <f>MIN(O746,Y$17)</f>
        <v>0</v>
      </c>
      <c r="V746" s="21">
        <f t="shared" si="71"/>
        <v>780.50853466195565</v>
      </c>
      <c r="W746" s="22"/>
    </row>
    <row r="747" spans="1:23" x14ac:dyDescent="0.35">
      <c r="A747" s="3" t="s">
        <v>13</v>
      </c>
      <c r="B747" s="3">
        <v>740</v>
      </c>
      <c r="C747" s="3">
        <v>151</v>
      </c>
      <c r="D747" s="8">
        <v>45.3</v>
      </c>
      <c r="E747" s="42">
        <f t="shared" si="69"/>
        <v>0.31944444444444403</v>
      </c>
      <c r="F747" s="42">
        <f t="shared" si="70"/>
        <v>1.1499999999999986</v>
      </c>
      <c r="G747" s="42">
        <f>0.5*Y$11*Y$13*Y$10*(D747*(1000/3600))^2</f>
        <v>143.31038426750001</v>
      </c>
      <c r="H747" s="42">
        <f>IF(D747=0,0,Y$12*Y$9*9.81)</f>
        <v>374.44769999999994</v>
      </c>
      <c r="I747" s="42">
        <f t="shared" si="66"/>
        <v>517.75808426749995</v>
      </c>
      <c r="J747" s="42">
        <f>(Y$9*E747)+IF(E747&gt;0,H747+G747,0)</f>
        <v>1071.9941953786104</v>
      </c>
      <c r="K747" s="42">
        <f>MAX((Y$9*E747)+H747+G747,0)</f>
        <v>1071.9941953786104</v>
      </c>
      <c r="L747" s="42">
        <f t="shared" si="67"/>
        <v>0</v>
      </c>
      <c r="M747" s="42">
        <f>ABS(MIN((Y$9*E747)+H747+G747,0))</f>
        <v>0</v>
      </c>
      <c r="N747" s="42">
        <f>MAX(K747,0)*(D747*1000/3600)</f>
        <v>13489.260291847515</v>
      </c>
      <c r="O747" s="42">
        <f>ABS(M747*(D747*1000/3600))</f>
        <v>0</v>
      </c>
      <c r="P747" s="42">
        <f>P746+N747/1000</f>
        <v>2995.2651695564969</v>
      </c>
      <c r="Q747" s="42">
        <f>Q746+O747/1000</f>
        <v>782.58451991272898</v>
      </c>
      <c r="R747" s="43">
        <v>772.18324651309558</v>
      </c>
      <c r="S747" s="43">
        <f t="shared" si="68"/>
        <v>0</v>
      </c>
      <c r="T747" s="42">
        <f>V747*Y$16</f>
        <v>538.18325378675297</v>
      </c>
      <c r="U747" s="21">
        <f>MIN(O747,Y$17)</f>
        <v>0</v>
      </c>
      <c r="V747" s="21">
        <f t="shared" si="71"/>
        <v>780.50853466195565</v>
      </c>
      <c r="W747" s="22"/>
    </row>
    <row r="748" spans="1:23" x14ac:dyDescent="0.35">
      <c r="A748" s="3" t="s">
        <v>13</v>
      </c>
      <c r="B748" s="3">
        <v>741</v>
      </c>
      <c r="C748" s="3">
        <v>152</v>
      </c>
      <c r="D748" s="8">
        <v>46.4</v>
      </c>
      <c r="E748" s="42">
        <f t="shared" si="69"/>
        <v>0.26388888888888967</v>
      </c>
      <c r="F748" s="42">
        <f t="shared" si="70"/>
        <v>0.95000000000000284</v>
      </c>
      <c r="G748" s="42">
        <f>0.5*Y$11*Y$13*Y$10*(D748*(1000/3600))^2</f>
        <v>150.35477240888889</v>
      </c>
      <c r="H748" s="42">
        <f>IF(D748=0,0,Y$12*Y$9*9.81)</f>
        <v>374.44769999999994</v>
      </c>
      <c r="I748" s="42">
        <f t="shared" si="66"/>
        <v>524.80247240888889</v>
      </c>
      <c r="J748" s="42">
        <f>(Y$9*E748)+IF(E748&gt;0,H748+G748,0)</f>
        <v>982.64969463111242</v>
      </c>
      <c r="K748" s="42">
        <f>MAX((Y$9*E748)+H748+G748,0)</f>
        <v>982.64969463111242</v>
      </c>
      <c r="L748" s="42">
        <f t="shared" si="67"/>
        <v>0</v>
      </c>
      <c r="M748" s="42">
        <f>ABS(MIN((Y$9*E748)+H748+G748,0))</f>
        <v>0</v>
      </c>
      <c r="N748" s="42">
        <f>MAX(K748,0)*(D748*1000/3600)</f>
        <v>12665.262730801005</v>
      </c>
      <c r="O748" s="42">
        <f>ABS(M748*(D748*1000/3600))</f>
        <v>0</v>
      </c>
      <c r="P748" s="42">
        <f>P747+N748/1000</f>
        <v>3007.9304322872977</v>
      </c>
      <c r="Q748" s="42">
        <f>Q747+O748/1000</f>
        <v>782.58451991272898</v>
      </c>
      <c r="R748" s="43">
        <v>772.18324651309558</v>
      </c>
      <c r="S748" s="43">
        <f t="shared" si="68"/>
        <v>0</v>
      </c>
      <c r="T748" s="42">
        <f>V748*Y$16</f>
        <v>538.18325378675297</v>
      </c>
      <c r="U748" s="21">
        <f>MIN(O748,Y$17)</f>
        <v>0</v>
      </c>
      <c r="V748" s="21">
        <f t="shared" si="71"/>
        <v>780.50853466195565</v>
      </c>
      <c r="W748" s="22"/>
    </row>
    <row r="749" spans="1:23" x14ac:dyDescent="0.35">
      <c r="A749" s="3" t="s">
        <v>13</v>
      </c>
      <c r="B749" s="3">
        <v>742</v>
      </c>
      <c r="C749" s="3">
        <v>153</v>
      </c>
      <c r="D749" s="8">
        <v>47.2</v>
      </c>
      <c r="E749" s="42">
        <f t="shared" si="69"/>
        <v>0.12499999999999981</v>
      </c>
      <c r="F749" s="42">
        <f t="shared" si="70"/>
        <v>0.44999999999999929</v>
      </c>
      <c r="G749" s="42">
        <f>0.5*Y$11*Y$13*Y$10*(D749*(1000/3600))^2</f>
        <v>155.58411496888891</v>
      </c>
      <c r="H749" s="42">
        <f>IF(D749=0,0,Y$12*Y$9*9.81)</f>
        <v>374.44769999999994</v>
      </c>
      <c r="I749" s="42">
        <f t="shared" si="66"/>
        <v>530.03181496888885</v>
      </c>
      <c r="J749" s="42">
        <f>(Y$9*E749)+IF(E749&gt;0,H749+G749,0)</f>
        <v>746.90681496888851</v>
      </c>
      <c r="K749" s="42">
        <f>MAX((Y$9*E749)+H749+G749,0)</f>
        <v>746.90681496888851</v>
      </c>
      <c r="L749" s="42">
        <f t="shared" si="67"/>
        <v>0</v>
      </c>
      <c r="M749" s="42">
        <f>ABS(MIN((Y$9*E749)+H749+G749,0))</f>
        <v>0</v>
      </c>
      <c r="N749" s="42">
        <f>MAX(K749,0)*(D749*1000/3600)</f>
        <v>9792.7782407032046</v>
      </c>
      <c r="O749" s="42">
        <f>ABS(M749*(D749*1000/3600))</f>
        <v>0</v>
      </c>
      <c r="P749" s="42">
        <f>P748+N749/1000</f>
        <v>3017.7232105280009</v>
      </c>
      <c r="Q749" s="42">
        <f>Q748+O749/1000</f>
        <v>782.58451991272898</v>
      </c>
      <c r="R749" s="43">
        <v>772.18324651309558</v>
      </c>
      <c r="S749" s="43">
        <f t="shared" si="68"/>
        <v>0</v>
      </c>
      <c r="T749" s="42">
        <f>V749*Y$16</f>
        <v>538.18325378675297</v>
      </c>
      <c r="U749" s="21">
        <f>MIN(O749,Y$17)</f>
        <v>0</v>
      </c>
      <c r="V749" s="21">
        <f t="shared" si="71"/>
        <v>780.50853466195565</v>
      </c>
      <c r="W749" s="22"/>
    </row>
    <row r="750" spans="1:23" x14ac:dyDescent="0.35">
      <c r="A750" s="3" t="s">
        <v>13</v>
      </c>
      <c r="B750" s="3">
        <v>743</v>
      </c>
      <c r="C750" s="3">
        <v>154</v>
      </c>
      <c r="D750" s="8">
        <v>47.3</v>
      </c>
      <c r="E750" s="42">
        <f t="shared" si="69"/>
        <v>2.7777777777777186E-2</v>
      </c>
      <c r="F750" s="42">
        <f t="shared" si="70"/>
        <v>9.9999999999997868E-2</v>
      </c>
      <c r="G750" s="42">
        <f>0.5*Y$11*Y$13*Y$10*(D750*(1000/3600))^2</f>
        <v>156.2440680563889</v>
      </c>
      <c r="H750" s="42">
        <f>IF(D750=0,0,Y$12*Y$9*9.81)</f>
        <v>374.44769999999994</v>
      </c>
      <c r="I750" s="42">
        <f t="shared" si="66"/>
        <v>530.69176805638881</v>
      </c>
      <c r="J750" s="42">
        <f>(Y$9*E750)+IF(E750&gt;0,H750+G750,0)</f>
        <v>578.88621250083224</v>
      </c>
      <c r="K750" s="42">
        <f>MAX((Y$9*E750)+H750+G750,0)</f>
        <v>578.88621250083224</v>
      </c>
      <c r="L750" s="42">
        <f t="shared" si="67"/>
        <v>0</v>
      </c>
      <c r="M750" s="42">
        <f>ABS(MIN((Y$9*E750)+H750+G750,0))</f>
        <v>0</v>
      </c>
      <c r="N750" s="42">
        <f>MAX(K750,0)*(D750*1000/3600)</f>
        <v>7605.9216253581571</v>
      </c>
      <c r="O750" s="42">
        <f>ABS(M750*(D750*1000/3600))</f>
        <v>0</v>
      </c>
      <c r="P750" s="42">
        <f>P749+N750/1000</f>
        <v>3025.3291321533588</v>
      </c>
      <c r="Q750" s="42">
        <f>Q749+O750/1000</f>
        <v>782.58451991272898</v>
      </c>
      <c r="R750" s="43">
        <v>772.18324651309558</v>
      </c>
      <c r="S750" s="43">
        <f t="shared" si="68"/>
        <v>0</v>
      </c>
      <c r="T750" s="42">
        <f>V750*Y$16</f>
        <v>538.18325378675297</v>
      </c>
      <c r="U750" s="21">
        <f>MIN(O750,Y$17)</f>
        <v>0</v>
      </c>
      <c r="V750" s="21">
        <f t="shared" si="71"/>
        <v>780.50853466195565</v>
      </c>
      <c r="W750" s="22"/>
    </row>
    <row r="751" spans="1:23" x14ac:dyDescent="0.35">
      <c r="A751" s="3" t="s">
        <v>13</v>
      </c>
      <c r="B751" s="3">
        <v>744</v>
      </c>
      <c r="C751" s="3">
        <v>155</v>
      </c>
      <c r="D751" s="8">
        <v>47.4</v>
      </c>
      <c r="E751" s="42">
        <f t="shared" si="69"/>
        <v>1.3888888888889086E-2</v>
      </c>
      <c r="F751" s="42">
        <f t="shared" si="70"/>
        <v>5.0000000000000711E-2</v>
      </c>
      <c r="G751" s="42">
        <f>0.5*Y$11*Y$13*Y$10*(D751*(1000/3600))^2</f>
        <v>156.90541786999998</v>
      </c>
      <c r="H751" s="42">
        <f>IF(D751=0,0,Y$12*Y$9*9.81)</f>
        <v>374.44769999999994</v>
      </c>
      <c r="I751" s="42">
        <f t="shared" si="66"/>
        <v>531.35311786999989</v>
      </c>
      <c r="J751" s="42">
        <f>(Y$9*E751)+IF(E751&gt;0,H751+G751,0)</f>
        <v>555.4503400922224</v>
      </c>
      <c r="K751" s="42">
        <f>MAX((Y$9*E751)+H751+G751,0)</f>
        <v>555.45034009222252</v>
      </c>
      <c r="L751" s="42">
        <f t="shared" si="67"/>
        <v>0</v>
      </c>
      <c r="M751" s="42">
        <f>ABS(MIN((Y$9*E751)+H751+G751,0))</f>
        <v>0</v>
      </c>
      <c r="N751" s="42">
        <f>MAX(K751,0)*(D751*1000/3600)</f>
        <v>7313.4294778809299</v>
      </c>
      <c r="O751" s="42">
        <f>ABS(M751*(D751*1000/3600))</f>
        <v>0</v>
      </c>
      <c r="P751" s="42">
        <f>P750+N751/1000</f>
        <v>3032.6425616312399</v>
      </c>
      <c r="Q751" s="42">
        <f>Q750+O751/1000</f>
        <v>782.58451991272898</v>
      </c>
      <c r="R751" s="43">
        <v>772.18324651309558</v>
      </c>
      <c r="S751" s="43">
        <f t="shared" si="68"/>
        <v>0</v>
      </c>
      <c r="T751" s="42">
        <f>V751*Y$16</f>
        <v>538.18325378675297</v>
      </c>
      <c r="U751" s="21">
        <f>MIN(O751,Y$17)</f>
        <v>0</v>
      </c>
      <c r="V751" s="21">
        <f t="shared" si="71"/>
        <v>780.50853466195565</v>
      </c>
      <c r="W751" s="22"/>
    </row>
    <row r="752" spans="1:23" x14ac:dyDescent="0.35">
      <c r="A752" s="3" t="s">
        <v>13</v>
      </c>
      <c r="B752" s="3">
        <v>745</v>
      </c>
      <c r="C752" s="3">
        <v>156</v>
      </c>
      <c r="D752" s="8">
        <v>47.4</v>
      </c>
      <c r="E752" s="42">
        <f t="shared" si="69"/>
        <v>1.3888888888889086E-2</v>
      </c>
      <c r="F752" s="42">
        <f t="shared" si="70"/>
        <v>5.0000000000000711E-2</v>
      </c>
      <c r="G752" s="42">
        <f>0.5*Y$11*Y$13*Y$10*(D752*(1000/3600))^2</f>
        <v>156.90541786999998</v>
      </c>
      <c r="H752" s="42">
        <f>IF(D752=0,0,Y$12*Y$9*9.81)</f>
        <v>374.44769999999994</v>
      </c>
      <c r="I752" s="42">
        <f t="shared" si="66"/>
        <v>531.35311786999989</v>
      </c>
      <c r="J752" s="42">
        <f>(Y$9*E752)+IF(E752&gt;0,H752+G752,0)</f>
        <v>555.4503400922224</v>
      </c>
      <c r="K752" s="42">
        <f>MAX((Y$9*E752)+H752+G752,0)</f>
        <v>555.45034009222252</v>
      </c>
      <c r="L752" s="42">
        <f t="shared" si="67"/>
        <v>0</v>
      </c>
      <c r="M752" s="42">
        <f>ABS(MIN((Y$9*E752)+H752+G752,0))</f>
        <v>0</v>
      </c>
      <c r="N752" s="42">
        <f>MAX(K752,0)*(D752*1000/3600)</f>
        <v>7313.4294778809299</v>
      </c>
      <c r="O752" s="42">
        <f>ABS(M752*(D752*1000/3600))</f>
        <v>0</v>
      </c>
      <c r="P752" s="42">
        <f>P751+N752/1000</f>
        <v>3039.955991109121</v>
      </c>
      <c r="Q752" s="42">
        <f>Q751+O752/1000</f>
        <v>782.58451991272898</v>
      </c>
      <c r="R752" s="43">
        <v>772.18324651309558</v>
      </c>
      <c r="S752" s="43">
        <f t="shared" si="68"/>
        <v>0</v>
      </c>
      <c r="T752" s="42">
        <f>V752*Y$16</f>
        <v>538.18325378675297</v>
      </c>
      <c r="U752" s="21">
        <f>MIN(O752,Y$17)</f>
        <v>0</v>
      </c>
      <c r="V752" s="21">
        <f t="shared" si="71"/>
        <v>780.50853466195565</v>
      </c>
      <c r="W752" s="22"/>
    </row>
    <row r="753" spans="1:23" x14ac:dyDescent="0.35">
      <c r="A753" s="3" t="s">
        <v>13</v>
      </c>
      <c r="B753" s="3">
        <v>746</v>
      </c>
      <c r="C753" s="3">
        <v>157</v>
      </c>
      <c r="D753" s="8">
        <v>47.5</v>
      </c>
      <c r="E753" s="42">
        <f t="shared" si="69"/>
        <v>6.9444444444444448E-2</v>
      </c>
      <c r="F753" s="42">
        <f t="shared" si="70"/>
        <v>0.25</v>
      </c>
      <c r="G753" s="42">
        <f>0.5*Y$11*Y$13*Y$10*(D753*(1000/3600))^2</f>
        <v>157.56816440972221</v>
      </c>
      <c r="H753" s="42">
        <f>IF(D753=0,0,Y$12*Y$9*9.81)</f>
        <v>374.44769999999994</v>
      </c>
      <c r="I753" s="42">
        <f t="shared" si="66"/>
        <v>532.0158644097221</v>
      </c>
      <c r="J753" s="42">
        <f>(Y$9*E753)+IF(E753&gt;0,H753+G753,0)</f>
        <v>652.50197552083318</v>
      </c>
      <c r="K753" s="42">
        <f>MAX((Y$9*E753)+H753+G753,0)</f>
        <v>652.50197552083318</v>
      </c>
      <c r="L753" s="42">
        <f t="shared" si="67"/>
        <v>0</v>
      </c>
      <c r="M753" s="42">
        <f>ABS(MIN((Y$9*E753)+H753+G753,0))</f>
        <v>0</v>
      </c>
      <c r="N753" s="42">
        <f>MAX(K753,0)*(D753*1000/3600)</f>
        <v>8609.4010658998832</v>
      </c>
      <c r="O753" s="42">
        <f>ABS(M753*(D753*1000/3600))</f>
        <v>0</v>
      </c>
      <c r="P753" s="42">
        <f>P752+N753/1000</f>
        <v>3048.5653921750209</v>
      </c>
      <c r="Q753" s="42">
        <f>Q752+O753/1000</f>
        <v>782.58451991272898</v>
      </c>
      <c r="R753" s="43">
        <v>772.18324651309558</v>
      </c>
      <c r="S753" s="43">
        <f t="shared" si="68"/>
        <v>0</v>
      </c>
      <c r="T753" s="42">
        <f>V753*Y$16</f>
        <v>538.18325378675297</v>
      </c>
      <c r="U753" s="21">
        <f>MIN(O753,Y$17)</f>
        <v>0</v>
      </c>
      <c r="V753" s="21">
        <f t="shared" si="71"/>
        <v>780.50853466195565</v>
      </c>
      <c r="W753" s="22"/>
    </row>
    <row r="754" spans="1:23" x14ac:dyDescent="0.35">
      <c r="A754" s="3" t="s">
        <v>13</v>
      </c>
      <c r="B754" s="3">
        <v>747</v>
      </c>
      <c r="C754" s="3">
        <v>158</v>
      </c>
      <c r="D754" s="8">
        <v>47.9</v>
      </c>
      <c r="E754" s="42">
        <f t="shared" si="69"/>
        <v>0.15277777777777798</v>
      </c>
      <c r="F754" s="42">
        <f t="shared" si="70"/>
        <v>0.55000000000000071</v>
      </c>
      <c r="G754" s="42">
        <f>0.5*Y$11*Y$13*Y$10*(D754*(1000/3600))^2</f>
        <v>160.23311782972223</v>
      </c>
      <c r="H754" s="42">
        <f>IF(D754=0,0,Y$12*Y$9*9.81)</f>
        <v>374.44769999999994</v>
      </c>
      <c r="I754" s="42">
        <f t="shared" si="66"/>
        <v>534.68081782972217</v>
      </c>
      <c r="J754" s="42">
        <f>(Y$9*E754)+IF(E754&gt;0,H754+G754,0)</f>
        <v>799.75026227416697</v>
      </c>
      <c r="K754" s="42">
        <f>MAX((Y$9*E754)+H754+G754,0)</f>
        <v>799.75026227416697</v>
      </c>
      <c r="L754" s="42">
        <f t="shared" si="67"/>
        <v>0</v>
      </c>
      <c r="M754" s="42">
        <f>ABS(MIN((Y$9*E754)+H754+G754,0))</f>
        <v>0</v>
      </c>
      <c r="N754" s="42">
        <f>MAX(K754,0)*(D754*1000/3600)</f>
        <v>10641.121545259055</v>
      </c>
      <c r="O754" s="42">
        <f>ABS(M754*(D754*1000/3600))</f>
        <v>0</v>
      </c>
      <c r="P754" s="42">
        <f>P753+N754/1000</f>
        <v>3059.2065137202799</v>
      </c>
      <c r="Q754" s="42">
        <f>Q753+O754/1000</f>
        <v>782.58451991272898</v>
      </c>
      <c r="R754" s="43">
        <v>772.18324651309558</v>
      </c>
      <c r="S754" s="43">
        <f t="shared" si="68"/>
        <v>0</v>
      </c>
      <c r="T754" s="42">
        <f>V754*Y$16</f>
        <v>538.18325378675297</v>
      </c>
      <c r="U754" s="21">
        <f>MIN(O754,Y$17)</f>
        <v>0</v>
      </c>
      <c r="V754" s="21">
        <f t="shared" si="71"/>
        <v>780.50853466195565</v>
      </c>
      <c r="W754" s="22"/>
    </row>
    <row r="755" spans="1:23" x14ac:dyDescent="0.35">
      <c r="A755" s="3" t="s">
        <v>13</v>
      </c>
      <c r="B755" s="3">
        <v>748</v>
      </c>
      <c r="C755" s="3">
        <v>159</v>
      </c>
      <c r="D755" s="8">
        <v>48.6</v>
      </c>
      <c r="E755" s="42">
        <f t="shared" si="69"/>
        <v>0.20833333333333331</v>
      </c>
      <c r="F755" s="42">
        <f t="shared" si="70"/>
        <v>0.75</v>
      </c>
      <c r="G755" s="42">
        <f>0.5*Y$11*Y$13*Y$10*(D755*(1000/3600))^2</f>
        <v>164.95056027000004</v>
      </c>
      <c r="H755" s="42">
        <f>IF(D755=0,0,Y$12*Y$9*9.81)</f>
        <v>374.44769999999994</v>
      </c>
      <c r="I755" s="42">
        <f t="shared" si="66"/>
        <v>539.39826027000004</v>
      </c>
      <c r="J755" s="42">
        <f>(Y$9*E755)+IF(E755&gt;0,H755+G755,0)</f>
        <v>900.85659360333329</v>
      </c>
      <c r="K755" s="42">
        <f>MAX((Y$9*E755)+H755+G755,0)</f>
        <v>900.85659360333329</v>
      </c>
      <c r="L755" s="42">
        <f t="shared" si="67"/>
        <v>0</v>
      </c>
      <c r="M755" s="42">
        <f>ABS(MIN((Y$9*E755)+H755+G755,0))</f>
        <v>0</v>
      </c>
      <c r="N755" s="42">
        <f>MAX(K755,0)*(D755*1000/3600)</f>
        <v>12161.564013645</v>
      </c>
      <c r="O755" s="42">
        <f>ABS(M755*(D755*1000/3600))</f>
        <v>0</v>
      </c>
      <c r="P755" s="42">
        <f>P754+N755/1000</f>
        <v>3071.368077733925</v>
      </c>
      <c r="Q755" s="42">
        <f>Q754+O755/1000</f>
        <v>782.58451991272898</v>
      </c>
      <c r="R755" s="43">
        <v>772.18324651309558</v>
      </c>
      <c r="S755" s="43">
        <f t="shared" si="68"/>
        <v>0</v>
      </c>
      <c r="T755" s="42">
        <f>V755*Y$16</f>
        <v>538.18325378675297</v>
      </c>
      <c r="U755" s="21">
        <f>MIN(O755,Y$17)</f>
        <v>0</v>
      </c>
      <c r="V755" s="21">
        <f t="shared" si="71"/>
        <v>780.50853466195565</v>
      </c>
      <c r="W755" s="22"/>
    </row>
    <row r="756" spans="1:23" x14ac:dyDescent="0.35">
      <c r="A756" s="3" t="s">
        <v>13</v>
      </c>
      <c r="B756" s="3">
        <v>749</v>
      </c>
      <c r="C756" s="3">
        <v>160</v>
      </c>
      <c r="D756" s="8">
        <v>49.4</v>
      </c>
      <c r="E756" s="42">
        <f t="shared" si="69"/>
        <v>0.16666666666666607</v>
      </c>
      <c r="F756" s="42">
        <f t="shared" si="70"/>
        <v>0.59999999999999787</v>
      </c>
      <c r="G756" s="42">
        <f>0.5*Y$11*Y$13*Y$10*(D756*(1000/3600))^2</f>
        <v>170.4257266255556</v>
      </c>
      <c r="H756" s="42">
        <f>IF(D756=0,0,Y$12*Y$9*9.81)</f>
        <v>374.44769999999994</v>
      </c>
      <c r="I756" s="42">
        <f t="shared" si="66"/>
        <v>544.87342662555557</v>
      </c>
      <c r="J756" s="42">
        <f>(Y$9*E756)+IF(E756&gt;0,H756+G756,0)</f>
        <v>834.04009329222117</v>
      </c>
      <c r="K756" s="42">
        <f>MAX((Y$9*E756)+H756+G756,0)</f>
        <v>834.04009329222117</v>
      </c>
      <c r="L756" s="42">
        <f t="shared" si="67"/>
        <v>0</v>
      </c>
      <c r="M756" s="42">
        <f>ABS(MIN((Y$9*E756)+H756+G756,0))</f>
        <v>0</v>
      </c>
      <c r="N756" s="42">
        <f>MAX(K756,0)*(D756*1000/3600)</f>
        <v>11444.883502398812</v>
      </c>
      <c r="O756" s="42">
        <f>ABS(M756*(D756*1000/3600))</f>
        <v>0</v>
      </c>
      <c r="P756" s="42">
        <f>P755+N756/1000</f>
        <v>3082.8129612363236</v>
      </c>
      <c r="Q756" s="42">
        <f>Q755+O756/1000</f>
        <v>782.58451991272898</v>
      </c>
      <c r="R756" s="43">
        <v>772.18324651309558</v>
      </c>
      <c r="S756" s="43">
        <f t="shared" si="68"/>
        <v>0</v>
      </c>
      <c r="T756" s="42">
        <f>V756*Y$16</f>
        <v>538.18325378675297</v>
      </c>
      <c r="U756" s="21">
        <f>MIN(O756,Y$17)</f>
        <v>0</v>
      </c>
      <c r="V756" s="21">
        <f t="shared" si="71"/>
        <v>780.50853466195565</v>
      </c>
      <c r="W756" s="22"/>
    </row>
    <row r="757" spans="1:23" x14ac:dyDescent="0.35">
      <c r="A757" s="3" t="s">
        <v>13</v>
      </c>
      <c r="B757" s="3">
        <v>750</v>
      </c>
      <c r="C757" s="3">
        <v>161</v>
      </c>
      <c r="D757" s="8">
        <v>49.8</v>
      </c>
      <c r="E757" s="42">
        <f t="shared" si="69"/>
        <v>5.5555555555555358E-2</v>
      </c>
      <c r="F757" s="42">
        <f t="shared" si="70"/>
        <v>0.19999999999999929</v>
      </c>
      <c r="G757" s="42">
        <f>0.5*Y$11*Y$13*Y$10*(D757*(1000/3600))^2</f>
        <v>173.19683123000002</v>
      </c>
      <c r="H757" s="42">
        <f>IF(D757=0,0,Y$12*Y$9*9.81)</f>
        <v>374.44769999999994</v>
      </c>
      <c r="I757" s="42">
        <f t="shared" si="66"/>
        <v>547.64453122999998</v>
      </c>
      <c r="J757" s="42">
        <f>(Y$9*E757)+IF(E757&gt;0,H757+G757,0)</f>
        <v>644.03342011888856</v>
      </c>
      <c r="K757" s="42">
        <f>MAX((Y$9*E757)+H757+G757,0)</f>
        <v>644.03342011888856</v>
      </c>
      <c r="L757" s="42">
        <f t="shared" si="67"/>
        <v>0</v>
      </c>
      <c r="M757" s="42">
        <f>ABS(MIN((Y$9*E757)+H757+G757,0))</f>
        <v>0</v>
      </c>
      <c r="N757" s="42">
        <f>MAX(K757,0)*(D757*1000/3600)</f>
        <v>8909.1289783112916</v>
      </c>
      <c r="O757" s="42">
        <f>ABS(M757*(D757*1000/3600))</f>
        <v>0</v>
      </c>
      <c r="P757" s="42">
        <f>P756+N757/1000</f>
        <v>3091.722090214635</v>
      </c>
      <c r="Q757" s="42">
        <f>Q756+O757/1000</f>
        <v>782.58451991272898</v>
      </c>
      <c r="R757" s="43">
        <v>772.18324651309558</v>
      </c>
      <c r="S757" s="43">
        <f t="shared" si="68"/>
        <v>61.24199328678344</v>
      </c>
      <c r="T757" s="42">
        <f>V757*Y$16</f>
        <v>538.18325378675297</v>
      </c>
      <c r="U757" s="21">
        <f>MIN(O757,Y$17)</f>
        <v>0</v>
      </c>
      <c r="V757" s="21">
        <f t="shared" si="71"/>
        <v>780.50853466195565</v>
      </c>
      <c r="W757" s="22"/>
    </row>
    <row r="758" spans="1:23" x14ac:dyDescent="0.35">
      <c r="A758" s="3" t="s">
        <v>13</v>
      </c>
      <c r="B758" s="3">
        <v>751</v>
      </c>
      <c r="C758" s="3">
        <v>162</v>
      </c>
      <c r="D758" s="8">
        <v>49.8</v>
      </c>
      <c r="E758" s="42">
        <f t="shared" si="69"/>
        <v>-1.3888888888888099E-2</v>
      </c>
      <c r="F758" s="42">
        <f t="shared" si="70"/>
        <v>-4.9999999999997158E-2</v>
      </c>
      <c r="G758" s="42">
        <f>0.5*Y$11*Y$13*Y$10*(D758*(1000/3600))^2</f>
        <v>173.19683123000002</v>
      </c>
      <c r="H758" s="42">
        <f>IF(D758=0,0,Y$12*Y$9*9.81)</f>
        <v>374.44769999999994</v>
      </c>
      <c r="I758" s="42">
        <f t="shared" si="66"/>
        <v>547.64453122999998</v>
      </c>
      <c r="J758" s="42">
        <f>(Y$9*E758)+IF(E758&gt;0,H758+G758,0)</f>
        <v>-24.09722222222085</v>
      </c>
      <c r="K758" s="42">
        <f>MAX((Y$9*E758)+H758+G758,0)</f>
        <v>523.54730900777906</v>
      </c>
      <c r="L758" s="42">
        <f t="shared" si="67"/>
        <v>24.09722222222085</v>
      </c>
      <c r="M758" s="42">
        <f>ABS(MIN((Y$9*E758)+H758+G758,0))</f>
        <v>0</v>
      </c>
      <c r="N758" s="42">
        <f>MAX(K758,0)*(D758*1000/3600)</f>
        <v>7242.4044412742769</v>
      </c>
      <c r="O758" s="42">
        <f>ABS(M758*(D758*1000/3600))</f>
        <v>0</v>
      </c>
      <c r="P758" s="42">
        <f>P757+N758/1000</f>
        <v>3098.9644946559092</v>
      </c>
      <c r="Q758" s="42">
        <f>Q757+O758/1000</f>
        <v>782.58451991272898</v>
      </c>
      <c r="R758" s="43">
        <v>833.42523979987902</v>
      </c>
      <c r="S758" s="43">
        <f t="shared" si="68"/>
        <v>0</v>
      </c>
      <c r="T758" s="42">
        <f>V758*Y$16</f>
        <v>538.18325378675297</v>
      </c>
      <c r="U758" s="21">
        <f>MIN(O758,Y$17)</f>
        <v>0</v>
      </c>
      <c r="V758" s="21">
        <f t="shared" si="71"/>
        <v>780.50853466195565</v>
      </c>
      <c r="W758" s="22"/>
    </row>
    <row r="759" spans="1:23" x14ac:dyDescent="0.35">
      <c r="A759" s="3" t="s">
        <v>13</v>
      </c>
      <c r="B759" s="3">
        <v>752</v>
      </c>
      <c r="C759" s="3">
        <v>163</v>
      </c>
      <c r="D759" s="8">
        <v>49.7</v>
      </c>
      <c r="E759" s="42">
        <f t="shared" si="69"/>
        <v>-6.9444444444444448E-2</v>
      </c>
      <c r="F759" s="42">
        <f t="shared" si="70"/>
        <v>-0.25</v>
      </c>
      <c r="G759" s="42">
        <f>0.5*Y$11*Y$13*Y$10*(D759*(1000/3600))^2</f>
        <v>172.50195998972228</v>
      </c>
      <c r="H759" s="42">
        <f>IF(D759=0,0,Y$12*Y$9*9.81)</f>
        <v>374.44769999999994</v>
      </c>
      <c r="I759" s="42">
        <f t="shared" si="66"/>
        <v>546.94965998972225</v>
      </c>
      <c r="J759" s="42">
        <f>(Y$9*E759)+IF(E759&gt;0,H759+G759,0)</f>
        <v>-120.48611111111111</v>
      </c>
      <c r="K759" s="42">
        <f>MAX((Y$9*E759)+H759+G759,0)</f>
        <v>426.46354887861111</v>
      </c>
      <c r="L759" s="42">
        <f t="shared" si="67"/>
        <v>120.48611111111111</v>
      </c>
      <c r="M759" s="42">
        <f>ABS(MIN((Y$9*E759)+H759+G759,0))</f>
        <v>0</v>
      </c>
      <c r="N759" s="42">
        <f>MAX(K759,0)*(D759*1000/3600)</f>
        <v>5887.5662164630476</v>
      </c>
      <c r="O759" s="42">
        <f>ABS(M759*(D759*1000/3600))</f>
        <v>0</v>
      </c>
      <c r="P759" s="42">
        <f>P758+N759/1000</f>
        <v>3104.8520608723725</v>
      </c>
      <c r="Q759" s="42">
        <f>Q758+O759/1000</f>
        <v>782.58451991272898</v>
      </c>
      <c r="R759" s="43">
        <v>833.42523979987902</v>
      </c>
      <c r="S759" s="43">
        <f t="shared" si="68"/>
        <v>0</v>
      </c>
      <c r="T759" s="42">
        <f>V759*Y$16</f>
        <v>538.18325378675297</v>
      </c>
      <c r="U759" s="21">
        <f>MIN(O759,Y$17)</f>
        <v>0</v>
      </c>
      <c r="V759" s="21">
        <f t="shared" si="71"/>
        <v>780.50853466195565</v>
      </c>
      <c r="W759" s="22"/>
    </row>
    <row r="760" spans="1:23" x14ac:dyDescent="0.35">
      <c r="A760" s="3" t="s">
        <v>13</v>
      </c>
      <c r="B760" s="3">
        <v>753</v>
      </c>
      <c r="C760" s="3">
        <v>164</v>
      </c>
      <c r="D760" s="8">
        <v>49.3</v>
      </c>
      <c r="E760" s="42">
        <f t="shared" si="69"/>
        <v>-0.16666666666666705</v>
      </c>
      <c r="F760" s="42">
        <f t="shared" si="70"/>
        <v>-0.60000000000000142</v>
      </c>
      <c r="G760" s="42">
        <f>0.5*Y$11*Y$13*Y$10*(D760*(1000/3600))^2</f>
        <v>169.73644228972222</v>
      </c>
      <c r="H760" s="42">
        <f>IF(D760=0,0,Y$12*Y$9*9.81)</f>
        <v>374.44769999999994</v>
      </c>
      <c r="I760" s="42">
        <f t="shared" si="66"/>
        <v>544.1841422897221</v>
      </c>
      <c r="J760" s="42">
        <f>(Y$9*E760)+IF(E760&gt;0,H760+G760,0)</f>
        <v>-289.16666666666731</v>
      </c>
      <c r="K760" s="42">
        <f>MAX((Y$9*E760)+H760+G760,0)</f>
        <v>255.01747562305485</v>
      </c>
      <c r="L760" s="42">
        <f t="shared" si="67"/>
        <v>289.16666666666731</v>
      </c>
      <c r="M760" s="42">
        <f>ABS(MIN((Y$9*E760)+H760+G760,0))</f>
        <v>0</v>
      </c>
      <c r="N760" s="42">
        <f>MAX(K760,0)*(D760*1000/3600)</f>
        <v>3492.3226522823902</v>
      </c>
      <c r="O760" s="42">
        <f>ABS(M760*(D760*1000/3600))</f>
        <v>0</v>
      </c>
      <c r="P760" s="42">
        <f>P759+N760/1000</f>
        <v>3108.3443835246549</v>
      </c>
      <c r="Q760" s="42">
        <f>Q759+O760/1000</f>
        <v>782.58451991272898</v>
      </c>
      <c r="R760" s="43">
        <v>833.42523979987902</v>
      </c>
      <c r="S760" s="43">
        <f t="shared" si="68"/>
        <v>0</v>
      </c>
      <c r="T760" s="42">
        <f>V760*Y$16</f>
        <v>538.18325378675297</v>
      </c>
      <c r="U760" s="21">
        <f>MIN(O760,Y$17)</f>
        <v>0</v>
      </c>
      <c r="V760" s="21">
        <f t="shared" si="71"/>
        <v>780.50853466195565</v>
      </c>
      <c r="W760" s="22"/>
    </row>
    <row r="761" spans="1:23" x14ac:dyDescent="0.35">
      <c r="A761" s="3" t="s">
        <v>13</v>
      </c>
      <c r="B761" s="3">
        <v>754</v>
      </c>
      <c r="C761" s="3">
        <v>165</v>
      </c>
      <c r="D761" s="8">
        <v>48.5</v>
      </c>
      <c r="E761" s="42">
        <f t="shared" si="69"/>
        <v>-0.23611111111111052</v>
      </c>
      <c r="F761" s="42">
        <f t="shared" si="70"/>
        <v>-0.84999999999999787</v>
      </c>
      <c r="G761" s="42">
        <f>0.5*Y$11*Y$13*Y$10*(D761*(1000/3600))^2</f>
        <v>164.27244974305557</v>
      </c>
      <c r="H761" s="42">
        <f>IF(D761=0,0,Y$12*Y$9*9.81)</f>
        <v>374.44769999999994</v>
      </c>
      <c r="I761" s="42">
        <f t="shared" si="66"/>
        <v>538.72014974305557</v>
      </c>
      <c r="J761" s="42">
        <f>(Y$9*E761)+IF(E761&gt;0,H761+G761,0)</f>
        <v>-409.65277777777675</v>
      </c>
      <c r="K761" s="42">
        <f>MAX((Y$9*E761)+H761+G761,0)</f>
        <v>129.06737196527877</v>
      </c>
      <c r="L761" s="42">
        <f t="shared" si="67"/>
        <v>409.65277777777675</v>
      </c>
      <c r="M761" s="42">
        <f>ABS(MIN((Y$9*E761)+H761+G761,0))</f>
        <v>0</v>
      </c>
      <c r="N761" s="42">
        <f>MAX(K761,0)*(D761*1000/3600)</f>
        <v>1738.8243167544499</v>
      </c>
      <c r="O761" s="42">
        <f>ABS(M761*(D761*1000/3600))</f>
        <v>0</v>
      </c>
      <c r="P761" s="42">
        <f>P760+N761/1000</f>
        <v>3110.0832078414091</v>
      </c>
      <c r="Q761" s="42">
        <f>Q760+O761/1000</f>
        <v>782.58451991272898</v>
      </c>
      <c r="R761" s="43">
        <v>833.42523979987902</v>
      </c>
      <c r="S761" s="43">
        <f t="shared" si="68"/>
        <v>0</v>
      </c>
      <c r="T761" s="42">
        <f>V761*Y$16</f>
        <v>538.18325378675297</v>
      </c>
      <c r="U761" s="21">
        <f>MIN(O761,Y$17)</f>
        <v>0</v>
      </c>
      <c r="V761" s="21">
        <f t="shared" si="71"/>
        <v>780.50853466195565</v>
      </c>
      <c r="W761" s="22"/>
    </row>
    <row r="762" spans="1:23" x14ac:dyDescent="0.35">
      <c r="A762" s="3" t="s">
        <v>13</v>
      </c>
      <c r="B762" s="3">
        <v>755</v>
      </c>
      <c r="C762" s="3">
        <v>166</v>
      </c>
      <c r="D762" s="8">
        <v>47.6</v>
      </c>
      <c r="E762" s="42">
        <f t="shared" si="69"/>
        <v>-0.30555555555555597</v>
      </c>
      <c r="F762" s="42">
        <f t="shared" si="70"/>
        <v>-1.1000000000000014</v>
      </c>
      <c r="G762" s="42">
        <f>0.5*Y$11*Y$13*Y$10*(D762*(1000/3600))^2</f>
        <v>158.23230767555557</v>
      </c>
      <c r="H762" s="42">
        <f>IF(D762=0,0,Y$12*Y$9*9.81)</f>
        <v>374.44769999999994</v>
      </c>
      <c r="I762" s="42">
        <f t="shared" si="66"/>
        <v>532.68000767555554</v>
      </c>
      <c r="J762" s="42">
        <f>(Y$9*E762)+IF(E762&gt;0,H762+G762,0)</f>
        <v>-530.1388888888896</v>
      </c>
      <c r="K762" s="42">
        <f>MAX((Y$9*E762)+H762+G762,0)</f>
        <v>2.5411187866659191</v>
      </c>
      <c r="L762" s="42">
        <f t="shared" si="67"/>
        <v>530.1388888888896</v>
      </c>
      <c r="M762" s="42">
        <f>ABS(MIN((Y$9*E762)+H762+G762,0))</f>
        <v>0</v>
      </c>
      <c r="N762" s="42">
        <f>MAX(K762,0)*(D762*1000/3600)</f>
        <v>33.599237290360485</v>
      </c>
      <c r="O762" s="42">
        <f>ABS(M762*(D762*1000/3600))</f>
        <v>0</v>
      </c>
      <c r="P762" s="42">
        <f>P761+N762/1000</f>
        <v>3110.1168070786994</v>
      </c>
      <c r="Q762" s="42">
        <f>Q761+O762/1000</f>
        <v>782.58451991272898</v>
      </c>
      <c r="R762" s="43">
        <v>833.42523979987902</v>
      </c>
      <c r="S762" s="43">
        <f t="shared" si="68"/>
        <v>0</v>
      </c>
      <c r="T762" s="42">
        <f>V762*Y$16</f>
        <v>538.18325378675297</v>
      </c>
      <c r="U762" s="21">
        <f>MIN(O762,Y$17)</f>
        <v>0</v>
      </c>
      <c r="V762" s="21">
        <f t="shared" si="71"/>
        <v>780.50853466195565</v>
      </c>
      <c r="W762" s="22"/>
    </row>
    <row r="763" spans="1:23" x14ac:dyDescent="0.35">
      <c r="A763" s="3" t="s">
        <v>13</v>
      </c>
      <c r="B763" s="3">
        <v>756</v>
      </c>
      <c r="C763" s="3">
        <v>167</v>
      </c>
      <c r="D763" s="8">
        <v>46.3</v>
      </c>
      <c r="E763" s="42">
        <f t="shared" si="69"/>
        <v>-0.54166666666666641</v>
      </c>
      <c r="F763" s="42">
        <f t="shared" si="70"/>
        <v>-1.9499999999999993</v>
      </c>
      <c r="G763" s="42">
        <f>0.5*Y$11*Y$13*Y$10*(D763*(1000/3600))^2</f>
        <v>149.70738985638889</v>
      </c>
      <c r="H763" s="42">
        <f>IF(D763=0,0,Y$12*Y$9*9.81)</f>
        <v>374.44769999999994</v>
      </c>
      <c r="I763" s="42">
        <f t="shared" si="66"/>
        <v>524.15508985638883</v>
      </c>
      <c r="J763" s="42">
        <f>(Y$9*E763)+IF(E763&gt;0,H763+G763,0)</f>
        <v>-939.79166666666617</v>
      </c>
      <c r="K763" s="42">
        <f>MAX((Y$9*E763)+H763+G763,0)</f>
        <v>0</v>
      </c>
      <c r="L763" s="42">
        <f t="shared" si="67"/>
        <v>939.79166666666617</v>
      </c>
      <c r="M763" s="42">
        <f>ABS(MIN((Y$9*E763)+H763+G763,0))</f>
        <v>415.63657681027735</v>
      </c>
      <c r="N763" s="42">
        <f>MAX(K763,0)*(D763*1000/3600)</f>
        <v>0</v>
      </c>
      <c r="O763" s="42">
        <f>ABS(M763*(D763*1000/3600))</f>
        <v>5345.5481961988444</v>
      </c>
      <c r="P763" s="42">
        <f>P762+N763/1000</f>
        <v>3110.1168070786994</v>
      </c>
      <c r="Q763" s="42">
        <f>Q762+O763/1000</f>
        <v>787.9300681089278</v>
      </c>
      <c r="R763" s="43">
        <v>833.42523979987902</v>
      </c>
      <c r="S763" s="43">
        <f t="shared" si="68"/>
        <v>0</v>
      </c>
      <c r="T763" s="42">
        <f>V763*Y$16</f>
        <v>541.86916418201884</v>
      </c>
      <c r="U763" s="21">
        <f>MIN(O763,Y$17)</f>
        <v>5345.5481961988444</v>
      </c>
      <c r="V763" s="21">
        <f t="shared" si="71"/>
        <v>785.85408285815447</v>
      </c>
      <c r="W763" s="22"/>
    </row>
    <row r="764" spans="1:23" x14ac:dyDescent="0.35">
      <c r="A764" s="3" t="s">
        <v>13</v>
      </c>
      <c r="B764" s="3">
        <v>757</v>
      </c>
      <c r="C764" s="3">
        <v>168</v>
      </c>
      <c r="D764" s="8">
        <v>43.7</v>
      </c>
      <c r="E764" s="42">
        <f t="shared" si="69"/>
        <v>-0.97222222222222221</v>
      </c>
      <c r="F764" s="42">
        <f t="shared" si="70"/>
        <v>-3.5</v>
      </c>
      <c r="G764" s="42">
        <f>0.5*Y$11*Y$13*Y$10*(D764*(1000/3600))^2</f>
        <v>133.36569435638896</v>
      </c>
      <c r="H764" s="42">
        <f>IF(D764=0,0,Y$12*Y$9*9.81)</f>
        <v>374.44769999999994</v>
      </c>
      <c r="I764" s="42">
        <f t="shared" si="66"/>
        <v>507.81339435638893</v>
      </c>
      <c r="J764" s="42">
        <f>(Y$9*E764)+IF(E764&gt;0,H764+G764,0)</f>
        <v>-1686.8055555555554</v>
      </c>
      <c r="K764" s="42">
        <f>MAX((Y$9*E764)+H764+G764,0)</f>
        <v>0</v>
      </c>
      <c r="L764" s="42">
        <f t="shared" si="67"/>
        <v>1686.8055555555554</v>
      </c>
      <c r="M764" s="42">
        <f>ABS(MIN((Y$9*E764)+H764+G764,0))</f>
        <v>1178.9921611991665</v>
      </c>
      <c r="N764" s="42">
        <f>MAX(K764,0)*(D764*1000/3600)</f>
        <v>0</v>
      </c>
      <c r="O764" s="42">
        <f>ABS(M764*(D764*1000/3600))</f>
        <v>14311.654845667661</v>
      </c>
      <c r="P764" s="42">
        <f>P763+N764/1000</f>
        <v>3110.1168070786994</v>
      </c>
      <c r="Q764" s="42">
        <f>Q763+O764/1000</f>
        <v>802.2417229545955</v>
      </c>
      <c r="R764" s="43">
        <v>833.42523979987902</v>
      </c>
      <c r="S764" s="43">
        <f t="shared" si="68"/>
        <v>0</v>
      </c>
      <c r="T764" s="42">
        <f>V764*Y$16</f>
        <v>551.73746494986415</v>
      </c>
      <c r="U764" s="21">
        <f>MIN(O764,Y$17)</f>
        <v>14311.654845667661</v>
      </c>
      <c r="V764" s="21">
        <f t="shared" si="71"/>
        <v>800.16573770382217</v>
      </c>
      <c r="W764" s="22"/>
    </row>
    <row r="765" spans="1:23" x14ac:dyDescent="0.35">
      <c r="A765" s="3" t="s">
        <v>13</v>
      </c>
      <c r="B765" s="3">
        <v>758</v>
      </c>
      <c r="C765" s="3">
        <v>169</v>
      </c>
      <c r="D765" s="8">
        <v>39.299999999999997</v>
      </c>
      <c r="E765" s="42">
        <f t="shared" si="69"/>
        <v>-1.3333333333333335</v>
      </c>
      <c r="F765" s="42">
        <f t="shared" si="70"/>
        <v>-4.8000000000000007</v>
      </c>
      <c r="G765" s="42">
        <f>0.5*Y$11*Y$13*Y$10*(D765*(1000/3600))^2</f>
        <v>107.86147556749999</v>
      </c>
      <c r="H765" s="42">
        <f>IF(D765=0,0,Y$12*Y$9*9.81)</f>
        <v>374.44769999999994</v>
      </c>
      <c r="I765" s="42">
        <f t="shared" si="66"/>
        <v>482.30917556749995</v>
      </c>
      <c r="J765" s="42">
        <f>(Y$9*E765)+IF(E765&gt;0,H765+G765,0)</f>
        <v>-2313.3333333333335</v>
      </c>
      <c r="K765" s="42">
        <f>MAX((Y$9*E765)+H765+G765,0)</f>
        <v>0</v>
      </c>
      <c r="L765" s="42">
        <f t="shared" si="67"/>
        <v>2313.3333333333335</v>
      </c>
      <c r="M765" s="42">
        <f>ABS(MIN((Y$9*E765)+H765+G765,0))</f>
        <v>1831.0241577658335</v>
      </c>
      <c r="N765" s="42">
        <f>MAX(K765,0)*(D765*1000/3600)</f>
        <v>0</v>
      </c>
      <c r="O765" s="42">
        <f>ABS(M765*(D765*1000/3600))</f>
        <v>19988.680388943681</v>
      </c>
      <c r="P765" s="42">
        <f>P764+N765/1000</f>
        <v>3110.1168070786994</v>
      </c>
      <c r="Q765" s="42">
        <f>Q764+O765/1000</f>
        <v>822.23040334353914</v>
      </c>
      <c r="R765" s="43">
        <v>833.42523979987902</v>
      </c>
      <c r="S765" s="43">
        <f t="shared" si="68"/>
        <v>0</v>
      </c>
      <c r="T765" s="42">
        <f>V765*Y$16</f>
        <v>562.08039964986415</v>
      </c>
      <c r="U765" s="21">
        <f>MIN(O765,Y$17)</f>
        <v>15000</v>
      </c>
      <c r="V765" s="21">
        <f t="shared" si="71"/>
        <v>815.16573770382217</v>
      </c>
      <c r="W765" s="22"/>
    </row>
    <row r="766" spans="1:23" x14ac:dyDescent="0.35">
      <c r="A766" s="3" t="s">
        <v>13</v>
      </c>
      <c r="B766" s="3">
        <v>759</v>
      </c>
      <c r="C766" s="3">
        <v>170</v>
      </c>
      <c r="D766" s="8">
        <v>34.1</v>
      </c>
      <c r="E766" s="42">
        <f t="shared" si="69"/>
        <v>-1.4305555555555551</v>
      </c>
      <c r="F766" s="42">
        <f t="shared" si="70"/>
        <v>-5.1499999999999986</v>
      </c>
      <c r="G766" s="42">
        <f>0.5*Y$11*Y$13*Y$10*(D766*(1000/3600))^2</f>
        <v>81.206354463055561</v>
      </c>
      <c r="H766" s="42">
        <f>IF(D766=0,0,Y$12*Y$9*9.81)</f>
        <v>374.44769999999994</v>
      </c>
      <c r="I766" s="42">
        <f t="shared" si="66"/>
        <v>455.6540544630555</v>
      </c>
      <c r="J766" s="42">
        <f>(Y$9*E766)+IF(E766&gt;0,H766+G766,0)</f>
        <v>-2482.0138888888882</v>
      </c>
      <c r="K766" s="42">
        <f>MAX((Y$9*E766)+H766+G766,0)</f>
        <v>0</v>
      </c>
      <c r="L766" s="42">
        <f t="shared" si="67"/>
        <v>2482.0138888888882</v>
      </c>
      <c r="M766" s="42">
        <f>ABS(MIN((Y$9*E766)+H766+G766,0))</f>
        <v>2026.3598344258326</v>
      </c>
      <c r="N766" s="42">
        <f>MAX(K766,0)*(D766*1000/3600)</f>
        <v>0</v>
      </c>
      <c r="O766" s="42">
        <f>ABS(M766*(D766*1000/3600))</f>
        <v>19194.130653866912</v>
      </c>
      <c r="P766" s="42">
        <f>P765+N766/1000</f>
        <v>3110.1168070786994</v>
      </c>
      <c r="Q766" s="42">
        <f>Q765+O766/1000</f>
        <v>841.424533997406</v>
      </c>
      <c r="R766" s="43">
        <v>833.42523979987902</v>
      </c>
      <c r="S766" s="43">
        <f t="shared" si="68"/>
        <v>0</v>
      </c>
      <c r="T766" s="42">
        <f>V766*Y$16</f>
        <v>572.42333434986415</v>
      </c>
      <c r="U766" s="21">
        <f>MIN(O766,Y$17)</f>
        <v>15000</v>
      </c>
      <c r="V766" s="21">
        <f t="shared" si="71"/>
        <v>830.16573770382217</v>
      </c>
      <c r="W766" s="22"/>
    </row>
    <row r="767" spans="1:23" x14ac:dyDescent="0.35">
      <c r="A767" s="3" t="s">
        <v>13</v>
      </c>
      <c r="B767" s="3">
        <v>760</v>
      </c>
      <c r="C767" s="3">
        <v>171</v>
      </c>
      <c r="D767" s="8">
        <v>29</v>
      </c>
      <c r="E767" s="42">
        <f t="shared" si="69"/>
        <v>-1.4444444444444446</v>
      </c>
      <c r="F767" s="42">
        <f t="shared" si="70"/>
        <v>-5.2000000000000011</v>
      </c>
      <c r="G767" s="42">
        <f>0.5*Y$11*Y$13*Y$10*(D767*(1000/3600))^2</f>
        <v>58.732332972222224</v>
      </c>
      <c r="H767" s="42">
        <f>IF(D767=0,0,Y$12*Y$9*9.81)</f>
        <v>374.44769999999994</v>
      </c>
      <c r="I767" s="42">
        <f t="shared" si="66"/>
        <v>433.18003297222219</v>
      </c>
      <c r="J767" s="42">
        <f>(Y$9*E767)+IF(E767&gt;0,H767+G767,0)</f>
        <v>-2506.1111111111113</v>
      </c>
      <c r="K767" s="42">
        <f>MAX((Y$9*E767)+H767+G767,0)</f>
        <v>0</v>
      </c>
      <c r="L767" s="42">
        <f t="shared" si="67"/>
        <v>2506.1111111111113</v>
      </c>
      <c r="M767" s="42">
        <f>ABS(MIN((Y$9*E767)+H767+G767,0))</f>
        <v>2072.9310781388895</v>
      </c>
      <c r="N767" s="42">
        <f>MAX(K767,0)*(D767*1000/3600)</f>
        <v>0</v>
      </c>
      <c r="O767" s="42">
        <f>ABS(M767*(D767*1000/3600))</f>
        <v>16698.611462785499</v>
      </c>
      <c r="P767" s="42">
        <f>P766+N767/1000</f>
        <v>3110.1168070786994</v>
      </c>
      <c r="Q767" s="42">
        <f>Q766+O767/1000</f>
        <v>858.12314546019149</v>
      </c>
      <c r="R767" s="43">
        <v>833.42523979987902</v>
      </c>
      <c r="S767" s="43">
        <f t="shared" si="68"/>
        <v>0</v>
      </c>
      <c r="T767" s="42">
        <f>V767*Y$16</f>
        <v>582.76626904986415</v>
      </c>
      <c r="U767" s="21">
        <f>MIN(O767,Y$17)</f>
        <v>15000</v>
      </c>
      <c r="V767" s="21">
        <f t="shared" si="71"/>
        <v>845.16573770382217</v>
      </c>
      <c r="W767" s="22"/>
    </row>
    <row r="768" spans="1:23" x14ac:dyDescent="0.35">
      <c r="A768" s="3" t="s">
        <v>13</v>
      </c>
      <c r="B768" s="3">
        <v>761</v>
      </c>
      <c r="C768" s="3">
        <v>172</v>
      </c>
      <c r="D768" s="8">
        <v>23.7</v>
      </c>
      <c r="E768" s="42">
        <f t="shared" si="69"/>
        <v>-1.4722222222222223</v>
      </c>
      <c r="F768" s="42">
        <f t="shared" si="70"/>
        <v>-5.3000000000000007</v>
      </c>
      <c r="G768" s="42">
        <f>0.5*Y$11*Y$13*Y$10*(D768*(1000/3600))^2</f>
        <v>39.226354467499995</v>
      </c>
      <c r="H768" s="42">
        <f>IF(D768=0,0,Y$12*Y$9*9.81)</f>
        <v>374.44769999999994</v>
      </c>
      <c r="I768" s="42">
        <f t="shared" si="66"/>
        <v>413.67405446749996</v>
      </c>
      <c r="J768" s="42">
        <f>(Y$9*E768)+IF(E768&gt;0,H768+G768,0)</f>
        <v>-2554.3055555555557</v>
      </c>
      <c r="K768" s="42">
        <f>MAX((Y$9*E768)+H768+G768,0)</f>
        <v>0</v>
      </c>
      <c r="L768" s="42">
        <f t="shared" si="67"/>
        <v>2554.3055555555557</v>
      </c>
      <c r="M768" s="42">
        <f>ABS(MIN((Y$9*E768)+H768+G768,0))</f>
        <v>2140.6315010880558</v>
      </c>
      <c r="N768" s="42">
        <f>MAX(K768,0)*(D768*1000/3600)</f>
        <v>0</v>
      </c>
      <c r="O768" s="42">
        <f>ABS(M768*(D768*1000/3600))</f>
        <v>14092.490715496366</v>
      </c>
      <c r="P768" s="42">
        <f>P767+N768/1000</f>
        <v>3110.1168070786994</v>
      </c>
      <c r="Q768" s="42">
        <f>Q767+O768/1000</f>
        <v>872.21563617568791</v>
      </c>
      <c r="R768" s="43">
        <v>833.42523979987902</v>
      </c>
      <c r="S768" s="43">
        <f t="shared" si="68"/>
        <v>0</v>
      </c>
      <c r="T768" s="42">
        <f>V768*Y$16</f>
        <v>592.48344979857984</v>
      </c>
      <c r="U768" s="21">
        <f>MIN(O768,Y$17)</f>
        <v>14092.490715496366</v>
      </c>
      <c r="V768" s="21">
        <f t="shared" si="71"/>
        <v>859.25822841931858</v>
      </c>
      <c r="W768" s="22"/>
    </row>
    <row r="769" spans="1:23" x14ac:dyDescent="0.35">
      <c r="A769" s="3" t="s">
        <v>13</v>
      </c>
      <c r="B769" s="3">
        <v>762</v>
      </c>
      <c r="C769" s="3">
        <v>173</v>
      </c>
      <c r="D769" s="8">
        <v>18.399999999999999</v>
      </c>
      <c r="E769" s="42">
        <f t="shared" si="69"/>
        <v>-1.3055555555555554</v>
      </c>
      <c r="F769" s="42">
        <f t="shared" si="70"/>
        <v>-4.6999999999999993</v>
      </c>
      <c r="G769" s="42">
        <f>0.5*Y$11*Y$13*Y$10*(D769*(1000/3600))^2</f>
        <v>23.643779608888885</v>
      </c>
      <c r="H769" s="42">
        <f>IF(D769=0,0,Y$12*Y$9*9.81)</f>
        <v>374.44769999999994</v>
      </c>
      <c r="I769" s="42">
        <f t="shared" si="66"/>
        <v>398.09147960888885</v>
      </c>
      <c r="J769" s="42">
        <f>(Y$9*E769)+IF(E769&gt;0,H769+G769,0)</f>
        <v>-2265.1388888888887</v>
      </c>
      <c r="K769" s="42">
        <f>MAX((Y$9*E769)+H769+G769,0)</f>
        <v>0</v>
      </c>
      <c r="L769" s="42">
        <f t="shared" si="67"/>
        <v>2265.1388888888887</v>
      </c>
      <c r="M769" s="42">
        <f>ABS(MIN((Y$9*E769)+H769+G769,0))</f>
        <v>1867.0474092799998</v>
      </c>
      <c r="N769" s="42">
        <f>MAX(K769,0)*(D769*1000/3600)</f>
        <v>0</v>
      </c>
      <c r="O769" s="42">
        <f>ABS(M769*(D769*1000/3600))</f>
        <v>9542.6867585422206</v>
      </c>
      <c r="P769" s="42">
        <f>P768+N769/1000</f>
        <v>3110.1168070786994</v>
      </c>
      <c r="Q769" s="42">
        <f>Q768+O769/1000</f>
        <v>881.75832293423014</v>
      </c>
      <c r="R769" s="43">
        <v>833.42523979987902</v>
      </c>
      <c r="S769" s="43">
        <f t="shared" si="68"/>
        <v>73.979410187866165</v>
      </c>
      <c r="T769" s="42">
        <f>V769*Y$16</f>
        <v>599.06340886565692</v>
      </c>
      <c r="U769" s="21">
        <f>MIN(O769,Y$17)</f>
        <v>9542.6867585422206</v>
      </c>
      <c r="V769" s="21">
        <f t="shared" si="71"/>
        <v>868.80091517786082</v>
      </c>
      <c r="W769" s="22"/>
    </row>
    <row r="770" spans="1:23" x14ac:dyDescent="0.35">
      <c r="A770" s="3" t="s">
        <v>13</v>
      </c>
      <c r="B770" s="3">
        <v>763</v>
      </c>
      <c r="C770" s="3">
        <v>174</v>
      </c>
      <c r="D770" s="8">
        <v>14.3</v>
      </c>
      <c r="E770" s="42">
        <f t="shared" si="69"/>
        <v>-0.88888888888888862</v>
      </c>
      <c r="F770" s="42">
        <f t="shared" si="70"/>
        <v>-3.1999999999999993</v>
      </c>
      <c r="G770" s="42">
        <f>0.5*Y$11*Y$13*Y$10*(D770*(1000/3600))^2</f>
        <v>14.28082612305556</v>
      </c>
      <c r="H770" s="42">
        <f>IF(D770=0,0,Y$12*Y$9*9.81)</f>
        <v>374.44769999999994</v>
      </c>
      <c r="I770" s="42">
        <f t="shared" si="66"/>
        <v>388.72852612305547</v>
      </c>
      <c r="J770" s="42">
        <f>(Y$9*E770)+IF(E770&gt;0,H770+G770,0)</f>
        <v>-1542.2222222222217</v>
      </c>
      <c r="K770" s="42">
        <f>MAX((Y$9*E770)+H770+G770,0)</f>
        <v>0</v>
      </c>
      <c r="L770" s="42">
        <f t="shared" si="67"/>
        <v>1542.2222222222217</v>
      </c>
      <c r="M770" s="42">
        <f>ABS(MIN((Y$9*E770)+H770+G770,0))</f>
        <v>1153.4936960991663</v>
      </c>
      <c r="N770" s="42">
        <f>MAX(K770,0)*(D770*1000/3600)</f>
        <v>0</v>
      </c>
      <c r="O770" s="42">
        <f>ABS(M770*(D770*1000/3600))</f>
        <v>4581.9332928383556</v>
      </c>
      <c r="P770" s="42">
        <f>P769+N770/1000</f>
        <v>3110.1168070786994</v>
      </c>
      <c r="Q770" s="42">
        <f>Q769+O770/1000</f>
        <v>886.34025622706849</v>
      </c>
      <c r="R770" s="43">
        <v>907.40464998774519</v>
      </c>
      <c r="S770" s="43">
        <f t="shared" si="68"/>
        <v>0</v>
      </c>
      <c r="T770" s="42">
        <f>V770*Y$16</f>
        <v>602.22278465549584</v>
      </c>
      <c r="U770" s="21">
        <f>MIN(O770,Y$17)</f>
        <v>4581.9332928383556</v>
      </c>
      <c r="V770" s="21">
        <f t="shared" si="71"/>
        <v>873.38284847069917</v>
      </c>
      <c r="W770" s="22"/>
    </row>
    <row r="771" spans="1:23" x14ac:dyDescent="0.35">
      <c r="A771" s="3" t="s">
        <v>13</v>
      </c>
      <c r="B771" s="3">
        <v>764</v>
      </c>
      <c r="C771" s="3">
        <v>175</v>
      </c>
      <c r="D771" s="8">
        <v>12</v>
      </c>
      <c r="E771" s="42">
        <f t="shared" si="69"/>
        <v>-0.20833333333333331</v>
      </c>
      <c r="F771" s="42">
        <f t="shared" si="70"/>
        <v>-0.75</v>
      </c>
      <c r="G771" s="42">
        <f>0.5*Y$11*Y$13*Y$10*(D771*(1000/3600))^2</f>
        <v>10.056428</v>
      </c>
      <c r="H771" s="42">
        <f>IF(D771=0,0,Y$12*Y$9*9.81)</f>
        <v>374.44769999999994</v>
      </c>
      <c r="I771" s="42">
        <f t="shared" si="66"/>
        <v>384.50412799999992</v>
      </c>
      <c r="J771" s="42">
        <f>(Y$9*E771)+IF(E771&gt;0,H771+G771,0)</f>
        <v>-361.45833333333331</v>
      </c>
      <c r="K771" s="42">
        <f>MAX((Y$9*E771)+H771+G771,0)</f>
        <v>23.045794666666627</v>
      </c>
      <c r="L771" s="42">
        <f t="shared" si="67"/>
        <v>361.45833333333331</v>
      </c>
      <c r="M771" s="42">
        <f>ABS(MIN((Y$9*E771)+H771+G771,0))</f>
        <v>0</v>
      </c>
      <c r="N771" s="42">
        <f>MAX(K771,0)*(D771*1000/3600)</f>
        <v>76.81931555555542</v>
      </c>
      <c r="O771" s="42">
        <f>ABS(M771*(D771*1000/3600))</f>
        <v>0</v>
      </c>
      <c r="P771" s="42">
        <f>P770+N771/1000</f>
        <v>3110.1936263942548</v>
      </c>
      <c r="Q771" s="42">
        <f>Q770+O771/1000</f>
        <v>886.34025622706849</v>
      </c>
      <c r="R771" s="43">
        <v>907.40464998774519</v>
      </c>
      <c r="S771" s="43">
        <f t="shared" si="68"/>
        <v>0</v>
      </c>
      <c r="T771" s="42">
        <f>V771*Y$16</f>
        <v>602.22278465549584</v>
      </c>
      <c r="U771" s="21">
        <f>MIN(O771,Y$17)</f>
        <v>0</v>
      </c>
      <c r="V771" s="21">
        <f t="shared" si="71"/>
        <v>873.38284847069917</v>
      </c>
      <c r="W771" s="22"/>
    </row>
    <row r="772" spans="1:23" x14ac:dyDescent="0.35">
      <c r="A772" s="3" t="s">
        <v>13</v>
      </c>
      <c r="B772" s="3">
        <v>765</v>
      </c>
      <c r="C772" s="3">
        <v>176</v>
      </c>
      <c r="D772" s="8">
        <v>12.8</v>
      </c>
      <c r="E772" s="42">
        <f t="shared" si="69"/>
        <v>0.55555555555555558</v>
      </c>
      <c r="F772" s="42">
        <f t="shared" si="70"/>
        <v>2</v>
      </c>
      <c r="G772" s="42">
        <f>0.5*Y$11*Y$13*Y$10*(D772*(1000/3600))^2</f>
        <v>11.441980302222223</v>
      </c>
      <c r="H772" s="42">
        <f>IF(D772=0,0,Y$12*Y$9*9.81)</f>
        <v>374.44769999999994</v>
      </c>
      <c r="I772" s="42">
        <f t="shared" si="66"/>
        <v>385.88968030222219</v>
      </c>
      <c r="J772" s="42">
        <f>(Y$9*E772)+IF(E772&gt;0,H772+G772,0)</f>
        <v>1349.778569191111</v>
      </c>
      <c r="K772" s="42">
        <f>MAX((Y$9*E772)+H772+G772,0)</f>
        <v>1349.778569191111</v>
      </c>
      <c r="L772" s="42">
        <f t="shared" si="67"/>
        <v>0</v>
      </c>
      <c r="M772" s="42">
        <f>ABS(MIN((Y$9*E772)+H772+G772,0))</f>
        <v>0</v>
      </c>
      <c r="N772" s="42">
        <f>MAX(K772,0)*(D772*1000/3600)</f>
        <v>4799.2126904572833</v>
      </c>
      <c r="O772" s="42">
        <f>ABS(M772*(D772*1000/3600))</f>
        <v>0</v>
      </c>
      <c r="P772" s="42">
        <f>P771+N772/1000</f>
        <v>3114.9928390847122</v>
      </c>
      <c r="Q772" s="42">
        <f>Q771+O772/1000</f>
        <v>886.34025622706849</v>
      </c>
      <c r="R772" s="43">
        <v>907.40464998774519</v>
      </c>
      <c r="S772" s="43">
        <f t="shared" si="68"/>
        <v>0</v>
      </c>
      <c r="T772" s="42">
        <f>V772*Y$16</f>
        <v>602.22278465549584</v>
      </c>
      <c r="U772" s="21">
        <f>MIN(O772,Y$17)</f>
        <v>0</v>
      </c>
      <c r="V772" s="21">
        <f t="shared" si="71"/>
        <v>873.38284847069917</v>
      </c>
      <c r="W772" s="22"/>
    </row>
    <row r="773" spans="1:23" x14ac:dyDescent="0.35">
      <c r="A773" s="3" t="s">
        <v>13</v>
      </c>
      <c r="B773" s="3">
        <v>766</v>
      </c>
      <c r="C773" s="3">
        <v>177</v>
      </c>
      <c r="D773" s="8">
        <v>16</v>
      </c>
      <c r="E773" s="42">
        <f t="shared" si="69"/>
        <v>0.87500000000000011</v>
      </c>
      <c r="F773" s="42">
        <f t="shared" si="70"/>
        <v>3.1500000000000004</v>
      </c>
      <c r="G773" s="42">
        <f>0.5*Y$11*Y$13*Y$10*(D773*(1000/3600))^2</f>
        <v>17.878094222222224</v>
      </c>
      <c r="H773" s="42">
        <f>IF(D773=0,0,Y$12*Y$9*9.81)</f>
        <v>374.44769999999994</v>
      </c>
      <c r="I773" s="42">
        <f t="shared" si="66"/>
        <v>392.32579422222216</v>
      </c>
      <c r="J773" s="42">
        <f>(Y$9*E773)+IF(E773&gt;0,H773+G773,0)</f>
        <v>1910.4507942222224</v>
      </c>
      <c r="K773" s="42">
        <f>MAX((Y$9*E773)+H773+G773,0)</f>
        <v>1910.4507942222224</v>
      </c>
      <c r="L773" s="42">
        <f t="shared" si="67"/>
        <v>0</v>
      </c>
      <c r="M773" s="42">
        <f>ABS(MIN((Y$9*E773)+H773+G773,0))</f>
        <v>0</v>
      </c>
      <c r="N773" s="42">
        <f>MAX(K773,0)*(D773*1000/3600)</f>
        <v>8490.8924187654338</v>
      </c>
      <c r="O773" s="42">
        <f>ABS(M773*(D773*1000/3600))</f>
        <v>0</v>
      </c>
      <c r="P773" s="42">
        <f>P772+N773/1000</f>
        <v>3123.4837315034774</v>
      </c>
      <c r="Q773" s="42">
        <f>Q772+O773/1000</f>
        <v>886.34025622706849</v>
      </c>
      <c r="R773" s="43">
        <v>907.40464998774519</v>
      </c>
      <c r="S773" s="43">
        <f t="shared" si="68"/>
        <v>0</v>
      </c>
      <c r="T773" s="42">
        <f>V773*Y$16</f>
        <v>602.22278465549584</v>
      </c>
      <c r="U773" s="21">
        <f>MIN(O773,Y$17)</f>
        <v>0</v>
      </c>
      <c r="V773" s="21">
        <f t="shared" si="71"/>
        <v>873.38284847069917</v>
      </c>
      <c r="W773" s="22"/>
    </row>
    <row r="774" spans="1:23" x14ac:dyDescent="0.35">
      <c r="A774" s="3" t="s">
        <v>13</v>
      </c>
      <c r="B774" s="3">
        <v>767</v>
      </c>
      <c r="C774" s="3">
        <v>178</v>
      </c>
      <c r="D774" s="8">
        <v>19.100000000000001</v>
      </c>
      <c r="E774" s="42">
        <f t="shared" si="69"/>
        <v>0.88888888888888862</v>
      </c>
      <c r="F774" s="42">
        <f t="shared" si="70"/>
        <v>3.1999999999999993</v>
      </c>
      <c r="G774" s="42">
        <f>0.5*Y$11*Y$13*Y$10*(D774*(1000/3600))^2</f>
        <v>25.476982629722229</v>
      </c>
      <c r="H774" s="42">
        <f>IF(D774=0,0,Y$12*Y$9*9.81)</f>
        <v>374.44769999999994</v>
      </c>
      <c r="I774" s="42">
        <f t="shared" si="66"/>
        <v>399.92468262972216</v>
      </c>
      <c r="J774" s="42">
        <f>(Y$9*E774)+IF(E774&gt;0,H774+G774,0)</f>
        <v>1942.1469048519439</v>
      </c>
      <c r="K774" s="42">
        <f>MAX((Y$9*E774)+H774+G774,0)</f>
        <v>1942.1469048519439</v>
      </c>
      <c r="L774" s="42">
        <f t="shared" si="67"/>
        <v>0</v>
      </c>
      <c r="M774" s="42">
        <f>ABS(MIN((Y$9*E774)+H774+G774,0))</f>
        <v>0</v>
      </c>
      <c r="N774" s="42">
        <f>MAX(K774,0)*(D774*1000/3600)</f>
        <v>10304.168300742258</v>
      </c>
      <c r="O774" s="42">
        <f>ABS(M774*(D774*1000/3600))</f>
        <v>0</v>
      </c>
      <c r="P774" s="42">
        <f>P773+N774/1000</f>
        <v>3133.7878998042197</v>
      </c>
      <c r="Q774" s="42">
        <f>Q773+O774/1000</f>
        <v>886.34025622706849</v>
      </c>
      <c r="R774" s="43">
        <v>907.40464998774519</v>
      </c>
      <c r="S774" s="43">
        <f t="shared" si="68"/>
        <v>0</v>
      </c>
      <c r="T774" s="42">
        <f>V774*Y$16</f>
        <v>602.22278465549584</v>
      </c>
      <c r="U774" s="21">
        <f>MIN(O774,Y$17)</f>
        <v>0</v>
      </c>
      <c r="V774" s="21">
        <f t="shared" si="71"/>
        <v>873.38284847069917</v>
      </c>
      <c r="W774" s="22"/>
    </row>
    <row r="775" spans="1:23" x14ac:dyDescent="0.35">
      <c r="A775" s="3" t="s">
        <v>13</v>
      </c>
      <c r="B775" s="3">
        <v>768</v>
      </c>
      <c r="C775" s="3">
        <v>179</v>
      </c>
      <c r="D775" s="8">
        <v>22.4</v>
      </c>
      <c r="E775" s="42">
        <f t="shared" si="69"/>
        <v>0.90277777777777779</v>
      </c>
      <c r="F775" s="42">
        <f t="shared" si="70"/>
        <v>3.25</v>
      </c>
      <c r="G775" s="42">
        <f>0.5*Y$11*Y$13*Y$10*(D775*(1000/3600))^2</f>
        <v>35.041064675555553</v>
      </c>
      <c r="H775" s="42">
        <f>IF(D775=0,0,Y$12*Y$9*9.81)</f>
        <v>374.44769999999994</v>
      </c>
      <c r="I775" s="42">
        <f t="shared" si="66"/>
        <v>409.4887646755555</v>
      </c>
      <c r="J775" s="42">
        <f>(Y$9*E775)+IF(E775&gt;0,H775+G775,0)</f>
        <v>1975.8082091200001</v>
      </c>
      <c r="K775" s="42">
        <f>MAX((Y$9*E775)+H775+G775,0)</f>
        <v>1975.8082091200001</v>
      </c>
      <c r="L775" s="42">
        <f t="shared" si="67"/>
        <v>0</v>
      </c>
      <c r="M775" s="42">
        <f>ABS(MIN((Y$9*E775)+H775+G775,0))</f>
        <v>0</v>
      </c>
      <c r="N775" s="42">
        <f>MAX(K775,0)*(D775*1000/3600)</f>
        <v>12293.917745635557</v>
      </c>
      <c r="O775" s="42">
        <f>ABS(M775*(D775*1000/3600))</f>
        <v>0</v>
      </c>
      <c r="P775" s="42">
        <f>P774+N775/1000</f>
        <v>3146.0818175498553</v>
      </c>
      <c r="Q775" s="42">
        <f>Q774+O775/1000</f>
        <v>886.34025622706849</v>
      </c>
      <c r="R775" s="43">
        <v>907.40464998774519</v>
      </c>
      <c r="S775" s="43">
        <f t="shared" si="68"/>
        <v>0</v>
      </c>
      <c r="T775" s="42">
        <f>V775*Y$16</f>
        <v>602.22278465549584</v>
      </c>
      <c r="U775" s="21">
        <f>MIN(O775,Y$17)</f>
        <v>0</v>
      </c>
      <c r="V775" s="21">
        <f t="shared" si="71"/>
        <v>873.38284847069917</v>
      </c>
      <c r="W775" s="22"/>
    </row>
    <row r="776" spans="1:23" x14ac:dyDescent="0.35">
      <c r="A776" s="3" t="s">
        <v>13</v>
      </c>
      <c r="B776" s="3">
        <v>769</v>
      </c>
      <c r="C776" s="3">
        <v>180</v>
      </c>
      <c r="D776" s="8">
        <v>25.6</v>
      </c>
      <c r="E776" s="42">
        <f t="shared" si="69"/>
        <v>1.0694444444444449</v>
      </c>
      <c r="F776" s="42">
        <f t="shared" si="70"/>
        <v>3.8500000000000014</v>
      </c>
      <c r="G776" s="42">
        <f>0.5*Y$11*Y$13*Y$10*(D776*(1000/3600))^2</f>
        <v>45.767921208888893</v>
      </c>
      <c r="H776" s="42">
        <f>IF(D776=0,0,Y$12*Y$9*9.81)</f>
        <v>374.44769999999994</v>
      </c>
      <c r="I776" s="42">
        <f t="shared" ref="I776:I839" si="72">G776+H776</f>
        <v>420.21562120888882</v>
      </c>
      <c r="J776" s="42">
        <f>(Y$9*E776)+IF(E776&gt;0,H776+G776,0)</f>
        <v>2275.7017323200007</v>
      </c>
      <c r="K776" s="42">
        <f>MAX((Y$9*E776)+H776+G776,0)</f>
        <v>2275.7017323200007</v>
      </c>
      <c r="L776" s="42">
        <f t="shared" ref="L776:L839" si="73">ABS(MIN(J776,0))</f>
        <v>0</v>
      </c>
      <c r="M776" s="42">
        <f>ABS(MIN((Y$9*E776)+H776+G776,0))</f>
        <v>0</v>
      </c>
      <c r="N776" s="42">
        <f>MAX(K776,0)*(D776*1000/3600)</f>
        <v>16182.76787427556</v>
      </c>
      <c r="O776" s="42">
        <f>ABS(M776*(D776*1000/3600))</f>
        <v>0</v>
      </c>
      <c r="P776" s="42">
        <f>P775+N776/1000</f>
        <v>3162.2645854241309</v>
      </c>
      <c r="Q776" s="42">
        <f>Q775+O776/1000</f>
        <v>886.34025622706849</v>
      </c>
      <c r="R776" s="43">
        <v>907.40464998774519</v>
      </c>
      <c r="S776" s="43">
        <f t="shared" ref="S776:S839" si="74">R777-R776</f>
        <v>0</v>
      </c>
      <c r="T776" s="42">
        <f>V776*Y$16</f>
        <v>602.22278465549584</v>
      </c>
      <c r="U776" s="21">
        <f>MIN(O776,Y$17)</f>
        <v>0</v>
      </c>
      <c r="V776" s="21">
        <f t="shared" si="71"/>
        <v>873.38284847069917</v>
      </c>
      <c r="W776" s="22"/>
    </row>
    <row r="777" spans="1:23" x14ac:dyDescent="0.35">
      <c r="A777" s="3" t="s">
        <v>13</v>
      </c>
      <c r="B777" s="3">
        <v>770</v>
      </c>
      <c r="C777" s="3">
        <v>181</v>
      </c>
      <c r="D777" s="8">
        <v>30.1</v>
      </c>
      <c r="E777" s="42">
        <f t="shared" ref="E777:E840" si="75">($D778-$D776)/2/3.6</f>
        <v>1.3472222222222217</v>
      </c>
      <c r="F777" s="42">
        <f t="shared" ref="F777:F840" si="76">($D778-$D776)/2</f>
        <v>4.8499999999999979</v>
      </c>
      <c r="G777" s="42">
        <f>0.5*Y$11*Y$13*Y$10*(D777*(1000/3600))^2</f>
        <v>63.272391196388909</v>
      </c>
      <c r="H777" s="42">
        <f>IF(D777=0,0,Y$12*Y$9*9.81)</f>
        <v>374.44769999999994</v>
      </c>
      <c r="I777" s="42">
        <f t="shared" si="72"/>
        <v>437.72009119638886</v>
      </c>
      <c r="J777" s="42">
        <f>(Y$9*E777)+IF(E777&gt;0,H777+G777,0)</f>
        <v>2775.1506467519434</v>
      </c>
      <c r="K777" s="42">
        <f>MAX((Y$9*E777)+H777+G777,0)</f>
        <v>2775.1506467519434</v>
      </c>
      <c r="L777" s="42">
        <f t="shared" si="73"/>
        <v>0</v>
      </c>
      <c r="M777" s="42">
        <f>ABS(MIN((Y$9*E777)+H777+G777,0))</f>
        <v>0</v>
      </c>
      <c r="N777" s="42">
        <f>MAX(K777,0)*(D777*1000/3600)</f>
        <v>23203.34290756486</v>
      </c>
      <c r="O777" s="42">
        <f>ABS(M777*(D777*1000/3600))</f>
        <v>0</v>
      </c>
      <c r="P777" s="42">
        <f>P776+N777/1000</f>
        <v>3185.4679283316959</v>
      </c>
      <c r="Q777" s="42">
        <f>Q776+O777/1000</f>
        <v>886.34025622706849</v>
      </c>
      <c r="R777" s="43">
        <v>907.40464998774519</v>
      </c>
      <c r="S777" s="43">
        <f t="shared" si="74"/>
        <v>0</v>
      </c>
      <c r="T777" s="42">
        <f>V777*Y$16</f>
        <v>602.22278465549584</v>
      </c>
      <c r="U777" s="21">
        <f>MIN(O777,Y$17)</f>
        <v>0</v>
      </c>
      <c r="V777" s="21">
        <f t="shared" ref="V777:V840" si="77">V776+U777/1000</f>
        <v>873.38284847069917</v>
      </c>
      <c r="W777" s="22"/>
    </row>
    <row r="778" spans="1:23" x14ac:dyDescent="0.35">
      <c r="A778" s="3" t="s">
        <v>13</v>
      </c>
      <c r="B778" s="3">
        <v>771</v>
      </c>
      <c r="C778" s="3">
        <v>182</v>
      </c>
      <c r="D778" s="8">
        <v>35.299999999999997</v>
      </c>
      <c r="E778" s="42">
        <f t="shared" si="75"/>
        <v>1.3611111111111107</v>
      </c>
      <c r="F778" s="42">
        <f t="shared" si="76"/>
        <v>4.8999999999999986</v>
      </c>
      <c r="G778" s="42">
        <f>0.5*Y$11*Y$13*Y$10*(D778*(1000/3600))^2</f>
        <v>87.022321989722215</v>
      </c>
      <c r="H778" s="42">
        <f>IF(D778=0,0,Y$12*Y$9*9.81)</f>
        <v>374.44769999999994</v>
      </c>
      <c r="I778" s="42">
        <f t="shared" si="72"/>
        <v>461.47002198972217</v>
      </c>
      <c r="J778" s="42">
        <f>(Y$9*E778)+IF(E778&gt;0,H778+G778,0)</f>
        <v>2822.9977997674991</v>
      </c>
      <c r="K778" s="42">
        <f>MAX((Y$9*E778)+H778+G778,0)</f>
        <v>2822.9977997674991</v>
      </c>
      <c r="L778" s="42">
        <f t="shared" si="73"/>
        <v>0</v>
      </c>
      <c r="M778" s="42">
        <f>ABS(MIN((Y$9*E778)+H778+G778,0))</f>
        <v>0</v>
      </c>
      <c r="N778" s="42">
        <f>MAX(K778,0)*(D778*1000/3600)</f>
        <v>27681.061758831311</v>
      </c>
      <c r="O778" s="42">
        <f>ABS(M778*(D778*1000/3600))</f>
        <v>0</v>
      </c>
      <c r="P778" s="42">
        <f>P777+N778/1000</f>
        <v>3213.1489900905271</v>
      </c>
      <c r="Q778" s="42">
        <f>Q777+O778/1000</f>
        <v>886.34025622706849</v>
      </c>
      <c r="R778" s="43">
        <v>907.40464998774519</v>
      </c>
      <c r="S778" s="43">
        <f t="shared" si="74"/>
        <v>0</v>
      </c>
      <c r="T778" s="42">
        <f>V778*Y$16</f>
        <v>602.22278465549584</v>
      </c>
      <c r="U778" s="21">
        <f>MIN(O778,Y$17)</f>
        <v>0</v>
      </c>
      <c r="V778" s="21">
        <f t="shared" si="77"/>
        <v>873.38284847069917</v>
      </c>
      <c r="W778" s="22"/>
    </row>
    <row r="779" spans="1:23" x14ac:dyDescent="0.35">
      <c r="A779" s="3" t="s">
        <v>13</v>
      </c>
      <c r="B779" s="3">
        <v>772</v>
      </c>
      <c r="C779" s="3">
        <v>183</v>
      </c>
      <c r="D779" s="8">
        <v>39.9</v>
      </c>
      <c r="E779" s="42">
        <f t="shared" si="75"/>
        <v>1.2777777777777781</v>
      </c>
      <c r="F779" s="42">
        <f t="shared" si="76"/>
        <v>4.6000000000000014</v>
      </c>
      <c r="G779" s="42">
        <f>0.5*Y$11*Y$13*Y$10*(D779*(1000/3600))^2</f>
        <v>111.18009680750001</v>
      </c>
      <c r="H779" s="42">
        <f>IF(D779=0,0,Y$12*Y$9*9.81)</f>
        <v>374.44769999999994</v>
      </c>
      <c r="I779" s="42">
        <f t="shared" si="72"/>
        <v>485.62779680749998</v>
      </c>
      <c r="J779" s="42">
        <f>(Y$9*E779)+IF(E779&gt;0,H779+G779,0)</f>
        <v>2702.5722412519453</v>
      </c>
      <c r="K779" s="42">
        <f>MAX((Y$9*E779)+H779+G779,0)</f>
        <v>2702.5722412519449</v>
      </c>
      <c r="L779" s="42">
        <f t="shared" si="73"/>
        <v>0</v>
      </c>
      <c r="M779" s="42">
        <f>ABS(MIN((Y$9*E779)+H779+G779,0))</f>
        <v>0</v>
      </c>
      <c r="N779" s="42">
        <f>MAX(K779,0)*(D779*1000/3600)</f>
        <v>29953.509007209057</v>
      </c>
      <c r="O779" s="42">
        <f>ABS(M779*(D779*1000/3600))</f>
        <v>0</v>
      </c>
      <c r="P779" s="42">
        <f>P778+N779/1000</f>
        <v>3243.1024990977362</v>
      </c>
      <c r="Q779" s="42">
        <f>Q778+O779/1000</f>
        <v>886.34025622706849</v>
      </c>
      <c r="R779" s="43">
        <v>907.40464998774519</v>
      </c>
      <c r="S779" s="43">
        <f t="shared" si="74"/>
        <v>0</v>
      </c>
      <c r="T779" s="42">
        <f>V779*Y$16</f>
        <v>602.22278465549584</v>
      </c>
      <c r="U779" s="21">
        <f>MIN(O779,Y$17)</f>
        <v>0</v>
      </c>
      <c r="V779" s="21">
        <f t="shared" si="77"/>
        <v>873.38284847069917</v>
      </c>
      <c r="W779" s="22"/>
    </row>
    <row r="780" spans="1:23" x14ac:dyDescent="0.35">
      <c r="A780" s="3" t="s">
        <v>13</v>
      </c>
      <c r="B780" s="3">
        <v>773</v>
      </c>
      <c r="C780" s="3">
        <v>184</v>
      </c>
      <c r="D780" s="8">
        <v>44.5</v>
      </c>
      <c r="E780" s="42">
        <f t="shared" si="75"/>
        <v>1.0555555555555558</v>
      </c>
      <c r="F780" s="42">
        <f t="shared" si="76"/>
        <v>3.8000000000000007</v>
      </c>
      <c r="G780" s="42">
        <f>0.5*Y$11*Y$13*Y$10*(D780*(1000/3600))^2</f>
        <v>138.29334407638893</v>
      </c>
      <c r="H780" s="42">
        <f>IF(D780=0,0,Y$12*Y$9*9.81)</f>
        <v>374.44769999999994</v>
      </c>
      <c r="I780" s="42">
        <f t="shared" si="72"/>
        <v>512.7410440763889</v>
      </c>
      <c r="J780" s="42">
        <f>(Y$9*E780)+IF(E780&gt;0,H780+G780,0)</f>
        <v>2344.1299329652784</v>
      </c>
      <c r="K780" s="42">
        <f>MAX((Y$9*E780)+H780+G780,0)</f>
        <v>2344.1299329652784</v>
      </c>
      <c r="L780" s="42">
        <f t="shared" si="73"/>
        <v>0</v>
      </c>
      <c r="M780" s="42">
        <f>ABS(MIN((Y$9*E780)+H780+G780,0))</f>
        <v>0</v>
      </c>
      <c r="N780" s="42">
        <f>MAX(K780,0)*(D780*1000/3600)</f>
        <v>28976.050560265245</v>
      </c>
      <c r="O780" s="42">
        <f>ABS(M780*(D780*1000/3600))</f>
        <v>0</v>
      </c>
      <c r="P780" s="42">
        <f>P779+N780/1000</f>
        <v>3272.0785496580015</v>
      </c>
      <c r="Q780" s="42">
        <f>Q779+O780/1000</f>
        <v>886.34025622706849</v>
      </c>
      <c r="R780" s="43">
        <v>907.40464998774519</v>
      </c>
      <c r="S780" s="43">
        <f t="shared" si="74"/>
        <v>0</v>
      </c>
      <c r="T780" s="42">
        <f>V780*Y$16</f>
        <v>602.22278465549584</v>
      </c>
      <c r="U780" s="21">
        <f>MIN(O780,Y$17)</f>
        <v>0</v>
      </c>
      <c r="V780" s="21">
        <f t="shared" si="77"/>
        <v>873.38284847069917</v>
      </c>
      <c r="W780" s="22"/>
    </row>
    <row r="781" spans="1:23" x14ac:dyDescent="0.35">
      <c r="A781" s="3" t="s">
        <v>13</v>
      </c>
      <c r="B781" s="3">
        <v>774</v>
      </c>
      <c r="C781" s="3">
        <v>185</v>
      </c>
      <c r="D781" s="8">
        <v>47.5</v>
      </c>
      <c r="E781" s="42">
        <f t="shared" si="75"/>
        <v>0.88888888888888862</v>
      </c>
      <c r="F781" s="42">
        <f t="shared" si="76"/>
        <v>3.1999999999999993</v>
      </c>
      <c r="G781" s="42">
        <f>0.5*Y$11*Y$13*Y$10*(D781*(1000/3600))^2</f>
        <v>157.56816440972221</v>
      </c>
      <c r="H781" s="42">
        <f>IF(D781=0,0,Y$12*Y$9*9.81)</f>
        <v>374.44769999999994</v>
      </c>
      <c r="I781" s="42">
        <f t="shared" si="72"/>
        <v>532.0158644097221</v>
      </c>
      <c r="J781" s="42">
        <f>(Y$9*E781)+IF(E781&gt;0,H781+G781,0)</f>
        <v>2074.2380866319436</v>
      </c>
      <c r="K781" s="42">
        <f>MAX((Y$9*E781)+H781+G781,0)</f>
        <v>2074.238086631944</v>
      </c>
      <c r="L781" s="42">
        <f t="shared" si="73"/>
        <v>0</v>
      </c>
      <c r="M781" s="42">
        <f>ABS(MIN((Y$9*E781)+H781+G781,0))</f>
        <v>0</v>
      </c>
      <c r="N781" s="42">
        <f>MAX(K781,0)*(D781*1000/3600)</f>
        <v>27368.419198615928</v>
      </c>
      <c r="O781" s="42">
        <f>ABS(M781*(D781*1000/3600))</f>
        <v>0</v>
      </c>
      <c r="P781" s="42">
        <f>P780+N781/1000</f>
        <v>3299.4469688566173</v>
      </c>
      <c r="Q781" s="42">
        <f>Q780+O781/1000</f>
        <v>886.34025622706849</v>
      </c>
      <c r="R781" s="43">
        <v>907.40464998774519</v>
      </c>
      <c r="S781" s="43">
        <f t="shared" si="74"/>
        <v>0</v>
      </c>
      <c r="T781" s="42">
        <f>V781*Y$16</f>
        <v>602.22278465549584</v>
      </c>
      <c r="U781" s="21">
        <f>MIN(O781,Y$17)</f>
        <v>0</v>
      </c>
      <c r="V781" s="21">
        <f t="shared" si="77"/>
        <v>873.38284847069917</v>
      </c>
      <c r="W781" s="22"/>
    </row>
    <row r="782" spans="1:23" x14ac:dyDescent="0.35">
      <c r="A782" s="3" t="s">
        <v>13</v>
      </c>
      <c r="B782" s="3">
        <v>775</v>
      </c>
      <c r="C782" s="3">
        <v>186</v>
      </c>
      <c r="D782" s="8">
        <v>50.9</v>
      </c>
      <c r="E782" s="42">
        <f t="shared" si="75"/>
        <v>0.91666666666666685</v>
      </c>
      <c r="F782" s="42">
        <f t="shared" si="76"/>
        <v>3.3000000000000007</v>
      </c>
      <c r="G782" s="42">
        <f>0.5*Y$11*Y$13*Y$10*(D782*(1000/3600))^2</f>
        <v>180.9325987963889</v>
      </c>
      <c r="H782" s="42">
        <f>IF(D782=0,0,Y$12*Y$9*9.81)</f>
        <v>374.44769999999994</v>
      </c>
      <c r="I782" s="42">
        <f t="shared" si="72"/>
        <v>555.38029879638884</v>
      </c>
      <c r="J782" s="42">
        <f>(Y$9*E782)+IF(E782&gt;0,H782+G782,0)</f>
        <v>2145.796965463056</v>
      </c>
      <c r="K782" s="42">
        <f>MAX((Y$9*E782)+H782+G782,0)</f>
        <v>2145.796965463056</v>
      </c>
      <c r="L782" s="42">
        <f t="shared" si="73"/>
        <v>0</v>
      </c>
      <c r="M782" s="42">
        <f>ABS(MIN((Y$9*E782)+H782+G782,0))</f>
        <v>0</v>
      </c>
      <c r="N782" s="42">
        <f>MAX(K782,0)*(D782*1000/3600)</f>
        <v>30339.184872797097</v>
      </c>
      <c r="O782" s="42">
        <f>ABS(M782*(D782*1000/3600))</f>
        <v>0</v>
      </c>
      <c r="P782" s="42">
        <f>P781+N782/1000</f>
        <v>3329.7861537294143</v>
      </c>
      <c r="Q782" s="42">
        <f>Q781+O782/1000</f>
        <v>886.34025622706849</v>
      </c>
      <c r="R782" s="43">
        <v>907.40464998774519</v>
      </c>
      <c r="S782" s="43">
        <f t="shared" si="74"/>
        <v>0</v>
      </c>
      <c r="T782" s="42">
        <f>V782*Y$16</f>
        <v>602.22278465549584</v>
      </c>
      <c r="U782" s="21">
        <f>MIN(O782,Y$17)</f>
        <v>0</v>
      </c>
      <c r="V782" s="21">
        <f t="shared" si="77"/>
        <v>873.38284847069917</v>
      </c>
      <c r="W782" s="22"/>
    </row>
    <row r="783" spans="1:23" x14ac:dyDescent="0.35">
      <c r="A783" s="3" t="s">
        <v>13</v>
      </c>
      <c r="B783" s="3">
        <v>776</v>
      </c>
      <c r="C783" s="3">
        <v>187</v>
      </c>
      <c r="D783" s="8">
        <v>54.1</v>
      </c>
      <c r="E783" s="42">
        <f t="shared" si="75"/>
        <v>0.74999999999999978</v>
      </c>
      <c r="F783" s="42">
        <f t="shared" si="76"/>
        <v>2.6999999999999993</v>
      </c>
      <c r="G783" s="42">
        <f>0.5*Y$11*Y$13*Y$10*(D783*(1000/3600))^2</f>
        <v>204.39759746305558</v>
      </c>
      <c r="H783" s="42">
        <f>IF(D783=0,0,Y$12*Y$9*9.81)</f>
        <v>374.44769999999994</v>
      </c>
      <c r="I783" s="42">
        <f t="shared" si="72"/>
        <v>578.84529746305554</v>
      </c>
      <c r="J783" s="42">
        <f>(Y$9*E783)+IF(E783&gt;0,H783+G783,0)</f>
        <v>1880.095297463055</v>
      </c>
      <c r="K783" s="42">
        <f>MAX((Y$9*E783)+H783+G783,0)</f>
        <v>1880.095297463055</v>
      </c>
      <c r="L783" s="42">
        <f t="shared" si="73"/>
        <v>0</v>
      </c>
      <c r="M783" s="42">
        <f>ABS(MIN((Y$9*E783)+H783+G783,0))</f>
        <v>0</v>
      </c>
      <c r="N783" s="42">
        <f>MAX(K783,0)*(D783*1000/3600)</f>
        <v>28253.654331319798</v>
      </c>
      <c r="O783" s="42">
        <f>ABS(M783*(D783*1000/3600))</f>
        <v>0</v>
      </c>
      <c r="P783" s="42">
        <f>P782+N783/1000</f>
        <v>3358.0398080607342</v>
      </c>
      <c r="Q783" s="42">
        <f>Q782+O783/1000</f>
        <v>886.34025622706849</v>
      </c>
      <c r="R783" s="43">
        <v>907.40464998774519</v>
      </c>
      <c r="S783" s="43">
        <f t="shared" si="74"/>
        <v>0</v>
      </c>
      <c r="T783" s="42">
        <f>V783*Y$16</f>
        <v>602.22278465549584</v>
      </c>
      <c r="U783" s="21">
        <f>MIN(O783,Y$17)</f>
        <v>0</v>
      </c>
      <c r="V783" s="21">
        <f t="shared" si="77"/>
        <v>873.38284847069917</v>
      </c>
      <c r="W783" s="22"/>
    </row>
    <row r="784" spans="1:23" x14ac:dyDescent="0.35">
      <c r="A784" s="3" t="s">
        <v>13</v>
      </c>
      <c r="B784" s="3">
        <v>777</v>
      </c>
      <c r="C784" s="3">
        <v>188</v>
      </c>
      <c r="D784" s="8">
        <v>56.3</v>
      </c>
      <c r="E784" s="42">
        <f t="shared" si="75"/>
        <v>0.55555555555555558</v>
      </c>
      <c r="F784" s="42">
        <f t="shared" si="76"/>
        <v>2</v>
      </c>
      <c r="G784" s="42">
        <f>0.5*Y$11*Y$13*Y$10*(D784*(1000/3600))^2</f>
        <v>221.35943935638889</v>
      </c>
      <c r="H784" s="42">
        <f>IF(D784=0,0,Y$12*Y$9*9.81)</f>
        <v>374.44769999999994</v>
      </c>
      <c r="I784" s="42">
        <f t="shared" si="72"/>
        <v>595.8071393563888</v>
      </c>
      <c r="J784" s="42">
        <f>(Y$9*E784)+IF(E784&gt;0,H784+G784,0)</f>
        <v>1559.6960282452778</v>
      </c>
      <c r="K784" s="42">
        <f>MAX((Y$9*E784)+H784+G784,0)</f>
        <v>1559.6960282452778</v>
      </c>
      <c r="L784" s="42">
        <f t="shared" si="73"/>
        <v>0</v>
      </c>
      <c r="M784" s="42">
        <f>ABS(MIN((Y$9*E784)+H784+G784,0))</f>
        <v>0</v>
      </c>
      <c r="N784" s="42">
        <f>MAX(K784,0)*(D784*1000/3600)</f>
        <v>24391.912886169208</v>
      </c>
      <c r="O784" s="42">
        <f>ABS(M784*(D784*1000/3600))</f>
        <v>0</v>
      </c>
      <c r="P784" s="42">
        <f>P783+N784/1000</f>
        <v>3382.4317209469036</v>
      </c>
      <c r="Q784" s="42">
        <f>Q783+O784/1000</f>
        <v>886.34025622706849</v>
      </c>
      <c r="R784" s="43">
        <v>907.40464998774519</v>
      </c>
      <c r="S784" s="43">
        <f t="shared" si="74"/>
        <v>0</v>
      </c>
      <c r="T784" s="42">
        <f>V784*Y$16</f>
        <v>602.22278465549584</v>
      </c>
      <c r="U784" s="21">
        <f>MIN(O784,Y$17)</f>
        <v>0</v>
      </c>
      <c r="V784" s="21">
        <f t="shared" si="77"/>
        <v>873.38284847069917</v>
      </c>
      <c r="W784" s="22"/>
    </row>
    <row r="785" spans="1:23" x14ac:dyDescent="0.35">
      <c r="A785" s="3" t="s">
        <v>13</v>
      </c>
      <c r="B785" s="3">
        <v>778</v>
      </c>
      <c r="C785" s="3">
        <v>189</v>
      </c>
      <c r="D785" s="8">
        <v>58.1</v>
      </c>
      <c r="E785" s="42">
        <f t="shared" si="75"/>
        <v>0.4861111111111111</v>
      </c>
      <c r="F785" s="42">
        <f t="shared" si="76"/>
        <v>1.75</v>
      </c>
      <c r="G785" s="42">
        <f>0.5*Y$11*Y$13*Y$10*(D785*(1000/3600))^2</f>
        <v>235.74013139638893</v>
      </c>
      <c r="H785" s="42">
        <f>IF(D785=0,0,Y$12*Y$9*9.81)</f>
        <v>374.44769999999994</v>
      </c>
      <c r="I785" s="42">
        <f t="shared" si="72"/>
        <v>610.1878313963889</v>
      </c>
      <c r="J785" s="42">
        <f>(Y$9*E785)+IF(E785&gt;0,H785+G785,0)</f>
        <v>1453.5906091741667</v>
      </c>
      <c r="K785" s="42">
        <f>MAX((Y$9*E785)+H785+G785,0)</f>
        <v>1453.5906091741665</v>
      </c>
      <c r="L785" s="42">
        <f t="shared" si="73"/>
        <v>0</v>
      </c>
      <c r="M785" s="42">
        <f>ABS(MIN((Y$9*E785)+H785+G785,0))</f>
        <v>0</v>
      </c>
      <c r="N785" s="42">
        <f>MAX(K785,0)*(D785*1000/3600)</f>
        <v>23459.337331394188</v>
      </c>
      <c r="O785" s="42">
        <f>ABS(M785*(D785*1000/3600))</f>
        <v>0</v>
      </c>
      <c r="P785" s="42">
        <f>P784+N785/1000</f>
        <v>3405.8910582782978</v>
      </c>
      <c r="Q785" s="42">
        <f>Q784+O785/1000</f>
        <v>886.34025622706849</v>
      </c>
      <c r="R785" s="43">
        <v>907.40464998774519</v>
      </c>
      <c r="S785" s="43">
        <f t="shared" si="74"/>
        <v>0</v>
      </c>
      <c r="T785" s="42">
        <f>V785*Y$16</f>
        <v>602.22278465549584</v>
      </c>
      <c r="U785" s="21">
        <f>MIN(O785,Y$17)</f>
        <v>0</v>
      </c>
      <c r="V785" s="21">
        <f t="shared" si="77"/>
        <v>873.38284847069917</v>
      </c>
      <c r="W785" s="22"/>
    </row>
    <row r="786" spans="1:23" x14ac:dyDescent="0.35">
      <c r="A786" s="3" t="s">
        <v>13</v>
      </c>
      <c r="B786" s="3">
        <v>779</v>
      </c>
      <c r="C786" s="3">
        <v>190</v>
      </c>
      <c r="D786" s="8">
        <v>59.8</v>
      </c>
      <c r="E786" s="42">
        <f t="shared" si="75"/>
        <v>0.41666666666666663</v>
      </c>
      <c r="F786" s="42">
        <f t="shared" si="76"/>
        <v>1.5</v>
      </c>
      <c r="G786" s="42">
        <f>0.5*Y$11*Y$13*Y$10*(D786*(1000/3600))^2</f>
        <v>249.73742211888887</v>
      </c>
      <c r="H786" s="42">
        <f>IF(D786=0,0,Y$12*Y$9*9.81)</f>
        <v>374.44769999999994</v>
      </c>
      <c r="I786" s="42">
        <f t="shared" si="72"/>
        <v>624.18512211888878</v>
      </c>
      <c r="J786" s="42">
        <f>(Y$9*E786)+IF(E786&gt;0,H786+G786,0)</f>
        <v>1347.1017887855555</v>
      </c>
      <c r="K786" s="42">
        <f>MAX((Y$9*E786)+H786+G786,0)</f>
        <v>1347.1017887855555</v>
      </c>
      <c r="L786" s="42">
        <f t="shared" si="73"/>
        <v>0</v>
      </c>
      <c r="M786" s="42">
        <f>ABS(MIN((Y$9*E786)+H786+G786,0))</f>
        <v>0</v>
      </c>
      <c r="N786" s="42">
        <f>MAX(K786,0)*(D786*1000/3600)</f>
        <v>22376.857491493392</v>
      </c>
      <c r="O786" s="42">
        <f>ABS(M786*(D786*1000/3600))</f>
        <v>0</v>
      </c>
      <c r="P786" s="42">
        <f>P785+N786/1000</f>
        <v>3428.2679157697912</v>
      </c>
      <c r="Q786" s="42">
        <f>Q785+O786/1000</f>
        <v>886.34025622706849</v>
      </c>
      <c r="R786" s="43">
        <v>907.40464998774519</v>
      </c>
      <c r="S786" s="43">
        <f t="shared" si="74"/>
        <v>0</v>
      </c>
      <c r="T786" s="42">
        <f>V786*Y$16</f>
        <v>602.22278465549584</v>
      </c>
      <c r="U786" s="21">
        <f>MIN(O786,Y$17)</f>
        <v>0</v>
      </c>
      <c r="V786" s="21">
        <f t="shared" si="77"/>
        <v>873.38284847069917</v>
      </c>
      <c r="W786" s="22"/>
    </row>
    <row r="787" spans="1:23" x14ac:dyDescent="0.35">
      <c r="A787" s="3" t="s">
        <v>13</v>
      </c>
      <c r="B787" s="3">
        <v>780</v>
      </c>
      <c r="C787" s="3">
        <v>191</v>
      </c>
      <c r="D787" s="8">
        <v>61.1</v>
      </c>
      <c r="E787" s="42">
        <f t="shared" si="75"/>
        <v>0.31944444444444503</v>
      </c>
      <c r="F787" s="42">
        <f t="shared" si="76"/>
        <v>1.1500000000000021</v>
      </c>
      <c r="G787" s="42">
        <f>0.5*Y$11*Y$13*Y$10*(D787*(1000/3600))^2</f>
        <v>260.71359426305565</v>
      </c>
      <c r="H787" s="42">
        <f>IF(D787=0,0,Y$12*Y$9*9.81)</f>
        <v>374.44769999999994</v>
      </c>
      <c r="I787" s="42">
        <f t="shared" si="72"/>
        <v>635.16129426305565</v>
      </c>
      <c r="J787" s="42">
        <f>(Y$9*E787)+IF(E787&gt;0,H787+G787,0)</f>
        <v>1189.3974053741676</v>
      </c>
      <c r="K787" s="42">
        <f>MAX((Y$9*E787)+H787+G787,0)</f>
        <v>1189.3974053741676</v>
      </c>
      <c r="L787" s="42">
        <f t="shared" si="73"/>
        <v>0</v>
      </c>
      <c r="M787" s="42">
        <f>ABS(MIN((Y$9*E787)+H787+G787,0))</f>
        <v>0</v>
      </c>
      <c r="N787" s="42">
        <f>MAX(K787,0)*(D787*1000/3600)</f>
        <v>20186.7170745449</v>
      </c>
      <c r="O787" s="42">
        <f>ABS(M787*(D787*1000/3600))</f>
        <v>0</v>
      </c>
      <c r="P787" s="42">
        <f>P786+N787/1000</f>
        <v>3448.4546328443362</v>
      </c>
      <c r="Q787" s="42">
        <f>Q786+O787/1000</f>
        <v>886.34025622706849</v>
      </c>
      <c r="R787" s="43">
        <v>907.40464998774519</v>
      </c>
      <c r="S787" s="43">
        <f t="shared" si="74"/>
        <v>0</v>
      </c>
      <c r="T787" s="42">
        <f>V787*Y$16</f>
        <v>602.22278465549584</v>
      </c>
      <c r="U787" s="21">
        <f>MIN(O787,Y$17)</f>
        <v>0</v>
      </c>
      <c r="V787" s="21">
        <f t="shared" si="77"/>
        <v>873.38284847069917</v>
      </c>
      <c r="W787" s="22"/>
    </row>
    <row r="788" spans="1:23" x14ac:dyDescent="0.35">
      <c r="A788" s="3" t="s">
        <v>13</v>
      </c>
      <c r="B788" s="3">
        <v>781</v>
      </c>
      <c r="C788" s="3">
        <v>192</v>
      </c>
      <c r="D788" s="8">
        <v>62.1</v>
      </c>
      <c r="E788" s="42">
        <f t="shared" si="75"/>
        <v>0.23611111111111052</v>
      </c>
      <c r="F788" s="42">
        <f t="shared" si="76"/>
        <v>0.84999999999999787</v>
      </c>
      <c r="G788" s="42">
        <f>0.5*Y$11*Y$13*Y$10*(D788*(1000/3600))^2</f>
        <v>269.31742710750001</v>
      </c>
      <c r="H788" s="42">
        <f>IF(D788=0,0,Y$12*Y$9*9.81)</f>
        <v>374.44769999999994</v>
      </c>
      <c r="I788" s="42">
        <f t="shared" si="72"/>
        <v>643.76512710749989</v>
      </c>
      <c r="J788" s="42">
        <f>(Y$9*E788)+IF(E788&gt;0,H788+G788,0)</f>
        <v>1053.4179048852766</v>
      </c>
      <c r="K788" s="42">
        <f>MAX((Y$9*E788)+H788+G788,0)</f>
        <v>1053.4179048852766</v>
      </c>
      <c r="L788" s="42">
        <f t="shared" si="73"/>
        <v>0</v>
      </c>
      <c r="M788" s="42">
        <f>ABS(MIN((Y$9*E788)+H788+G788,0))</f>
        <v>0</v>
      </c>
      <c r="N788" s="42">
        <f>MAX(K788,0)*(D788*1000/3600)</f>
        <v>18171.458859271021</v>
      </c>
      <c r="O788" s="42">
        <f>ABS(M788*(D788*1000/3600))</f>
        <v>0</v>
      </c>
      <c r="P788" s="42">
        <f>P787+N788/1000</f>
        <v>3466.626091703607</v>
      </c>
      <c r="Q788" s="42">
        <f>Q787+O788/1000</f>
        <v>886.34025622706849</v>
      </c>
      <c r="R788" s="43">
        <v>907.40464998774519</v>
      </c>
      <c r="S788" s="43">
        <f t="shared" si="74"/>
        <v>0</v>
      </c>
      <c r="T788" s="42">
        <f>V788*Y$16</f>
        <v>602.22278465549584</v>
      </c>
      <c r="U788" s="21">
        <f>MIN(O788,Y$17)</f>
        <v>0</v>
      </c>
      <c r="V788" s="21">
        <f t="shared" si="77"/>
        <v>873.38284847069917</v>
      </c>
      <c r="W788" s="22"/>
    </row>
    <row r="789" spans="1:23" x14ac:dyDescent="0.35">
      <c r="A789" s="3" t="s">
        <v>13</v>
      </c>
      <c r="B789" s="3">
        <v>782</v>
      </c>
      <c r="C789" s="3">
        <v>193</v>
      </c>
      <c r="D789" s="8">
        <v>62.8</v>
      </c>
      <c r="E789" s="42">
        <f t="shared" si="75"/>
        <v>0.16666666666666607</v>
      </c>
      <c r="F789" s="42">
        <f t="shared" si="76"/>
        <v>0.59999999999999787</v>
      </c>
      <c r="G789" s="42">
        <f>0.5*Y$11*Y$13*Y$10*(D789*(1000/3600))^2</f>
        <v>275.42321530222216</v>
      </c>
      <c r="H789" s="42">
        <f>IF(D789=0,0,Y$12*Y$9*9.81)</f>
        <v>374.44769999999994</v>
      </c>
      <c r="I789" s="42">
        <f t="shared" si="72"/>
        <v>649.8709153022221</v>
      </c>
      <c r="J789" s="42">
        <f>(Y$9*E789)+IF(E789&gt;0,H789+G789,0)</f>
        <v>939.03758196888771</v>
      </c>
      <c r="K789" s="42">
        <f>MAX((Y$9*E789)+H789+G789,0)</f>
        <v>939.03758196888771</v>
      </c>
      <c r="L789" s="42">
        <f t="shared" si="73"/>
        <v>0</v>
      </c>
      <c r="M789" s="42">
        <f>ABS(MIN((Y$9*E789)+H789+G789,0))</f>
        <v>0</v>
      </c>
      <c r="N789" s="42">
        <f>MAX(K789,0)*(D789*1000/3600)</f>
        <v>16380.988929901707</v>
      </c>
      <c r="O789" s="42">
        <f>ABS(M789*(D789*1000/3600))</f>
        <v>0</v>
      </c>
      <c r="P789" s="42">
        <f>P788+N789/1000</f>
        <v>3483.0070806335088</v>
      </c>
      <c r="Q789" s="42">
        <f>Q788+O789/1000</f>
        <v>886.34025622706849</v>
      </c>
      <c r="R789" s="43">
        <v>907.40464998774519</v>
      </c>
      <c r="S789" s="43">
        <f t="shared" si="74"/>
        <v>0</v>
      </c>
      <c r="T789" s="42">
        <f>V789*Y$16</f>
        <v>602.22278465549584</v>
      </c>
      <c r="U789" s="21">
        <f>MIN(O789,Y$17)</f>
        <v>0</v>
      </c>
      <c r="V789" s="21">
        <f t="shared" si="77"/>
        <v>873.38284847069917</v>
      </c>
      <c r="W789" s="22"/>
    </row>
    <row r="790" spans="1:23" x14ac:dyDescent="0.35">
      <c r="A790" s="3" t="s">
        <v>13</v>
      </c>
      <c r="B790" s="3">
        <v>783</v>
      </c>
      <c r="C790" s="3">
        <v>194</v>
      </c>
      <c r="D790" s="8">
        <v>63.3</v>
      </c>
      <c r="E790" s="42">
        <f t="shared" si="75"/>
        <v>0.1111111111111117</v>
      </c>
      <c r="F790" s="42">
        <f t="shared" si="76"/>
        <v>0.40000000000000213</v>
      </c>
      <c r="G790" s="42">
        <f>0.5*Y$11*Y$13*Y$10*(D790*(1000/3600))^2</f>
        <v>279.82639436749997</v>
      </c>
      <c r="H790" s="42">
        <f>IF(D790=0,0,Y$12*Y$9*9.81)</f>
        <v>374.44769999999994</v>
      </c>
      <c r="I790" s="42">
        <f t="shared" si="72"/>
        <v>654.27409436749986</v>
      </c>
      <c r="J790" s="42">
        <f>(Y$9*E790)+IF(E790&gt;0,H790+G790,0)</f>
        <v>847.05187214527859</v>
      </c>
      <c r="K790" s="42">
        <f>MAX((Y$9*E790)+H790+G790,0)</f>
        <v>847.05187214527859</v>
      </c>
      <c r="L790" s="42">
        <f t="shared" si="73"/>
        <v>0</v>
      </c>
      <c r="M790" s="42">
        <f>ABS(MIN((Y$9*E790)+H790+G790,0))</f>
        <v>0</v>
      </c>
      <c r="N790" s="42">
        <f>MAX(K790,0)*(D790*1000/3600)</f>
        <v>14893.995418554481</v>
      </c>
      <c r="O790" s="42">
        <f>ABS(M790*(D790*1000/3600))</f>
        <v>0</v>
      </c>
      <c r="P790" s="42">
        <f>P789+N790/1000</f>
        <v>3497.9010760520632</v>
      </c>
      <c r="Q790" s="42">
        <f>Q789+O790/1000</f>
        <v>886.34025622706849</v>
      </c>
      <c r="R790" s="43">
        <v>907.40464998774519</v>
      </c>
      <c r="S790" s="43">
        <f t="shared" si="74"/>
        <v>0</v>
      </c>
      <c r="T790" s="42">
        <f>V790*Y$16</f>
        <v>602.22278465549584</v>
      </c>
      <c r="U790" s="21">
        <f>MIN(O790,Y$17)</f>
        <v>0</v>
      </c>
      <c r="V790" s="21">
        <f t="shared" si="77"/>
        <v>873.38284847069917</v>
      </c>
      <c r="W790" s="22"/>
    </row>
    <row r="791" spans="1:23" x14ac:dyDescent="0.35">
      <c r="A791" s="3" t="s">
        <v>13</v>
      </c>
      <c r="B791" s="3">
        <v>784</v>
      </c>
      <c r="C791" s="3">
        <v>195</v>
      </c>
      <c r="D791" s="8">
        <v>63.6</v>
      </c>
      <c r="E791" s="42">
        <f t="shared" si="75"/>
        <v>9.7222222222222612E-2</v>
      </c>
      <c r="F791" s="42">
        <f t="shared" si="76"/>
        <v>0.35000000000000142</v>
      </c>
      <c r="G791" s="42">
        <f>0.5*Y$11*Y$13*Y$10*(D791*(1000/3600))^2</f>
        <v>282.48506252000004</v>
      </c>
      <c r="H791" s="42">
        <f>IF(D791=0,0,Y$12*Y$9*9.81)</f>
        <v>374.44769999999994</v>
      </c>
      <c r="I791" s="42">
        <f t="shared" si="72"/>
        <v>656.93276251999998</v>
      </c>
      <c r="J791" s="42">
        <f>(Y$9*E791)+IF(E791&gt;0,H791+G791,0)</f>
        <v>825.61331807555621</v>
      </c>
      <c r="K791" s="42">
        <f>MAX((Y$9*E791)+H791+G791,0)</f>
        <v>825.61331807555621</v>
      </c>
      <c r="L791" s="42">
        <f t="shared" si="73"/>
        <v>0</v>
      </c>
      <c r="M791" s="42">
        <f>ABS(MIN((Y$9*E791)+H791+G791,0))</f>
        <v>0</v>
      </c>
      <c r="N791" s="42">
        <f>MAX(K791,0)*(D791*1000/3600)</f>
        <v>14585.835286001495</v>
      </c>
      <c r="O791" s="42">
        <f>ABS(M791*(D791*1000/3600))</f>
        <v>0</v>
      </c>
      <c r="P791" s="42">
        <f>P790+N791/1000</f>
        <v>3512.4869113380646</v>
      </c>
      <c r="Q791" s="42">
        <f>Q790+O791/1000</f>
        <v>886.34025622706849</v>
      </c>
      <c r="R791" s="43">
        <v>907.40464998774519</v>
      </c>
      <c r="S791" s="43">
        <f t="shared" si="74"/>
        <v>0</v>
      </c>
      <c r="T791" s="42">
        <f>V791*Y$16</f>
        <v>602.22278465549584</v>
      </c>
      <c r="U791" s="21">
        <f>MIN(O791,Y$17)</f>
        <v>0</v>
      </c>
      <c r="V791" s="21">
        <f t="shared" si="77"/>
        <v>873.38284847069917</v>
      </c>
      <c r="W791" s="22"/>
    </row>
    <row r="792" spans="1:23" x14ac:dyDescent="0.35">
      <c r="A792" s="3" t="s">
        <v>13</v>
      </c>
      <c r="B792" s="3">
        <v>785</v>
      </c>
      <c r="C792" s="3">
        <v>196</v>
      </c>
      <c r="D792" s="8">
        <v>64</v>
      </c>
      <c r="E792" s="42">
        <f t="shared" si="75"/>
        <v>0.15277777777777798</v>
      </c>
      <c r="F792" s="42">
        <f t="shared" si="76"/>
        <v>0.55000000000000071</v>
      </c>
      <c r="G792" s="42">
        <f>0.5*Y$11*Y$13*Y$10*(D792*(1000/3600))^2</f>
        <v>286.04950755555558</v>
      </c>
      <c r="H792" s="42">
        <f>IF(D792=0,0,Y$12*Y$9*9.81)</f>
        <v>374.44769999999994</v>
      </c>
      <c r="I792" s="42">
        <f t="shared" si="72"/>
        <v>660.49720755555552</v>
      </c>
      <c r="J792" s="42">
        <f>(Y$9*E792)+IF(E792&gt;0,H792+G792,0)</f>
        <v>925.56665200000032</v>
      </c>
      <c r="K792" s="42">
        <f>MAX((Y$9*E792)+H792+G792,0)</f>
        <v>925.56665200000032</v>
      </c>
      <c r="L792" s="42">
        <f t="shared" si="73"/>
        <v>0</v>
      </c>
      <c r="M792" s="42">
        <f>ABS(MIN((Y$9*E792)+H792+G792,0))</f>
        <v>0</v>
      </c>
      <c r="N792" s="42">
        <f>MAX(K792,0)*(D792*1000/3600)</f>
        <v>16454.518257777785</v>
      </c>
      <c r="O792" s="42">
        <f>ABS(M792*(D792*1000/3600))</f>
        <v>0</v>
      </c>
      <c r="P792" s="42">
        <f>P791+N792/1000</f>
        <v>3528.9414295958422</v>
      </c>
      <c r="Q792" s="42">
        <f>Q791+O792/1000</f>
        <v>886.34025622706849</v>
      </c>
      <c r="R792" s="43">
        <v>907.40464998774519</v>
      </c>
      <c r="S792" s="43">
        <f t="shared" si="74"/>
        <v>0</v>
      </c>
      <c r="T792" s="42">
        <f>V792*Y$16</f>
        <v>602.22278465549584</v>
      </c>
      <c r="U792" s="21">
        <f>MIN(O792,Y$17)</f>
        <v>0</v>
      </c>
      <c r="V792" s="21">
        <f t="shared" si="77"/>
        <v>873.38284847069917</v>
      </c>
      <c r="W792" s="22"/>
    </row>
    <row r="793" spans="1:23" x14ac:dyDescent="0.35">
      <c r="A793" s="3" t="s">
        <v>13</v>
      </c>
      <c r="B793" s="3">
        <v>786</v>
      </c>
      <c r="C793" s="3">
        <v>197</v>
      </c>
      <c r="D793" s="8">
        <v>64.7</v>
      </c>
      <c r="E793" s="42">
        <f t="shared" si="75"/>
        <v>0.16666666666666705</v>
      </c>
      <c r="F793" s="42">
        <f t="shared" si="76"/>
        <v>0.60000000000000142</v>
      </c>
      <c r="G793" s="42">
        <f>0.5*Y$11*Y$13*Y$10*(D793*(1000/3600))^2</f>
        <v>292.34106032305567</v>
      </c>
      <c r="H793" s="42">
        <f>IF(D793=0,0,Y$12*Y$9*9.81)</f>
        <v>374.44769999999994</v>
      </c>
      <c r="I793" s="42">
        <f t="shared" si="72"/>
        <v>666.78876032305561</v>
      </c>
      <c r="J793" s="42">
        <f>(Y$9*E793)+IF(E793&gt;0,H793+G793,0)</f>
        <v>955.95542698972292</v>
      </c>
      <c r="K793" s="42">
        <f>MAX((Y$9*E793)+H793+G793,0)</f>
        <v>955.95542698972292</v>
      </c>
      <c r="L793" s="42">
        <f t="shared" si="73"/>
        <v>0</v>
      </c>
      <c r="M793" s="42">
        <f>ABS(MIN((Y$9*E793)+H793+G793,0))</f>
        <v>0</v>
      </c>
      <c r="N793" s="42">
        <f>MAX(K793,0)*(D793*1000/3600)</f>
        <v>17180.643368398632</v>
      </c>
      <c r="O793" s="42">
        <f>ABS(M793*(D793*1000/3600))</f>
        <v>0</v>
      </c>
      <c r="P793" s="42">
        <f>P792+N793/1000</f>
        <v>3546.1220729642409</v>
      </c>
      <c r="Q793" s="42">
        <f>Q792+O793/1000</f>
        <v>886.34025622706849</v>
      </c>
      <c r="R793" s="43">
        <v>907.40464998774519</v>
      </c>
      <c r="S793" s="43">
        <f t="shared" si="74"/>
        <v>0</v>
      </c>
      <c r="T793" s="42">
        <f>V793*Y$16</f>
        <v>602.22278465549584</v>
      </c>
      <c r="U793" s="21">
        <f>MIN(O793,Y$17)</f>
        <v>0</v>
      </c>
      <c r="V793" s="21">
        <f t="shared" si="77"/>
        <v>873.38284847069917</v>
      </c>
      <c r="W793" s="22"/>
    </row>
    <row r="794" spans="1:23" x14ac:dyDescent="0.35">
      <c r="A794" s="3" t="s">
        <v>13</v>
      </c>
      <c r="B794" s="3">
        <v>787</v>
      </c>
      <c r="C794" s="3">
        <v>198</v>
      </c>
      <c r="D794" s="8">
        <v>65.2</v>
      </c>
      <c r="E794" s="42">
        <f t="shared" si="75"/>
        <v>8.3333333333332538E-2</v>
      </c>
      <c r="F794" s="42">
        <f t="shared" si="76"/>
        <v>0.29999999999999716</v>
      </c>
      <c r="G794" s="42">
        <f>0.5*Y$11*Y$13*Y$10*(D794*(1000/3600))^2</f>
        <v>296.87692836888903</v>
      </c>
      <c r="H794" s="42">
        <f>IF(D794=0,0,Y$12*Y$9*9.81)</f>
        <v>374.44769999999994</v>
      </c>
      <c r="I794" s="42">
        <f t="shared" si="72"/>
        <v>671.32462836888897</v>
      </c>
      <c r="J794" s="42">
        <f>(Y$9*E794)+IF(E794&gt;0,H794+G794,0)</f>
        <v>815.90796170222097</v>
      </c>
      <c r="K794" s="42">
        <f>MAX((Y$9*E794)+H794+G794,0)</f>
        <v>815.90796170222086</v>
      </c>
      <c r="L794" s="42">
        <f t="shared" si="73"/>
        <v>0</v>
      </c>
      <c r="M794" s="42">
        <f>ABS(MIN((Y$9*E794)+H794+G794,0))</f>
        <v>0</v>
      </c>
      <c r="N794" s="42">
        <f>MAX(K794,0)*(D794*1000/3600)</f>
        <v>14776.999750829111</v>
      </c>
      <c r="O794" s="42">
        <f>ABS(M794*(D794*1000/3600))</f>
        <v>0</v>
      </c>
      <c r="P794" s="42">
        <f>P793+N794/1000</f>
        <v>3560.8990727150699</v>
      </c>
      <c r="Q794" s="42">
        <f>Q793+O794/1000</f>
        <v>886.34025622706849</v>
      </c>
      <c r="R794" s="43">
        <v>907.40464998774519</v>
      </c>
      <c r="S794" s="43">
        <f t="shared" si="74"/>
        <v>0</v>
      </c>
      <c r="T794" s="42">
        <f>V794*Y$16</f>
        <v>602.22278465549584</v>
      </c>
      <c r="U794" s="21">
        <f>MIN(O794,Y$17)</f>
        <v>0</v>
      </c>
      <c r="V794" s="21">
        <f t="shared" si="77"/>
        <v>873.38284847069917</v>
      </c>
      <c r="W794" s="22"/>
    </row>
    <row r="795" spans="1:23" x14ac:dyDescent="0.35">
      <c r="A795" s="3" t="s">
        <v>13</v>
      </c>
      <c r="B795" s="3">
        <v>788</v>
      </c>
      <c r="C795" s="3">
        <v>199</v>
      </c>
      <c r="D795" s="8">
        <v>65.3</v>
      </c>
      <c r="E795" s="42">
        <f t="shared" si="75"/>
        <v>1.3888888888888099E-2</v>
      </c>
      <c r="F795" s="42">
        <f t="shared" si="76"/>
        <v>4.9999999999997158E-2</v>
      </c>
      <c r="G795" s="42">
        <f>0.5*Y$11*Y$13*Y$10*(D795*(1000/3600))^2</f>
        <v>297.78829215638893</v>
      </c>
      <c r="H795" s="42">
        <f>IF(D795=0,0,Y$12*Y$9*9.81)</f>
        <v>374.44769999999994</v>
      </c>
      <c r="I795" s="42">
        <f t="shared" si="72"/>
        <v>672.23599215638887</v>
      </c>
      <c r="J795" s="42">
        <f>(Y$9*E795)+IF(E795&gt;0,H795+G795,0)</f>
        <v>696.33321437860968</v>
      </c>
      <c r="K795" s="42">
        <f>MAX((Y$9*E795)+H795+G795,0)</f>
        <v>696.33321437860968</v>
      </c>
      <c r="L795" s="42">
        <f t="shared" si="73"/>
        <v>0</v>
      </c>
      <c r="M795" s="42">
        <f>ABS(MIN((Y$9*E795)+H795+G795,0))</f>
        <v>0</v>
      </c>
      <c r="N795" s="42">
        <f>MAX(K795,0)*(D795*1000/3600)</f>
        <v>12630.710805256449</v>
      </c>
      <c r="O795" s="42">
        <f>ABS(M795*(D795*1000/3600))</f>
        <v>0</v>
      </c>
      <c r="P795" s="42">
        <f>P794+N795/1000</f>
        <v>3573.5297835203264</v>
      </c>
      <c r="Q795" s="42">
        <f>Q794+O795/1000</f>
        <v>886.34025622706849</v>
      </c>
      <c r="R795" s="43">
        <v>907.40464998774519</v>
      </c>
      <c r="S795" s="43">
        <f t="shared" si="74"/>
        <v>0</v>
      </c>
      <c r="T795" s="42">
        <f>V795*Y$16</f>
        <v>602.22278465549584</v>
      </c>
      <c r="U795" s="21">
        <f>MIN(O795,Y$17)</f>
        <v>0</v>
      </c>
      <c r="V795" s="21">
        <f t="shared" si="77"/>
        <v>873.38284847069917</v>
      </c>
      <c r="W795" s="22"/>
    </row>
    <row r="796" spans="1:23" x14ac:dyDescent="0.35">
      <c r="A796" s="3" t="s">
        <v>13</v>
      </c>
      <c r="B796" s="3">
        <v>789</v>
      </c>
      <c r="C796" s="3">
        <v>200</v>
      </c>
      <c r="D796" s="8">
        <v>65.3</v>
      </c>
      <c r="E796" s="42">
        <f t="shared" si="75"/>
        <v>1.3888888888890073E-2</v>
      </c>
      <c r="F796" s="42">
        <f t="shared" si="76"/>
        <v>5.0000000000004263E-2</v>
      </c>
      <c r="G796" s="42">
        <f>0.5*Y$11*Y$13*Y$10*(D796*(1000/3600))^2</f>
        <v>297.78829215638893</v>
      </c>
      <c r="H796" s="42">
        <f>IF(D796=0,0,Y$12*Y$9*9.81)</f>
        <v>374.44769999999994</v>
      </c>
      <c r="I796" s="42">
        <f t="shared" si="72"/>
        <v>672.23599215638887</v>
      </c>
      <c r="J796" s="42">
        <f>(Y$9*E796)+IF(E796&gt;0,H796+G796,0)</f>
        <v>696.33321437861309</v>
      </c>
      <c r="K796" s="42">
        <f>MAX((Y$9*E796)+H796+G796,0)</f>
        <v>696.33321437861309</v>
      </c>
      <c r="L796" s="42">
        <f t="shared" si="73"/>
        <v>0</v>
      </c>
      <c r="M796" s="42">
        <f>ABS(MIN((Y$9*E796)+H796+G796,0))</f>
        <v>0</v>
      </c>
      <c r="N796" s="42">
        <f>MAX(K796,0)*(D796*1000/3600)</f>
        <v>12630.710805256511</v>
      </c>
      <c r="O796" s="42">
        <f>ABS(M796*(D796*1000/3600))</f>
        <v>0</v>
      </c>
      <c r="P796" s="42">
        <f>P795+N796/1000</f>
        <v>3586.1604943255829</v>
      </c>
      <c r="Q796" s="42">
        <f>Q795+O796/1000</f>
        <v>886.34025622706849</v>
      </c>
      <c r="R796" s="43">
        <v>907.40464998774519</v>
      </c>
      <c r="S796" s="43">
        <f t="shared" si="74"/>
        <v>0</v>
      </c>
      <c r="T796" s="42">
        <f>V796*Y$16</f>
        <v>602.22278465549584</v>
      </c>
      <c r="U796" s="21">
        <f>MIN(O796,Y$17)</f>
        <v>0</v>
      </c>
      <c r="V796" s="21">
        <f t="shared" si="77"/>
        <v>873.38284847069917</v>
      </c>
      <c r="W796" s="22"/>
    </row>
    <row r="797" spans="1:23" x14ac:dyDescent="0.35">
      <c r="A797" s="3" t="s">
        <v>13</v>
      </c>
      <c r="B797" s="3">
        <v>790</v>
      </c>
      <c r="C797" s="3">
        <v>201</v>
      </c>
      <c r="D797" s="8">
        <v>65.400000000000006</v>
      </c>
      <c r="E797" s="42">
        <f t="shared" si="75"/>
        <v>5.5555555555556344E-2</v>
      </c>
      <c r="F797" s="42">
        <f t="shared" si="76"/>
        <v>0.20000000000000284</v>
      </c>
      <c r="G797" s="42">
        <f>0.5*Y$11*Y$13*Y$10*(D797*(1000/3600))^2</f>
        <v>298.70105267000002</v>
      </c>
      <c r="H797" s="42">
        <f>IF(D797=0,0,Y$12*Y$9*9.81)</f>
        <v>374.44769999999994</v>
      </c>
      <c r="I797" s="42">
        <f t="shared" si="72"/>
        <v>673.14875267000002</v>
      </c>
      <c r="J797" s="42">
        <f>(Y$9*E797)+IF(E797&gt;0,H797+G797,0)</f>
        <v>769.5376415588903</v>
      </c>
      <c r="K797" s="42">
        <f>MAX((Y$9*E797)+H797+G797,0)</f>
        <v>769.5376415588903</v>
      </c>
      <c r="L797" s="42">
        <f t="shared" si="73"/>
        <v>0</v>
      </c>
      <c r="M797" s="42">
        <f>ABS(MIN((Y$9*E797)+H797+G797,0))</f>
        <v>0</v>
      </c>
      <c r="N797" s="42">
        <f>MAX(K797,0)*(D797*1000/3600)</f>
        <v>13979.933821653174</v>
      </c>
      <c r="O797" s="42">
        <f>ABS(M797*(D797*1000/3600))</f>
        <v>0</v>
      </c>
      <c r="P797" s="42">
        <f>P796+N797/1000</f>
        <v>3600.140428147236</v>
      </c>
      <c r="Q797" s="42">
        <f>Q796+O797/1000</f>
        <v>886.34025622706849</v>
      </c>
      <c r="R797" s="43">
        <v>907.40464998774519</v>
      </c>
      <c r="S797" s="43">
        <f t="shared" si="74"/>
        <v>0</v>
      </c>
      <c r="T797" s="42">
        <f>V797*Y$16</f>
        <v>602.22278465549584</v>
      </c>
      <c r="U797" s="21">
        <f>MIN(O797,Y$17)</f>
        <v>0</v>
      </c>
      <c r="V797" s="21">
        <f t="shared" si="77"/>
        <v>873.38284847069917</v>
      </c>
      <c r="W797" s="22"/>
    </row>
    <row r="798" spans="1:23" x14ac:dyDescent="0.35">
      <c r="A798" s="3" t="s">
        <v>13</v>
      </c>
      <c r="B798" s="3">
        <v>791</v>
      </c>
      <c r="C798" s="3">
        <v>202</v>
      </c>
      <c r="D798" s="8">
        <v>65.7</v>
      </c>
      <c r="E798" s="42">
        <f t="shared" si="75"/>
        <v>8.3333333333332538E-2</v>
      </c>
      <c r="F798" s="42">
        <f t="shared" si="76"/>
        <v>0.29999999999999716</v>
      </c>
      <c r="G798" s="42">
        <f>0.5*Y$11*Y$13*Y$10*(D798*(1000/3600))^2</f>
        <v>301.44771456749999</v>
      </c>
      <c r="H798" s="42">
        <f>IF(D798=0,0,Y$12*Y$9*9.81)</f>
        <v>374.44769999999994</v>
      </c>
      <c r="I798" s="42">
        <f t="shared" si="72"/>
        <v>675.89541456749998</v>
      </c>
      <c r="J798" s="42">
        <f>(Y$9*E798)+IF(E798&gt;0,H798+G798,0)</f>
        <v>820.47874790083188</v>
      </c>
      <c r="K798" s="42">
        <f>MAX((Y$9*E798)+H798+G798,0)</f>
        <v>820.47874790083188</v>
      </c>
      <c r="L798" s="42">
        <f t="shared" si="73"/>
        <v>0</v>
      </c>
      <c r="M798" s="42">
        <f>ABS(MIN((Y$9*E798)+H798+G798,0))</f>
        <v>0</v>
      </c>
      <c r="N798" s="42">
        <f>MAX(K798,0)*(D798*1000/3600)</f>
        <v>14973.737149190181</v>
      </c>
      <c r="O798" s="42">
        <f>ABS(M798*(D798*1000/3600))</f>
        <v>0</v>
      </c>
      <c r="P798" s="42">
        <f>P797+N798/1000</f>
        <v>3615.1141652964261</v>
      </c>
      <c r="Q798" s="42">
        <f>Q797+O798/1000</f>
        <v>886.34025622706849</v>
      </c>
      <c r="R798" s="43">
        <v>907.40464998774519</v>
      </c>
      <c r="S798" s="43">
        <f t="shared" si="74"/>
        <v>0</v>
      </c>
      <c r="T798" s="42">
        <f>V798*Y$16</f>
        <v>602.22278465549584</v>
      </c>
      <c r="U798" s="21">
        <f>MIN(O798,Y$17)</f>
        <v>0</v>
      </c>
      <c r="V798" s="21">
        <f t="shared" si="77"/>
        <v>873.38284847069917</v>
      </c>
      <c r="W798" s="22"/>
    </row>
    <row r="799" spans="1:23" x14ac:dyDescent="0.35">
      <c r="A799" s="3" t="s">
        <v>13</v>
      </c>
      <c r="B799" s="3">
        <v>792</v>
      </c>
      <c r="C799" s="3">
        <v>203</v>
      </c>
      <c r="D799" s="8">
        <v>66</v>
      </c>
      <c r="E799" s="42">
        <f t="shared" si="75"/>
        <v>-1.3888888888890073E-2</v>
      </c>
      <c r="F799" s="42">
        <f t="shared" si="76"/>
        <v>-5.0000000000004263E-2</v>
      </c>
      <c r="G799" s="42">
        <f>0.5*Y$11*Y$13*Y$10*(D799*(1000/3600))^2</f>
        <v>304.20694700000007</v>
      </c>
      <c r="H799" s="42">
        <f>IF(D799=0,0,Y$12*Y$9*9.81)</f>
        <v>374.44769999999994</v>
      </c>
      <c r="I799" s="42">
        <f t="shared" si="72"/>
        <v>678.65464700000007</v>
      </c>
      <c r="J799" s="42">
        <f>(Y$9*E799)+IF(E799&gt;0,H799+G799,0)</f>
        <v>-24.097222222224275</v>
      </c>
      <c r="K799" s="42">
        <f>MAX((Y$9*E799)+H799+G799,0)</f>
        <v>654.55742477777574</v>
      </c>
      <c r="L799" s="42">
        <f t="shared" si="73"/>
        <v>24.097222222224275</v>
      </c>
      <c r="M799" s="42">
        <f>ABS(MIN((Y$9*E799)+H799+G799,0))</f>
        <v>0</v>
      </c>
      <c r="N799" s="42">
        <f>MAX(K799,0)*(D799*1000/3600)</f>
        <v>12000.219454259221</v>
      </c>
      <c r="O799" s="42">
        <f>ABS(M799*(D799*1000/3600))</f>
        <v>0</v>
      </c>
      <c r="P799" s="42">
        <f>P798+N799/1000</f>
        <v>3627.1143847506855</v>
      </c>
      <c r="Q799" s="42">
        <f>Q798+O799/1000</f>
        <v>886.34025622706849</v>
      </c>
      <c r="R799" s="43">
        <v>907.40464998774519</v>
      </c>
      <c r="S799" s="43">
        <f t="shared" si="74"/>
        <v>0</v>
      </c>
      <c r="T799" s="42">
        <f>V799*Y$16</f>
        <v>602.22278465549584</v>
      </c>
      <c r="U799" s="21">
        <f>MIN(O799,Y$17)</f>
        <v>0</v>
      </c>
      <c r="V799" s="21">
        <f t="shared" si="77"/>
        <v>873.38284847069917</v>
      </c>
      <c r="W799" s="22"/>
    </row>
    <row r="800" spans="1:23" x14ac:dyDescent="0.35">
      <c r="A800" s="3" t="s">
        <v>13</v>
      </c>
      <c r="B800" s="3">
        <v>793</v>
      </c>
      <c r="C800" s="3">
        <v>204</v>
      </c>
      <c r="D800" s="8">
        <v>65.599999999999994</v>
      </c>
      <c r="E800" s="42">
        <f t="shared" si="75"/>
        <v>-0.34722222222222221</v>
      </c>
      <c r="F800" s="42">
        <f t="shared" si="76"/>
        <v>-1.25</v>
      </c>
      <c r="G800" s="42">
        <f>0.5*Y$11*Y$13*Y$10*(D800*(1000/3600))^2</f>
        <v>300.53076387555552</v>
      </c>
      <c r="H800" s="42">
        <f>IF(D800=0,0,Y$12*Y$9*9.81)</f>
        <v>374.44769999999994</v>
      </c>
      <c r="I800" s="42">
        <f t="shared" si="72"/>
        <v>674.97846387555546</v>
      </c>
      <c r="J800" s="42">
        <f>(Y$9*E800)+IF(E800&gt;0,H800+G800,0)</f>
        <v>-602.43055555555554</v>
      </c>
      <c r="K800" s="42">
        <f>MAX((Y$9*E800)+H800+G800,0)</f>
        <v>72.54790831999992</v>
      </c>
      <c r="L800" s="42">
        <f t="shared" si="73"/>
        <v>602.43055555555554</v>
      </c>
      <c r="M800" s="42">
        <f>ABS(MIN((Y$9*E800)+H800+G800,0))</f>
        <v>0</v>
      </c>
      <c r="N800" s="42">
        <f>MAX(K800,0)*(D800*1000/3600)</f>
        <v>1321.984107164443</v>
      </c>
      <c r="O800" s="42">
        <f>ABS(M800*(D800*1000/3600))</f>
        <v>0</v>
      </c>
      <c r="P800" s="42">
        <f>P799+N800/1000</f>
        <v>3628.4363688578501</v>
      </c>
      <c r="Q800" s="42">
        <f>Q799+O800/1000</f>
        <v>886.34025622706849</v>
      </c>
      <c r="R800" s="43">
        <v>907.40464998774519</v>
      </c>
      <c r="S800" s="43">
        <f t="shared" si="74"/>
        <v>0</v>
      </c>
      <c r="T800" s="42">
        <f>V800*Y$16</f>
        <v>602.22278465549584</v>
      </c>
      <c r="U800" s="21">
        <f>MIN(O800,Y$17)</f>
        <v>0</v>
      </c>
      <c r="V800" s="21">
        <f t="shared" si="77"/>
        <v>873.38284847069917</v>
      </c>
      <c r="W800" s="22"/>
    </row>
    <row r="801" spans="1:23" x14ac:dyDescent="0.35">
      <c r="A801" s="3" t="s">
        <v>13</v>
      </c>
      <c r="B801" s="3">
        <v>794</v>
      </c>
      <c r="C801" s="3">
        <v>205</v>
      </c>
      <c r="D801" s="8">
        <v>63.5</v>
      </c>
      <c r="E801" s="42">
        <f t="shared" si="75"/>
        <v>-0.8194444444444432</v>
      </c>
      <c r="F801" s="42">
        <f t="shared" si="76"/>
        <v>-2.9499999999999957</v>
      </c>
      <c r="G801" s="42">
        <f>0.5*Y$11*Y$13*Y$10*(D801*(1000/3600))^2</f>
        <v>281.59744307638891</v>
      </c>
      <c r="H801" s="42">
        <f>IF(D801=0,0,Y$12*Y$9*9.81)</f>
        <v>374.44769999999994</v>
      </c>
      <c r="I801" s="42">
        <f t="shared" si="72"/>
        <v>656.04514307638885</v>
      </c>
      <c r="J801" s="42">
        <f>(Y$9*E801)+IF(E801&gt;0,H801+G801,0)</f>
        <v>-1421.736111111109</v>
      </c>
      <c r="K801" s="42">
        <f>MAX((Y$9*E801)+H801+G801,0)</f>
        <v>0</v>
      </c>
      <c r="L801" s="42">
        <f t="shared" si="73"/>
        <v>1421.736111111109</v>
      </c>
      <c r="M801" s="42">
        <f>ABS(MIN((Y$9*E801)+H801+G801,0))</f>
        <v>765.69096803472019</v>
      </c>
      <c r="N801" s="42">
        <f>MAX(K801,0)*(D801*1000/3600)</f>
        <v>0</v>
      </c>
      <c r="O801" s="42">
        <f>ABS(M801*(D801*1000/3600))</f>
        <v>13505.937908390204</v>
      </c>
      <c r="P801" s="42">
        <f>P800+N801/1000</f>
        <v>3628.4363688578501</v>
      </c>
      <c r="Q801" s="42">
        <f>Q800+O801/1000</f>
        <v>899.84619413545875</v>
      </c>
      <c r="R801" s="43">
        <v>907.40464998774519</v>
      </c>
      <c r="S801" s="43">
        <f t="shared" si="74"/>
        <v>0</v>
      </c>
      <c r="T801" s="42">
        <f>V801*Y$16</f>
        <v>611.53552024541148</v>
      </c>
      <c r="U801" s="21">
        <f>MIN(O801,Y$17)</f>
        <v>13505.937908390204</v>
      </c>
      <c r="V801" s="21">
        <f t="shared" si="77"/>
        <v>886.88878637908942</v>
      </c>
      <c r="W801" s="22"/>
    </row>
    <row r="802" spans="1:23" x14ac:dyDescent="0.35">
      <c r="A802" s="3" t="s">
        <v>13</v>
      </c>
      <c r="B802" s="3">
        <v>795</v>
      </c>
      <c r="C802" s="3">
        <v>206</v>
      </c>
      <c r="D802" s="8">
        <v>59.7</v>
      </c>
      <c r="E802" s="42">
        <f t="shared" si="75"/>
        <v>-1.2361111111111109</v>
      </c>
      <c r="F802" s="42">
        <f t="shared" si="76"/>
        <v>-4.4499999999999993</v>
      </c>
      <c r="G802" s="42">
        <f>0.5*Y$11*Y$13*Y$10*(D802*(1000/3600))^2</f>
        <v>248.90287826750006</v>
      </c>
      <c r="H802" s="42">
        <f>IF(D802=0,0,Y$12*Y$9*9.81)</f>
        <v>374.44769999999994</v>
      </c>
      <c r="I802" s="42">
        <f t="shared" si="72"/>
        <v>623.35057826749994</v>
      </c>
      <c r="J802" s="42">
        <f>(Y$9*E802)+IF(E802&gt;0,H802+G802,0)</f>
        <v>-2144.6527777777774</v>
      </c>
      <c r="K802" s="42">
        <f>MAX((Y$9*E802)+H802+G802,0)</f>
        <v>0</v>
      </c>
      <c r="L802" s="42">
        <f t="shared" si="73"/>
        <v>2144.6527777777774</v>
      </c>
      <c r="M802" s="42">
        <f>ABS(MIN((Y$9*E802)+H802+G802,0))</f>
        <v>1521.3021995102774</v>
      </c>
      <c r="N802" s="42">
        <f>MAX(K802,0)*(D802*1000/3600)</f>
        <v>0</v>
      </c>
      <c r="O802" s="42">
        <f>ABS(M802*(D802*1000/3600))</f>
        <v>25228.261475212097</v>
      </c>
      <c r="P802" s="42">
        <f>P801+N802/1000</f>
        <v>3628.4363688578501</v>
      </c>
      <c r="Q802" s="42">
        <f>Q801+O802/1000</f>
        <v>925.07445561067084</v>
      </c>
      <c r="R802" s="43">
        <v>907.40464998774519</v>
      </c>
      <c r="S802" s="43">
        <f t="shared" si="74"/>
        <v>0</v>
      </c>
      <c r="T802" s="42">
        <f>V802*Y$16</f>
        <v>621.87845494541148</v>
      </c>
      <c r="U802" s="21">
        <f>MIN(O802,Y$17)</f>
        <v>15000</v>
      </c>
      <c r="V802" s="21">
        <f t="shared" si="77"/>
        <v>901.88878637908942</v>
      </c>
      <c r="W802" s="22"/>
    </row>
    <row r="803" spans="1:23" x14ac:dyDescent="0.35">
      <c r="A803" s="3" t="s">
        <v>13</v>
      </c>
      <c r="B803" s="3">
        <v>796</v>
      </c>
      <c r="C803" s="3">
        <v>207</v>
      </c>
      <c r="D803" s="8">
        <v>54.6</v>
      </c>
      <c r="E803" s="42">
        <f t="shared" si="75"/>
        <v>-1.4444444444444453</v>
      </c>
      <c r="F803" s="42">
        <f t="shared" si="76"/>
        <v>-5.2000000000000028</v>
      </c>
      <c r="G803" s="42">
        <f>0.5*Y$11*Y$13*Y$10*(D803*(1000/3600))^2</f>
        <v>208.19320067000001</v>
      </c>
      <c r="H803" s="42">
        <f>IF(D803=0,0,Y$12*Y$9*9.81)</f>
        <v>374.44769999999994</v>
      </c>
      <c r="I803" s="42">
        <f t="shared" si="72"/>
        <v>582.64090066999995</v>
      </c>
      <c r="J803" s="42">
        <f>(Y$9*E803)+IF(E803&gt;0,H803+G803,0)</f>
        <v>-2506.1111111111127</v>
      </c>
      <c r="K803" s="42">
        <f>MAX((Y$9*E803)+H803+G803,0)</f>
        <v>0</v>
      </c>
      <c r="L803" s="42">
        <f t="shared" si="73"/>
        <v>2506.1111111111127</v>
      </c>
      <c r="M803" s="42">
        <f>ABS(MIN((Y$9*E803)+H803+G803,0))</f>
        <v>1923.4702104411126</v>
      </c>
      <c r="N803" s="42">
        <f>MAX(K803,0)*(D803*1000/3600)</f>
        <v>0</v>
      </c>
      <c r="O803" s="42">
        <f>ABS(M803*(D803*1000/3600))</f>
        <v>29172.631525023538</v>
      </c>
      <c r="P803" s="42">
        <f>P802+N803/1000</f>
        <v>3628.4363688578501</v>
      </c>
      <c r="Q803" s="42">
        <f>Q802+O803/1000</f>
        <v>954.24708713569441</v>
      </c>
      <c r="R803" s="43">
        <v>907.40464998774519</v>
      </c>
      <c r="S803" s="43">
        <f t="shared" si="74"/>
        <v>0</v>
      </c>
      <c r="T803" s="42">
        <f>V803*Y$16</f>
        <v>632.22138964541148</v>
      </c>
      <c r="U803" s="21">
        <f>MIN(O803,Y$17)</f>
        <v>15000</v>
      </c>
      <c r="V803" s="21">
        <f t="shared" si="77"/>
        <v>916.88878637908942</v>
      </c>
      <c r="W803" s="22"/>
    </row>
    <row r="804" spans="1:23" x14ac:dyDescent="0.35">
      <c r="A804" s="3" t="s">
        <v>13</v>
      </c>
      <c r="B804" s="3">
        <v>797</v>
      </c>
      <c r="C804" s="3">
        <v>208</v>
      </c>
      <c r="D804" s="8">
        <v>49.3</v>
      </c>
      <c r="E804" s="42">
        <f t="shared" si="75"/>
        <v>-1.3472222222222225</v>
      </c>
      <c r="F804" s="42">
        <f t="shared" si="76"/>
        <v>-4.8500000000000014</v>
      </c>
      <c r="G804" s="42">
        <f>0.5*Y$11*Y$13*Y$10*(D804*(1000/3600))^2</f>
        <v>169.73644228972222</v>
      </c>
      <c r="H804" s="42">
        <f>IF(D804=0,0,Y$12*Y$9*9.81)</f>
        <v>374.44769999999994</v>
      </c>
      <c r="I804" s="42">
        <f t="shared" si="72"/>
        <v>544.1841422897221</v>
      </c>
      <c r="J804" s="42">
        <f>(Y$9*E804)+IF(E804&gt;0,H804+G804,0)</f>
        <v>-2337.4305555555561</v>
      </c>
      <c r="K804" s="42">
        <f>MAX((Y$9*E804)+H804+G804,0)</f>
        <v>0</v>
      </c>
      <c r="L804" s="42">
        <f t="shared" si="73"/>
        <v>2337.4305555555561</v>
      </c>
      <c r="M804" s="42">
        <f>ABS(MIN((Y$9*E804)+H804+G804,0))</f>
        <v>1793.246413265834</v>
      </c>
      <c r="N804" s="42">
        <f>MAX(K804,0)*(D804*1000/3600)</f>
        <v>0</v>
      </c>
      <c r="O804" s="42">
        <f>ABS(M804*(D804*1000/3600))</f>
        <v>24557.513381668228</v>
      </c>
      <c r="P804" s="42">
        <f>P803+N804/1000</f>
        <v>3628.4363688578501</v>
      </c>
      <c r="Q804" s="42">
        <f>Q803+O804/1000</f>
        <v>978.80460051736259</v>
      </c>
      <c r="R804" s="43">
        <v>907.40464998774519</v>
      </c>
      <c r="S804" s="43">
        <f t="shared" si="74"/>
        <v>0</v>
      </c>
      <c r="T804" s="42">
        <f>V804*Y$16</f>
        <v>642.56432434541148</v>
      </c>
      <c r="U804" s="21">
        <f>MIN(O804,Y$17)</f>
        <v>15000</v>
      </c>
      <c r="V804" s="21">
        <f t="shared" si="77"/>
        <v>931.88878637908942</v>
      </c>
      <c r="W804" s="22"/>
    </row>
    <row r="805" spans="1:23" x14ac:dyDescent="0.35">
      <c r="A805" s="3" t="s">
        <v>13</v>
      </c>
      <c r="B805" s="3">
        <v>798</v>
      </c>
      <c r="C805" s="3">
        <v>209</v>
      </c>
      <c r="D805" s="8">
        <v>44.9</v>
      </c>
      <c r="E805" s="42">
        <f t="shared" si="75"/>
        <v>-0.97222222222222221</v>
      </c>
      <c r="F805" s="42">
        <f t="shared" si="76"/>
        <v>-3.5</v>
      </c>
      <c r="G805" s="42">
        <f>0.5*Y$11*Y$13*Y$10*(D805*(1000/3600))^2</f>
        <v>140.79069036305557</v>
      </c>
      <c r="H805" s="42">
        <f>IF(D805=0,0,Y$12*Y$9*9.81)</f>
        <v>374.44769999999994</v>
      </c>
      <c r="I805" s="42">
        <f t="shared" si="72"/>
        <v>515.23839036305549</v>
      </c>
      <c r="J805" s="42">
        <f>(Y$9*E805)+IF(E805&gt;0,H805+G805,0)</f>
        <v>-1686.8055555555554</v>
      </c>
      <c r="K805" s="42">
        <f>MAX((Y$9*E805)+H805+G805,0)</f>
        <v>0</v>
      </c>
      <c r="L805" s="42">
        <f t="shared" si="73"/>
        <v>1686.8055555555554</v>
      </c>
      <c r="M805" s="42">
        <f>ABS(MIN((Y$9*E805)+H805+G805,0))</f>
        <v>1171.5671651924999</v>
      </c>
      <c r="N805" s="42">
        <f>MAX(K805,0)*(D805*1000/3600)</f>
        <v>0</v>
      </c>
      <c r="O805" s="42">
        <f>ABS(M805*(D805*1000/3600))</f>
        <v>14612.046032539791</v>
      </c>
      <c r="P805" s="42">
        <f>P804+N805/1000</f>
        <v>3628.4363688578501</v>
      </c>
      <c r="Q805" s="42">
        <f>Q804+O805/1000</f>
        <v>993.41664654990234</v>
      </c>
      <c r="R805" s="43">
        <v>907.40464998774519</v>
      </c>
      <c r="S805" s="43">
        <f t="shared" si="74"/>
        <v>0</v>
      </c>
      <c r="T805" s="42">
        <f>V805*Y$16</f>
        <v>652.63975354194167</v>
      </c>
      <c r="U805" s="21">
        <f>MIN(O805,Y$17)</f>
        <v>14612.046032539791</v>
      </c>
      <c r="V805" s="21">
        <f t="shared" si="77"/>
        <v>946.50083241162918</v>
      </c>
      <c r="W805" s="22"/>
    </row>
    <row r="806" spans="1:23" x14ac:dyDescent="0.35">
      <c r="A806" s="3" t="s">
        <v>13</v>
      </c>
      <c r="B806" s="3">
        <v>799</v>
      </c>
      <c r="C806" s="3">
        <v>210</v>
      </c>
      <c r="D806" s="8">
        <v>42.3</v>
      </c>
      <c r="E806" s="42">
        <f t="shared" si="75"/>
        <v>-0.4861111111111111</v>
      </c>
      <c r="F806" s="42">
        <f t="shared" si="76"/>
        <v>-1.75</v>
      </c>
      <c r="G806" s="42">
        <f>0.5*Y$11*Y$13*Y$10*(D806*(1000/3600))^2</f>
        <v>124.9574031675</v>
      </c>
      <c r="H806" s="42">
        <f>IF(D806=0,0,Y$12*Y$9*9.81)</f>
        <v>374.44769999999994</v>
      </c>
      <c r="I806" s="42">
        <f t="shared" si="72"/>
        <v>499.40510316749993</v>
      </c>
      <c r="J806" s="42">
        <f>(Y$9*E806)+IF(E806&gt;0,H806+G806,0)</f>
        <v>-843.40277777777771</v>
      </c>
      <c r="K806" s="42">
        <f>MAX((Y$9*E806)+H806+G806,0)</f>
        <v>0</v>
      </c>
      <c r="L806" s="42">
        <f t="shared" si="73"/>
        <v>843.40277777777771</v>
      </c>
      <c r="M806" s="42">
        <f>ABS(MIN((Y$9*E806)+H806+G806,0))</f>
        <v>343.99767461027778</v>
      </c>
      <c r="N806" s="42">
        <f>MAX(K806,0)*(D806*1000/3600)</f>
        <v>0</v>
      </c>
      <c r="O806" s="42">
        <f>ABS(M806*(D806*1000/3600))</f>
        <v>4041.972676670764</v>
      </c>
      <c r="P806" s="42">
        <f>P805+N806/1000</f>
        <v>3628.4363688578501</v>
      </c>
      <c r="Q806" s="42">
        <f>Q805+O806/1000</f>
        <v>997.45861922657309</v>
      </c>
      <c r="R806" s="43">
        <v>907.40464998774519</v>
      </c>
      <c r="S806" s="43">
        <f t="shared" si="74"/>
        <v>0</v>
      </c>
      <c r="T806" s="42">
        <f>V806*Y$16</f>
        <v>655.4268108388743</v>
      </c>
      <c r="U806" s="21">
        <f>MIN(O806,Y$17)</f>
        <v>4041.972676670764</v>
      </c>
      <c r="V806" s="21">
        <f t="shared" si="77"/>
        <v>950.54280508829993</v>
      </c>
      <c r="W806" s="22"/>
    </row>
    <row r="807" spans="1:23" x14ac:dyDescent="0.35">
      <c r="A807" s="3" t="s">
        <v>13</v>
      </c>
      <c r="B807" s="3">
        <v>800</v>
      </c>
      <c r="C807" s="3">
        <v>211</v>
      </c>
      <c r="D807" s="8">
        <v>41.4</v>
      </c>
      <c r="E807" s="42">
        <f t="shared" si="75"/>
        <v>-0.1388888888888889</v>
      </c>
      <c r="F807" s="42">
        <f t="shared" si="76"/>
        <v>-0.5</v>
      </c>
      <c r="G807" s="42">
        <f>0.5*Y$11*Y$13*Y$10*(D807*(1000/3600))^2</f>
        <v>119.69663427</v>
      </c>
      <c r="H807" s="42">
        <f>IF(D807=0,0,Y$12*Y$9*9.81)</f>
        <v>374.44769999999994</v>
      </c>
      <c r="I807" s="42">
        <f t="shared" si="72"/>
        <v>494.14433426999994</v>
      </c>
      <c r="J807" s="42">
        <f>(Y$9*E807)+IF(E807&gt;0,H807+G807,0)</f>
        <v>-240.97222222222223</v>
      </c>
      <c r="K807" s="42">
        <f>MAX((Y$9*E807)+H807+G807,0)</f>
        <v>253.17211204777772</v>
      </c>
      <c r="L807" s="42">
        <f t="shared" si="73"/>
        <v>240.97222222222223</v>
      </c>
      <c r="M807" s="42">
        <f>ABS(MIN((Y$9*E807)+H807+G807,0))</f>
        <v>0</v>
      </c>
      <c r="N807" s="42">
        <f>MAX(K807,0)*(D807*1000/3600)</f>
        <v>2911.4792885494439</v>
      </c>
      <c r="O807" s="42">
        <f>ABS(M807*(D807*1000/3600))</f>
        <v>0</v>
      </c>
      <c r="P807" s="42">
        <f>P806+N807/1000</f>
        <v>3631.3478481463994</v>
      </c>
      <c r="Q807" s="42">
        <f>Q806+O807/1000</f>
        <v>997.45861922657309</v>
      </c>
      <c r="R807" s="43">
        <v>907.40464998774519</v>
      </c>
      <c r="S807" s="43">
        <f t="shared" si="74"/>
        <v>0</v>
      </c>
      <c r="T807" s="42">
        <f>V807*Y$16</f>
        <v>655.4268108388743</v>
      </c>
      <c r="U807" s="21">
        <f>MIN(O807,Y$17)</f>
        <v>0</v>
      </c>
      <c r="V807" s="21">
        <f t="shared" si="77"/>
        <v>950.54280508829993</v>
      </c>
      <c r="W807" s="22"/>
    </row>
    <row r="808" spans="1:23" x14ac:dyDescent="0.35">
      <c r="A808" s="3" t="s">
        <v>13</v>
      </c>
      <c r="B808" s="3">
        <v>801</v>
      </c>
      <c r="C808" s="3">
        <v>212</v>
      </c>
      <c r="D808" s="8">
        <v>41.3</v>
      </c>
      <c r="E808" s="42">
        <f t="shared" si="75"/>
        <v>9.7222222222222612E-2</v>
      </c>
      <c r="F808" s="42">
        <f t="shared" si="76"/>
        <v>0.35000000000000142</v>
      </c>
      <c r="G808" s="42">
        <f>0.5*Y$11*Y$13*Y$10*(D808*(1000/3600))^2</f>
        <v>119.11908802305554</v>
      </c>
      <c r="H808" s="42">
        <f>IF(D808=0,0,Y$12*Y$9*9.81)</f>
        <v>374.44769999999994</v>
      </c>
      <c r="I808" s="42">
        <f t="shared" si="72"/>
        <v>493.56678802305549</v>
      </c>
      <c r="J808" s="42">
        <f>(Y$9*E808)+IF(E808&gt;0,H808+G808,0)</f>
        <v>662.24734357861166</v>
      </c>
      <c r="K808" s="42">
        <f>MAX((Y$9*E808)+H808+G808,0)</f>
        <v>662.24734357861166</v>
      </c>
      <c r="L808" s="42">
        <f t="shared" si="73"/>
        <v>0</v>
      </c>
      <c r="M808" s="42">
        <f>ABS(MIN((Y$9*E808)+H808+G808,0))</f>
        <v>0</v>
      </c>
      <c r="N808" s="42">
        <f>MAX(K808,0)*(D808*1000/3600)</f>
        <v>7597.4486916101832</v>
      </c>
      <c r="O808" s="42">
        <f>ABS(M808*(D808*1000/3600))</f>
        <v>0</v>
      </c>
      <c r="P808" s="42">
        <f>P807+N808/1000</f>
        <v>3638.9452968380097</v>
      </c>
      <c r="Q808" s="42">
        <f>Q807+O808/1000</f>
        <v>997.45861922657309</v>
      </c>
      <c r="R808" s="43">
        <v>907.40464998774519</v>
      </c>
      <c r="S808" s="43">
        <f t="shared" si="74"/>
        <v>0</v>
      </c>
      <c r="T808" s="42">
        <f>V808*Y$16</f>
        <v>655.4268108388743</v>
      </c>
      <c r="U808" s="21">
        <f>MIN(O808,Y$17)</f>
        <v>0</v>
      </c>
      <c r="V808" s="21">
        <f t="shared" si="77"/>
        <v>950.54280508829993</v>
      </c>
      <c r="W808" s="22"/>
    </row>
    <row r="809" spans="1:23" x14ac:dyDescent="0.35">
      <c r="A809" s="3" t="s">
        <v>13</v>
      </c>
      <c r="B809" s="3">
        <v>802</v>
      </c>
      <c r="C809" s="3">
        <v>213</v>
      </c>
      <c r="D809" s="8">
        <v>42.1</v>
      </c>
      <c r="E809" s="42">
        <f t="shared" si="75"/>
        <v>0.47222222222222299</v>
      </c>
      <c r="F809" s="42">
        <f t="shared" si="76"/>
        <v>1.7000000000000028</v>
      </c>
      <c r="G809" s="42">
        <f>0.5*Y$11*Y$13*Y$10*(D809*(1000/3600))^2</f>
        <v>123.77856632972224</v>
      </c>
      <c r="H809" s="42">
        <f>IF(D809=0,0,Y$12*Y$9*9.81)</f>
        <v>374.44769999999994</v>
      </c>
      <c r="I809" s="42">
        <f t="shared" si="72"/>
        <v>498.22626632972219</v>
      </c>
      <c r="J809" s="42">
        <f>(Y$9*E809)+IF(E809&gt;0,H809+G809,0)</f>
        <v>1317.531821885279</v>
      </c>
      <c r="K809" s="42">
        <f>MAX((Y$9*E809)+H809+G809,0)</f>
        <v>1317.531821885279</v>
      </c>
      <c r="L809" s="42">
        <f t="shared" si="73"/>
        <v>0</v>
      </c>
      <c r="M809" s="42">
        <f>ABS(MIN((Y$9*E809)+H809+G809,0))</f>
        <v>0</v>
      </c>
      <c r="N809" s="42">
        <f>MAX(K809,0)*(D809*1000/3600)</f>
        <v>15407.802694825068</v>
      </c>
      <c r="O809" s="42">
        <f>ABS(M809*(D809*1000/3600))</f>
        <v>0</v>
      </c>
      <c r="P809" s="42">
        <f>P808+N809/1000</f>
        <v>3654.3530995328347</v>
      </c>
      <c r="Q809" s="42">
        <f>Q808+O809/1000</f>
        <v>997.45861922657309</v>
      </c>
      <c r="R809" s="43">
        <v>907.40464998774519</v>
      </c>
      <c r="S809" s="43">
        <f t="shared" si="74"/>
        <v>0</v>
      </c>
      <c r="T809" s="42">
        <f>V809*Y$16</f>
        <v>655.4268108388743</v>
      </c>
      <c r="U809" s="21">
        <f>MIN(O809,Y$17)</f>
        <v>0</v>
      </c>
      <c r="V809" s="21">
        <f t="shared" si="77"/>
        <v>950.54280508829993</v>
      </c>
      <c r="W809" s="22"/>
    </row>
    <row r="810" spans="1:23" x14ac:dyDescent="0.35">
      <c r="A810" s="3" t="s">
        <v>13</v>
      </c>
      <c r="B810" s="3">
        <v>803</v>
      </c>
      <c r="C810" s="3">
        <v>214</v>
      </c>
      <c r="D810" s="8">
        <v>44.7</v>
      </c>
      <c r="E810" s="42">
        <f t="shared" si="75"/>
        <v>0.87499999999999956</v>
      </c>
      <c r="F810" s="42">
        <f t="shared" si="76"/>
        <v>3.1499999999999986</v>
      </c>
      <c r="G810" s="42">
        <f>0.5*Y$11*Y$13*Y$10*(D810*(1000/3600))^2</f>
        <v>139.53922376750003</v>
      </c>
      <c r="H810" s="42">
        <f>IF(D810=0,0,Y$12*Y$9*9.81)</f>
        <v>374.44769999999994</v>
      </c>
      <c r="I810" s="42">
        <f t="shared" si="72"/>
        <v>513.9869237675</v>
      </c>
      <c r="J810" s="42">
        <f>(Y$9*E810)+IF(E810&gt;0,H810+G810,0)</f>
        <v>2032.1119237674993</v>
      </c>
      <c r="K810" s="42">
        <f>MAX((Y$9*E810)+H810+G810,0)</f>
        <v>2032.1119237674993</v>
      </c>
      <c r="L810" s="42">
        <f t="shared" si="73"/>
        <v>0</v>
      </c>
      <c r="M810" s="42">
        <f>ABS(MIN((Y$9*E810)+H810+G810,0))</f>
        <v>0</v>
      </c>
      <c r="N810" s="42">
        <f>MAX(K810,0)*(D810*1000/3600)</f>
        <v>25232.056386779783</v>
      </c>
      <c r="O810" s="42">
        <f>ABS(M810*(D810*1000/3600))</f>
        <v>0</v>
      </c>
      <c r="P810" s="42">
        <f>P809+N810/1000</f>
        <v>3679.5851559196144</v>
      </c>
      <c r="Q810" s="42">
        <f>Q809+O810/1000</f>
        <v>997.45861922657309</v>
      </c>
      <c r="R810" s="43">
        <v>907.40464998774519</v>
      </c>
      <c r="S810" s="43">
        <f t="shared" si="74"/>
        <v>0</v>
      </c>
      <c r="T810" s="42">
        <f>V810*Y$16</f>
        <v>655.4268108388743</v>
      </c>
      <c r="U810" s="21">
        <f>MIN(O810,Y$17)</f>
        <v>0</v>
      </c>
      <c r="V810" s="21">
        <f t="shared" si="77"/>
        <v>950.54280508829993</v>
      </c>
      <c r="W810" s="22"/>
    </row>
    <row r="811" spans="1:23" x14ac:dyDescent="0.35">
      <c r="A811" s="3" t="s">
        <v>13</v>
      </c>
      <c r="B811" s="3">
        <v>804</v>
      </c>
      <c r="C811" s="3">
        <v>215</v>
      </c>
      <c r="D811" s="8">
        <v>48.4</v>
      </c>
      <c r="E811" s="42">
        <f t="shared" si="75"/>
        <v>0.93055555555555491</v>
      </c>
      <c r="F811" s="42">
        <f t="shared" si="76"/>
        <v>3.3499999999999979</v>
      </c>
      <c r="G811" s="42">
        <f>0.5*Y$11*Y$13*Y$10*(D811*(1000/3600))^2</f>
        <v>163.59573594222223</v>
      </c>
      <c r="H811" s="42">
        <f>IF(D811=0,0,Y$12*Y$9*9.81)</f>
        <v>374.44769999999994</v>
      </c>
      <c r="I811" s="42">
        <f t="shared" si="72"/>
        <v>538.04343594222223</v>
      </c>
      <c r="J811" s="42">
        <f>(Y$9*E811)+IF(E811&gt;0,H811+G811,0)</f>
        <v>2152.5573248311102</v>
      </c>
      <c r="K811" s="42">
        <f>MAX((Y$9*E811)+H811+G811,0)</f>
        <v>2152.5573248311098</v>
      </c>
      <c r="L811" s="42">
        <f t="shared" si="73"/>
        <v>0</v>
      </c>
      <c r="M811" s="42">
        <f>ABS(MIN((Y$9*E811)+H811+G811,0))</f>
        <v>0</v>
      </c>
      <c r="N811" s="42">
        <f>MAX(K811,0)*(D811*1000/3600)</f>
        <v>28939.93736717381</v>
      </c>
      <c r="O811" s="42">
        <f>ABS(M811*(D811*1000/3600))</f>
        <v>0</v>
      </c>
      <c r="P811" s="42">
        <f>P810+N811/1000</f>
        <v>3708.5250932867884</v>
      </c>
      <c r="Q811" s="42">
        <f>Q810+O811/1000</f>
        <v>997.45861922657309</v>
      </c>
      <c r="R811" s="43">
        <v>907.40464998774519</v>
      </c>
      <c r="S811" s="43">
        <f t="shared" si="74"/>
        <v>0</v>
      </c>
      <c r="T811" s="42">
        <f>V811*Y$16</f>
        <v>655.4268108388743</v>
      </c>
      <c r="U811" s="21">
        <f>MIN(O811,Y$17)</f>
        <v>0</v>
      </c>
      <c r="V811" s="21">
        <f t="shared" si="77"/>
        <v>950.54280508829993</v>
      </c>
      <c r="W811" s="22"/>
    </row>
    <row r="812" spans="1:23" x14ac:dyDescent="0.35">
      <c r="A812" s="3" t="s">
        <v>13</v>
      </c>
      <c r="B812" s="3">
        <v>805</v>
      </c>
      <c r="C812" s="3">
        <v>216</v>
      </c>
      <c r="D812" s="8">
        <v>51.4</v>
      </c>
      <c r="E812" s="42">
        <f t="shared" si="75"/>
        <v>0.59722222222222276</v>
      </c>
      <c r="F812" s="42">
        <f t="shared" si="76"/>
        <v>2.1500000000000021</v>
      </c>
      <c r="G812" s="42">
        <f>0.5*Y$11*Y$13*Y$10*(D812*(1000/3600))^2</f>
        <v>184.50472582555557</v>
      </c>
      <c r="H812" s="42">
        <f>IF(D812=0,0,Y$12*Y$9*9.81)</f>
        <v>374.44769999999994</v>
      </c>
      <c r="I812" s="42">
        <f t="shared" si="72"/>
        <v>558.95242582555557</v>
      </c>
      <c r="J812" s="42">
        <f>(Y$9*E812)+IF(E812&gt;0,H812+G812,0)</f>
        <v>1595.1329813811121</v>
      </c>
      <c r="K812" s="42">
        <f>MAX((Y$9*E812)+H812+G812,0)</f>
        <v>1595.1329813811121</v>
      </c>
      <c r="L812" s="42">
        <f t="shared" si="73"/>
        <v>0</v>
      </c>
      <c r="M812" s="42">
        <f>ABS(MIN((Y$9*E812)+H812+G812,0))</f>
        <v>0</v>
      </c>
      <c r="N812" s="42">
        <f>MAX(K812,0)*(D812*1000/3600)</f>
        <v>22774.954234163659</v>
      </c>
      <c r="O812" s="42">
        <f>ABS(M812*(D812*1000/3600))</f>
        <v>0</v>
      </c>
      <c r="P812" s="42">
        <f>P811+N812/1000</f>
        <v>3731.3000475209519</v>
      </c>
      <c r="Q812" s="42">
        <f>Q811+O812/1000</f>
        <v>997.45861922657309</v>
      </c>
      <c r="R812" s="43">
        <v>907.40464998774519</v>
      </c>
      <c r="S812" s="43">
        <f t="shared" si="74"/>
        <v>0</v>
      </c>
      <c r="T812" s="42">
        <f>V812*Y$16</f>
        <v>655.4268108388743</v>
      </c>
      <c r="U812" s="21">
        <f>MIN(O812,Y$17)</f>
        <v>0</v>
      </c>
      <c r="V812" s="21">
        <f t="shared" si="77"/>
        <v>950.54280508829993</v>
      </c>
      <c r="W812" s="22"/>
    </row>
    <row r="813" spans="1:23" x14ac:dyDescent="0.35">
      <c r="A813" s="3" t="s">
        <v>13</v>
      </c>
      <c r="B813" s="3">
        <v>806</v>
      </c>
      <c r="C813" s="3">
        <v>217</v>
      </c>
      <c r="D813" s="8">
        <v>52.7</v>
      </c>
      <c r="E813" s="42">
        <f t="shared" si="75"/>
        <v>0.2222222222222224</v>
      </c>
      <c r="F813" s="42">
        <f t="shared" si="76"/>
        <v>0.80000000000000071</v>
      </c>
      <c r="G813" s="42">
        <f>0.5*Y$11*Y$13*Y$10*(D813*(1000/3600))^2</f>
        <v>193.95567305638895</v>
      </c>
      <c r="H813" s="42">
        <f>IF(D813=0,0,Y$12*Y$9*9.81)</f>
        <v>374.44769999999994</v>
      </c>
      <c r="I813" s="42">
        <f t="shared" si="72"/>
        <v>568.40337305638889</v>
      </c>
      <c r="J813" s="42">
        <f>(Y$9*E813)+IF(E813&gt;0,H813+G813,0)</f>
        <v>953.95892861194477</v>
      </c>
      <c r="K813" s="42">
        <f>MAX((Y$9*E813)+H813+G813,0)</f>
        <v>953.95892861194477</v>
      </c>
      <c r="L813" s="42">
        <f t="shared" si="73"/>
        <v>0</v>
      </c>
      <c r="M813" s="42">
        <f>ABS(MIN((Y$9*E813)+H813+G813,0))</f>
        <v>0</v>
      </c>
      <c r="N813" s="42">
        <f>MAX(K813,0)*(D813*1000/3600)</f>
        <v>13964.898760513748</v>
      </c>
      <c r="O813" s="42">
        <f>ABS(M813*(D813*1000/3600))</f>
        <v>0</v>
      </c>
      <c r="P813" s="42">
        <f>P812+N813/1000</f>
        <v>3745.2649462814657</v>
      </c>
      <c r="Q813" s="42">
        <f>Q812+O813/1000</f>
        <v>997.45861922657309</v>
      </c>
      <c r="R813" s="43">
        <v>907.40464998774519</v>
      </c>
      <c r="S813" s="43">
        <f t="shared" si="74"/>
        <v>0</v>
      </c>
      <c r="T813" s="42">
        <f>V813*Y$16</f>
        <v>655.4268108388743</v>
      </c>
      <c r="U813" s="21">
        <f>MIN(O813,Y$17)</f>
        <v>0</v>
      </c>
      <c r="V813" s="21">
        <f t="shared" si="77"/>
        <v>950.54280508829993</v>
      </c>
      <c r="W813" s="22"/>
    </row>
    <row r="814" spans="1:23" x14ac:dyDescent="0.35">
      <c r="A814" s="3" t="s">
        <v>13</v>
      </c>
      <c r="B814" s="3">
        <v>807</v>
      </c>
      <c r="C814" s="3">
        <v>218</v>
      </c>
      <c r="D814" s="8">
        <v>53</v>
      </c>
      <c r="E814" s="42">
        <f t="shared" si="75"/>
        <v>-2.7777777777778172E-2</v>
      </c>
      <c r="F814" s="42">
        <f t="shared" si="76"/>
        <v>-0.10000000000000142</v>
      </c>
      <c r="G814" s="42">
        <f>0.5*Y$11*Y$13*Y$10*(D814*(1000/3600))^2</f>
        <v>196.17018230555558</v>
      </c>
      <c r="H814" s="42">
        <f>IF(D814=0,0,Y$12*Y$9*9.81)</f>
        <v>374.44769999999994</v>
      </c>
      <c r="I814" s="42">
        <f t="shared" si="72"/>
        <v>570.61788230555555</v>
      </c>
      <c r="J814" s="42">
        <f>(Y$9*E814)+IF(E814&gt;0,H814+G814,0)</f>
        <v>-48.194444444445125</v>
      </c>
      <c r="K814" s="42">
        <f>MAX((Y$9*E814)+H814+G814,0)</f>
        <v>522.42343786111041</v>
      </c>
      <c r="L814" s="42">
        <f t="shared" si="73"/>
        <v>48.194444444445125</v>
      </c>
      <c r="M814" s="42">
        <f>ABS(MIN((Y$9*E814)+H814+G814,0))</f>
        <v>0</v>
      </c>
      <c r="N814" s="42">
        <f>MAX(K814,0)*(D814*1000/3600)</f>
        <v>7691.2339462885693</v>
      </c>
      <c r="O814" s="42">
        <f>ABS(M814*(D814*1000/3600))</f>
        <v>0</v>
      </c>
      <c r="P814" s="42">
        <f>P813+N814/1000</f>
        <v>3752.9561802277544</v>
      </c>
      <c r="Q814" s="42">
        <f>Q813+O814/1000</f>
        <v>997.45861922657309</v>
      </c>
      <c r="R814" s="43">
        <v>907.40464998774519</v>
      </c>
      <c r="S814" s="43">
        <f t="shared" si="74"/>
        <v>0</v>
      </c>
      <c r="T814" s="42">
        <f>V814*Y$16</f>
        <v>655.4268108388743</v>
      </c>
      <c r="U814" s="21">
        <f>MIN(O814,Y$17)</f>
        <v>0</v>
      </c>
      <c r="V814" s="21">
        <f t="shared" si="77"/>
        <v>950.54280508829993</v>
      </c>
      <c r="W814" s="22"/>
    </row>
    <row r="815" spans="1:23" x14ac:dyDescent="0.35">
      <c r="A815" s="3" t="s">
        <v>13</v>
      </c>
      <c r="B815" s="3">
        <v>808</v>
      </c>
      <c r="C815" s="3">
        <v>219</v>
      </c>
      <c r="D815" s="8">
        <v>52.5</v>
      </c>
      <c r="E815" s="42">
        <f t="shared" si="75"/>
        <v>-0.23611111111111149</v>
      </c>
      <c r="F815" s="42">
        <f t="shared" si="76"/>
        <v>-0.85000000000000142</v>
      </c>
      <c r="G815" s="42">
        <f>0.5*Y$11*Y$13*Y$10*(D815*(1000/3600))^2</f>
        <v>192.48631718749999</v>
      </c>
      <c r="H815" s="42">
        <f>IF(D815=0,0,Y$12*Y$9*9.81)</f>
        <v>374.44769999999994</v>
      </c>
      <c r="I815" s="42">
        <f t="shared" si="72"/>
        <v>566.93401718749988</v>
      </c>
      <c r="J815" s="42">
        <f>(Y$9*E815)+IF(E815&gt;0,H815+G815,0)</f>
        <v>-409.65277777777845</v>
      </c>
      <c r="K815" s="42">
        <f>MAX((Y$9*E815)+H815+G815,0)</f>
        <v>157.28123940972148</v>
      </c>
      <c r="L815" s="42">
        <f t="shared" si="73"/>
        <v>409.65277777777845</v>
      </c>
      <c r="M815" s="42">
        <f>ABS(MIN((Y$9*E815)+H815+G815,0))</f>
        <v>0</v>
      </c>
      <c r="N815" s="42">
        <f>MAX(K815,0)*(D815*1000/3600)</f>
        <v>2293.6847413917717</v>
      </c>
      <c r="O815" s="42">
        <f>ABS(M815*(D815*1000/3600))</f>
        <v>0</v>
      </c>
      <c r="P815" s="42">
        <f>P814+N815/1000</f>
        <v>3755.2498649691461</v>
      </c>
      <c r="Q815" s="42">
        <f>Q814+O815/1000</f>
        <v>997.45861922657309</v>
      </c>
      <c r="R815" s="43">
        <v>907.40464998774519</v>
      </c>
      <c r="S815" s="43">
        <f t="shared" si="74"/>
        <v>0</v>
      </c>
      <c r="T815" s="42">
        <f>V815*Y$16</f>
        <v>655.4268108388743</v>
      </c>
      <c r="U815" s="21">
        <f>MIN(O815,Y$17)</f>
        <v>0</v>
      </c>
      <c r="V815" s="21">
        <f t="shared" si="77"/>
        <v>950.54280508829993</v>
      </c>
      <c r="W815" s="22"/>
    </row>
    <row r="816" spans="1:23" x14ac:dyDescent="0.35">
      <c r="A816" s="3" t="s">
        <v>13</v>
      </c>
      <c r="B816" s="3">
        <v>809</v>
      </c>
      <c r="C816" s="3">
        <v>220</v>
      </c>
      <c r="D816" s="8">
        <v>51.3</v>
      </c>
      <c r="E816" s="42">
        <f t="shared" si="75"/>
        <v>-0.38888888888888851</v>
      </c>
      <c r="F816" s="42">
        <f t="shared" si="76"/>
        <v>-1.3999999999999986</v>
      </c>
      <c r="G816" s="42">
        <f>0.5*Y$11*Y$13*Y$10*(D816*(1000/3600))^2</f>
        <v>183.78750696750001</v>
      </c>
      <c r="H816" s="42">
        <f>IF(D816=0,0,Y$12*Y$9*9.81)</f>
        <v>374.44769999999994</v>
      </c>
      <c r="I816" s="42">
        <f t="shared" si="72"/>
        <v>558.23520696749995</v>
      </c>
      <c r="J816" s="42">
        <f>(Y$9*E816)+IF(E816&gt;0,H816+G816,0)</f>
        <v>-674.7222222222216</v>
      </c>
      <c r="K816" s="42">
        <f>MAX((Y$9*E816)+H816+G816,0)</f>
        <v>0</v>
      </c>
      <c r="L816" s="42">
        <f t="shared" si="73"/>
        <v>674.7222222222216</v>
      </c>
      <c r="M816" s="42">
        <f>ABS(MIN((Y$9*E816)+H816+G816,0))</f>
        <v>116.48701525472165</v>
      </c>
      <c r="N816" s="42">
        <f>MAX(K816,0)*(D816*1000/3600)</f>
        <v>0</v>
      </c>
      <c r="O816" s="42">
        <f>ABS(M816*(D816*1000/3600))</f>
        <v>1659.9399673797836</v>
      </c>
      <c r="P816" s="42">
        <f>P815+N816/1000</f>
        <v>3755.2498649691461</v>
      </c>
      <c r="Q816" s="42">
        <f>Q815+O816/1000</f>
        <v>999.11855919395282</v>
      </c>
      <c r="R816" s="43">
        <v>907.40464998774519</v>
      </c>
      <c r="S816" s="43">
        <f t="shared" si="74"/>
        <v>0</v>
      </c>
      <c r="T816" s="42">
        <f>V816*Y$16</f>
        <v>656.57138755144285</v>
      </c>
      <c r="U816" s="21">
        <f>MIN(O816,Y$17)</f>
        <v>1659.9399673797836</v>
      </c>
      <c r="V816" s="21">
        <f t="shared" si="77"/>
        <v>952.20274505567966</v>
      </c>
      <c r="W816" s="22"/>
    </row>
    <row r="817" spans="1:23" x14ac:dyDescent="0.35">
      <c r="A817" s="3" t="s">
        <v>13</v>
      </c>
      <c r="B817" s="3">
        <v>810</v>
      </c>
      <c r="C817" s="3">
        <v>221</v>
      </c>
      <c r="D817" s="8">
        <v>49.7</v>
      </c>
      <c r="E817" s="42">
        <f t="shared" si="75"/>
        <v>-0.54166666666666641</v>
      </c>
      <c r="F817" s="42">
        <f t="shared" si="76"/>
        <v>-1.9499999999999993</v>
      </c>
      <c r="G817" s="42">
        <f>0.5*Y$11*Y$13*Y$10*(D817*(1000/3600))^2</f>
        <v>172.50195998972228</v>
      </c>
      <c r="H817" s="42">
        <f>IF(D817=0,0,Y$12*Y$9*9.81)</f>
        <v>374.44769999999994</v>
      </c>
      <c r="I817" s="42">
        <f t="shared" si="72"/>
        <v>546.94965998972225</v>
      </c>
      <c r="J817" s="42">
        <f>(Y$9*E817)+IF(E817&gt;0,H817+G817,0)</f>
        <v>-939.79166666666617</v>
      </c>
      <c r="K817" s="42">
        <f>MAX((Y$9*E817)+H817+G817,0)</f>
        <v>0</v>
      </c>
      <c r="L817" s="42">
        <f t="shared" si="73"/>
        <v>939.79166666666617</v>
      </c>
      <c r="M817" s="42">
        <f>ABS(MIN((Y$9*E817)+H817+G817,0))</f>
        <v>392.84200667694392</v>
      </c>
      <c r="N817" s="42">
        <f>MAX(K817,0)*(D817*1000/3600)</f>
        <v>0</v>
      </c>
      <c r="O817" s="42">
        <f>ABS(M817*(D817*1000/3600))</f>
        <v>5423.4021477344759</v>
      </c>
      <c r="P817" s="42">
        <f>P816+N817/1000</f>
        <v>3755.2498649691461</v>
      </c>
      <c r="Q817" s="42">
        <f>Q816+O817/1000</f>
        <v>1004.5419613416873</v>
      </c>
      <c r="R817" s="43">
        <v>907.40464998774519</v>
      </c>
      <c r="S817" s="43">
        <f t="shared" si="74"/>
        <v>0</v>
      </c>
      <c r="T817" s="42">
        <f>V817*Y$16</f>
        <v>660.3109805025</v>
      </c>
      <c r="U817" s="21">
        <f>MIN(O817,Y$17)</f>
        <v>5423.4021477344759</v>
      </c>
      <c r="V817" s="21">
        <f t="shared" si="77"/>
        <v>957.62614720341412</v>
      </c>
      <c r="W817" s="22"/>
    </row>
    <row r="818" spans="1:23" x14ac:dyDescent="0.35">
      <c r="A818" s="3" t="s">
        <v>13</v>
      </c>
      <c r="B818" s="3">
        <v>811</v>
      </c>
      <c r="C818" s="3">
        <v>222</v>
      </c>
      <c r="D818" s="8">
        <v>47.4</v>
      </c>
      <c r="E818" s="42">
        <f t="shared" si="75"/>
        <v>-0.83333333333333326</v>
      </c>
      <c r="F818" s="42">
        <f t="shared" si="76"/>
        <v>-3</v>
      </c>
      <c r="G818" s="42">
        <f>0.5*Y$11*Y$13*Y$10*(D818*(1000/3600))^2</f>
        <v>156.90541786999998</v>
      </c>
      <c r="H818" s="42">
        <f>IF(D818=0,0,Y$12*Y$9*9.81)</f>
        <v>374.44769999999994</v>
      </c>
      <c r="I818" s="42">
        <f t="shared" si="72"/>
        <v>531.35311786999989</v>
      </c>
      <c r="J818" s="42">
        <f>(Y$9*E818)+IF(E818&gt;0,H818+G818,0)</f>
        <v>-1445.8333333333333</v>
      </c>
      <c r="K818" s="42">
        <f>MAX((Y$9*E818)+H818+G818,0)</f>
        <v>0</v>
      </c>
      <c r="L818" s="42">
        <f t="shared" si="73"/>
        <v>1445.8333333333333</v>
      </c>
      <c r="M818" s="42">
        <f>ABS(MIN((Y$9*E818)+H818+G818,0))</f>
        <v>914.48021546333337</v>
      </c>
      <c r="N818" s="42">
        <f>MAX(K818,0)*(D818*1000/3600)</f>
        <v>0</v>
      </c>
      <c r="O818" s="42">
        <f>ABS(M818*(D818*1000/3600))</f>
        <v>12040.656170267222</v>
      </c>
      <c r="P818" s="42">
        <f>P817+N818/1000</f>
        <v>3755.2498649691461</v>
      </c>
      <c r="Q818" s="42">
        <f>Q817+O818/1000</f>
        <v>1016.5826175119545</v>
      </c>
      <c r="R818" s="43">
        <v>907.40464998774519</v>
      </c>
      <c r="S818" s="43">
        <f t="shared" si="74"/>
        <v>0</v>
      </c>
      <c r="T818" s="42">
        <f>V818*Y$16</f>
        <v>668.61336187011511</v>
      </c>
      <c r="U818" s="21">
        <f>MIN(O818,Y$17)</f>
        <v>12040.656170267222</v>
      </c>
      <c r="V818" s="21">
        <f t="shared" si="77"/>
        <v>969.66680337368132</v>
      </c>
      <c r="W818" s="22"/>
    </row>
    <row r="819" spans="1:23" x14ac:dyDescent="0.35">
      <c r="A819" s="3" t="s">
        <v>13</v>
      </c>
      <c r="B819" s="3">
        <v>812</v>
      </c>
      <c r="C819" s="3">
        <v>223</v>
      </c>
      <c r="D819" s="8">
        <v>43.7</v>
      </c>
      <c r="E819" s="42">
        <f t="shared" si="75"/>
        <v>-1.0694444444444438</v>
      </c>
      <c r="F819" s="42">
        <f t="shared" si="76"/>
        <v>-3.8499999999999979</v>
      </c>
      <c r="G819" s="42">
        <f>0.5*Y$11*Y$13*Y$10*(D819*(1000/3600))^2</f>
        <v>133.36569435638896</v>
      </c>
      <c r="H819" s="42">
        <f>IF(D819=0,0,Y$12*Y$9*9.81)</f>
        <v>374.44769999999994</v>
      </c>
      <c r="I819" s="42">
        <f t="shared" si="72"/>
        <v>507.81339435638893</v>
      </c>
      <c r="J819" s="42">
        <f>(Y$9*E819)+IF(E819&gt;0,H819+G819,0)</f>
        <v>-1855.4861111111099</v>
      </c>
      <c r="K819" s="42">
        <f>MAX((Y$9*E819)+H819+G819,0)</f>
        <v>0</v>
      </c>
      <c r="L819" s="42">
        <f t="shared" si="73"/>
        <v>1855.4861111111099</v>
      </c>
      <c r="M819" s="42">
        <f>ABS(MIN((Y$9*E819)+H819+G819,0))</f>
        <v>1347.672716754721</v>
      </c>
      <c r="N819" s="42">
        <f>MAX(K819,0)*(D819*1000/3600)</f>
        <v>0</v>
      </c>
      <c r="O819" s="42">
        <f>ABS(M819*(D819*1000/3600))</f>
        <v>16359.249367272587</v>
      </c>
      <c r="P819" s="42">
        <f>P818+N819/1000</f>
        <v>3755.2498649691461</v>
      </c>
      <c r="Q819" s="42">
        <f>Q818+O819/1000</f>
        <v>1032.9418668792271</v>
      </c>
      <c r="R819" s="43">
        <v>907.40464998774519</v>
      </c>
      <c r="S819" s="43">
        <f t="shared" si="74"/>
        <v>0</v>
      </c>
      <c r="T819" s="42">
        <f>V819*Y$16</f>
        <v>678.95629657011511</v>
      </c>
      <c r="U819" s="21">
        <f>MIN(O819,Y$17)</f>
        <v>15000</v>
      </c>
      <c r="V819" s="21">
        <f t="shared" si="77"/>
        <v>984.66680337368132</v>
      </c>
      <c r="W819" s="22"/>
    </row>
    <row r="820" spans="1:23" x14ac:dyDescent="0.35">
      <c r="A820" s="3" t="s">
        <v>13</v>
      </c>
      <c r="B820" s="3">
        <v>813</v>
      </c>
      <c r="C820" s="3">
        <v>224</v>
      </c>
      <c r="D820" s="8">
        <v>39.700000000000003</v>
      </c>
      <c r="E820" s="42">
        <f t="shared" si="75"/>
        <v>-1.1388888888888893</v>
      </c>
      <c r="F820" s="42">
        <f t="shared" si="76"/>
        <v>-4.1000000000000014</v>
      </c>
      <c r="G820" s="42">
        <f>0.5*Y$11*Y$13*Y$10*(D820*(1000/3600))^2</f>
        <v>110.06830282305556</v>
      </c>
      <c r="H820" s="42">
        <f>IF(D820=0,0,Y$12*Y$9*9.81)</f>
        <v>374.44769999999994</v>
      </c>
      <c r="I820" s="42">
        <f t="shared" si="72"/>
        <v>484.51600282305549</v>
      </c>
      <c r="J820" s="42">
        <f>(Y$9*E820)+IF(E820&gt;0,H820+G820,0)</f>
        <v>-1975.9722222222229</v>
      </c>
      <c r="K820" s="42">
        <f>MAX((Y$9*E820)+H820+G820,0)</f>
        <v>0</v>
      </c>
      <c r="L820" s="42">
        <f t="shared" si="73"/>
        <v>1975.9722222222229</v>
      </c>
      <c r="M820" s="42">
        <f>ABS(MIN((Y$9*E820)+H820+G820,0))</f>
        <v>1491.4562193991674</v>
      </c>
      <c r="N820" s="42">
        <f>MAX(K820,0)*(D820*1000/3600)</f>
        <v>0</v>
      </c>
      <c r="O820" s="42">
        <f>ABS(M820*(D820*1000/3600))</f>
        <v>16447.447752818596</v>
      </c>
      <c r="P820" s="42">
        <f>P819+N820/1000</f>
        <v>3755.2498649691461</v>
      </c>
      <c r="Q820" s="42">
        <f>Q819+O820/1000</f>
        <v>1049.3893146320456</v>
      </c>
      <c r="R820" s="43">
        <v>907.40464998774519</v>
      </c>
      <c r="S820" s="43">
        <f t="shared" si="74"/>
        <v>0</v>
      </c>
      <c r="T820" s="42">
        <f>V820*Y$16</f>
        <v>689.29923127011511</v>
      </c>
      <c r="U820" s="21">
        <f>MIN(O820,Y$17)</f>
        <v>15000</v>
      </c>
      <c r="V820" s="21">
        <f t="shared" si="77"/>
        <v>999.66680337368132</v>
      </c>
      <c r="W820" s="22"/>
    </row>
    <row r="821" spans="1:23" x14ac:dyDescent="0.35">
      <c r="A821" s="3" t="s">
        <v>13</v>
      </c>
      <c r="B821" s="3">
        <v>814</v>
      </c>
      <c r="C821" s="3">
        <v>225</v>
      </c>
      <c r="D821" s="8">
        <v>35.5</v>
      </c>
      <c r="E821" s="42">
        <f t="shared" si="75"/>
        <v>-1.1944444444444446</v>
      </c>
      <c r="F821" s="42">
        <f t="shared" si="76"/>
        <v>-4.3000000000000007</v>
      </c>
      <c r="G821" s="42">
        <f>0.5*Y$11*Y$13*Y$10*(D821*(1000/3600))^2</f>
        <v>88.011204076388879</v>
      </c>
      <c r="H821" s="42">
        <f>IF(D821=0,0,Y$12*Y$9*9.81)</f>
        <v>374.44769999999994</v>
      </c>
      <c r="I821" s="42">
        <f t="shared" si="72"/>
        <v>462.45890407638882</v>
      </c>
      <c r="J821" s="42">
        <f>(Y$9*E821)+IF(E821&gt;0,H821+G821,0)</f>
        <v>-2072.3611111111113</v>
      </c>
      <c r="K821" s="42">
        <f>MAX((Y$9*E821)+H821+G821,0)</f>
        <v>0</v>
      </c>
      <c r="L821" s="42">
        <f t="shared" si="73"/>
        <v>2072.3611111111113</v>
      </c>
      <c r="M821" s="42">
        <f>ABS(MIN((Y$9*E821)+H821+G821,0))</f>
        <v>1609.9022070347226</v>
      </c>
      <c r="N821" s="42">
        <f>MAX(K821,0)*(D821*1000/3600)</f>
        <v>0</v>
      </c>
      <c r="O821" s="42">
        <f>ABS(M821*(D821*1000/3600))</f>
        <v>15875.424541592402</v>
      </c>
      <c r="P821" s="42">
        <f>P820+N821/1000</f>
        <v>3755.2498649691461</v>
      </c>
      <c r="Q821" s="42">
        <f>Q820+O821/1000</f>
        <v>1065.264739173638</v>
      </c>
      <c r="R821" s="43">
        <v>907.40464998774519</v>
      </c>
      <c r="S821" s="43">
        <f t="shared" si="74"/>
        <v>0</v>
      </c>
      <c r="T821" s="42">
        <f>V821*Y$16</f>
        <v>699.64216597011512</v>
      </c>
      <c r="U821" s="21">
        <f>MIN(O821,Y$17)</f>
        <v>15000</v>
      </c>
      <c r="V821" s="21">
        <f t="shared" si="77"/>
        <v>1014.6668033736813</v>
      </c>
      <c r="W821" s="22"/>
    </row>
    <row r="822" spans="1:23" x14ac:dyDescent="0.35">
      <c r="A822" s="3" t="s">
        <v>13</v>
      </c>
      <c r="B822" s="3">
        <v>815</v>
      </c>
      <c r="C822" s="3">
        <v>226</v>
      </c>
      <c r="D822" s="8">
        <v>31.1</v>
      </c>
      <c r="E822" s="42">
        <f t="shared" si="75"/>
        <v>-1.2777777777777777</v>
      </c>
      <c r="F822" s="42">
        <f t="shared" si="76"/>
        <v>-4.5999999999999996</v>
      </c>
      <c r="G822" s="42">
        <f>0.5*Y$11*Y$13*Y$10*(D822*(1000/3600))^2</f>
        <v>67.546373096388905</v>
      </c>
      <c r="H822" s="42">
        <f>IF(D822=0,0,Y$12*Y$9*9.81)</f>
        <v>374.44769999999994</v>
      </c>
      <c r="I822" s="42">
        <f t="shared" si="72"/>
        <v>441.99407309638883</v>
      </c>
      <c r="J822" s="42">
        <f>(Y$9*E822)+IF(E822&gt;0,H822+G822,0)</f>
        <v>-2216.9444444444443</v>
      </c>
      <c r="K822" s="42">
        <f>MAX((Y$9*E822)+H822+G822,0)</f>
        <v>0</v>
      </c>
      <c r="L822" s="42">
        <f t="shared" si="73"/>
        <v>2216.9444444444443</v>
      </c>
      <c r="M822" s="42">
        <f>ABS(MIN((Y$9*E822)+H822+G822,0))</f>
        <v>1774.9503713480556</v>
      </c>
      <c r="N822" s="42">
        <f>MAX(K822,0)*(D822*1000/3600)</f>
        <v>0</v>
      </c>
      <c r="O822" s="42">
        <f>ABS(M822*(D822*1000/3600))</f>
        <v>15333.599041367925</v>
      </c>
      <c r="P822" s="42">
        <f>P821+N822/1000</f>
        <v>3755.2498649691461</v>
      </c>
      <c r="Q822" s="42">
        <f>Q821+O822/1000</f>
        <v>1080.5983382150059</v>
      </c>
      <c r="R822" s="43">
        <v>907.40464998774519</v>
      </c>
      <c r="S822" s="43">
        <f t="shared" si="74"/>
        <v>0</v>
      </c>
      <c r="T822" s="42">
        <f>V822*Y$16</f>
        <v>709.98510067011523</v>
      </c>
      <c r="U822" s="21">
        <f>MIN(O822,Y$17)</f>
        <v>15000</v>
      </c>
      <c r="V822" s="21">
        <f t="shared" si="77"/>
        <v>1029.6668033736814</v>
      </c>
      <c r="W822" s="22"/>
    </row>
    <row r="823" spans="1:23" x14ac:dyDescent="0.35">
      <c r="A823" s="3" t="s">
        <v>13</v>
      </c>
      <c r="B823" s="3">
        <v>816</v>
      </c>
      <c r="C823" s="3">
        <v>227</v>
      </c>
      <c r="D823" s="8">
        <v>26.3</v>
      </c>
      <c r="E823" s="42">
        <f t="shared" si="75"/>
        <v>-1.2777777777777781</v>
      </c>
      <c r="F823" s="42">
        <f t="shared" si="76"/>
        <v>-4.6000000000000014</v>
      </c>
      <c r="G823" s="42">
        <f>0.5*Y$11*Y$13*Y$10*(D823*(1000/3600))^2</f>
        <v>48.305074189722234</v>
      </c>
      <c r="H823" s="42">
        <f>IF(D823=0,0,Y$12*Y$9*9.81)</f>
        <v>374.44769999999994</v>
      </c>
      <c r="I823" s="42">
        <f t="shared" si="72"/>
        <v>422.75277418972217</v>
      </c>
      <c r="J823" s="42">
        <f>(Y$9*E823)+IF(E823&gt;0,H823+G823,0)</f>
        <v>-2216.9444444444453</v>
      </c>
      <c r="K823" s="42">
        <f>MAX((Y$9*E823)+H823+G823,0)</f>
        <v>0</v>
      </c>
      <c r="L823" s="42">
        <f t="shared" si="73"/>
        <v>2216.9444444444453</v>
      </c>
      <c r="M823" s="42">
        <f>ABS(MIN((Y$9*E823)+H823+G823,0))</f>
        <v>1794.191670254723</v>
      </c>
      <c r="N823" s="42">
        <f>MAX(K823,0)*(D823*1000/3600)</f>
        <v>0</v>
      </c>
      <c r="O823" s="42">
        <f>ABS(M823*(D823*1000/3600))</f>
        <v>13107.566924360894</v>
      </c>
      <c r="P823" s="42">
        <f>P822+N823/1000</f>
        <v>3755.2498649691461</v>
      </c>
      <c r="Q823" s="42">
        <f>Q822+O823/1000</f>
        <v>1093.7059051393669</v>
      </c>
      <c r="R823" s="43">
        <v>907.40464998774519</v>
      </c>
      <c r="S823" s="43">
        <f t="shared" si="74"/>
        <v>0</v>
      </c>
      <c r="T823" s="42">
        <f>V823*Y$16</f>
        <v>719.0231479217515</v>
      </c>
      <c r="U823" s="21">
        <f>MIN(O823,Y$17)</f>
        <v>13107.566924360894</v>
      </c>
      <c r="V823" s="21">
        <f t="shared" si="77"/>
        <v>1042.7743702980424</v>
      </c>
      <c r="W823" s="22"/>
    </row>
    <row r="824" spans="1:23" x14ac:dyDescent="0.35">
      <c r="A824" s="3" t="s">
        <v>13</v>
      </c>
      <c r="B824" s="3">
        <v>817</v>
      </c>
      <c r="C824" s="3">
        <v>228</v>
      </c>
      <c r="D824" s="8">
        <v>21.9</v>
      </c>
      <c r="E824" s="42">
        <f t="shared" si="75"/>
        <v>-1.1527777777777779</v>
      </c>
      <c r="F824" s="42">
        <f t="shared" si="76"/>
        <v>-4.1500000000000004</v>
      </c>
      <c r="G824" s="42">
        <f>0.5*Y$11*Y$13*Y$10*(D824*(1000/3600))^2</f>
        <v>33.494190507500001</v>
      </c>
      <c r="H824" s="42">
        <f>IF(D824=0,0,Y$12*Y$9*9.81)</f>
        <v>374.44769999999994</v>
      </c>
      <c r="I824" s="42">
        <f t="shared" si="72"/>
        <v>407.94189050749992</v>
      </c>
      <c r="J824" s="42">
        <f>(Y$9*E824)+IF(E824&gt;0,H824+G824,0)</f>
        <v>-2000.0694444444446</v>
      </c>
      <c r="K824" s="42">
        <f>MAX((Y$9*E824)+H824+G824,0)</f>
        <v>0</v>
      </c>
      <c r="L824" s="42">
        <f t="shared" si="73"/>
        <v>2000.0694444444446</v>
      </c>
      <c r="M824" s="42">
        <f>ABS(MIN((Y$9*E824)+H824+G824,0))</f>
        <v>1592.1275539369447</v>
      </c>
      <c r="N824" s="42">
        <f>MAX(K824,0)*(D824*1000/3600)</f>
        <v>0</v>
      </c>
      <c r="O824" s="42">
        <f>ABS(M824*(D824*1000/3600))</f>
        <v>9685.4426197830799</v>
      </c>
      <c r="P824" s="42">
        <f>P823+N824/1000</f>
        <v>3755.2498649691461</v>
      </c>
      <c r="Q824" s="42">
        <f>Q823+O824/1000</f>
        <v>1103.39134775915</v>
      </c>
      <c r="R824" s="43">
        <v>907.40464998774519</v>
      </c>
      <c r="S824" s="43">
        <f t="shared" si="74"/>
        <v>0</v>
      </c>
      <c r="T824" s="42">
        <f>V824*Y$16</f>
        <v>725.70154129221908</v>
      </c>
      <c r="U824" s="21">
        <f>MIN(O824,Y$17)</f>
        <v>9685.4426197830799</v>
      </c>
      <c r="V824" s="21">
        <f t="shared" si="77"/>
        <v>1052.4598129178255</v>
      </c>
      <c r="W824" s="22"/>
    </row>
    <row r="825" spans="1:23" x14ac:dyDescent="0.35">
      <c r="A825" s="4" t="s">
        <v>13</v>
      </c>
      <c r="B825" s="3">
        <v>818</v>
      </c>
      <c r="C825" s="3">
        <v>229</v>
      </c>
      <c r="D825" s="8">
        <v>18</v>
      </c>
      <c r="E825" s="42">
        <f t="shared" si="75"/>
        <v>-0.68055555555555536</v>
      </c>
      <c r="F825" s="42">
        <f t="shared" si="76"/>
        <v>-2.4499999999999993</v>
      </c>
      <c r="G825" s="42">
        <f>0.5*Y$11*Y$13*Y$10*(D825*(1000/3600))^2</f>
        <v>22.626963</v>
      </c>
      <c r="H825" s="42">
        <f>IF(D825=0,0,Y$12*Y$9*9.81)</f>
        <v>374.44769999999994</v>
      </c>
      <c r="I825" s="42">
        <f t="shared" si="72"/>
        <v>397.07466299999993</v>
      </c>
      <c r="J825" s="42">
        <f>(Y$9*E825)+IF(E825&gt;0,H825+G825,0)</f>
        <v>-1180.7638888888885</v>
      </c>
      <c r="K825" s="42">
        <f>MAX((Y$9*E825)+H825+G825,0)</f>
        <v>0</v>
      </c>
      <c r="L825" s="42">
        <f t="shared" si="73"/>
        <v>1180.7638888888885</v>
      </c>
      <c r="M825" s="42">
        <f>ABS(MIN((Y$9*E825)+H825+G825,0))</f>
        <v>783.68922588888847</v>
      </c>
      <c r="N825" s="42">
        <f>MAX(K825,0)*(D825*1000/3600)</f>
        <v>0</v>
      </c>
      <c r="O825" s="42">
        <f>ABS(M825*(D825*1000/3600))</f>
        <v>3918.4461294444422</v>
      </c>
      <c r="P825" s="42">
        <f>P824+N825/1000</f>
        <v>3755.2498649691461</v>
      </c>
      <c r="Q825" s="42">
        <f>Q824+O825/1000</f>
        <v>1107.3097938885944</v>
      </c>
      <c r="R825" s="43">
        <v>907.40464998774519</v>
      </c>
      <c r="S825" s="43">
        <f t="shared" si="74"/>
        <v>0</v>
      </c>
      <c r="T825" s="42">
        <f>V825*Y$16</f>
        <v>728.40342345503984</v>
      </c>
      <c r="U825" s="21">
        <f>MIN(O825,Y$17)</f>
        <v>3918.4461294444422</v>
      </c>
      <c r="V825" s="21">
        <f t="shared" si="77"/>
        <v>1056.3782590472699</v>
      </c>
      <c r="W825" s="22"/>
    </row>
    <row r="826" spans="1:23" x14ac:dyDescent="0.35">
      <c r="A826" s="3" t="s">
        <v>13</v>
      </c>
      <c r="B826" s="3">
        <v>819</v>
      </c>
      <c r="C826" s="3">
        <v>230</v>
      </c>
      <c r="D826" s="8">
        <v>17</v>
      </c>
      <c r="E826" s="42">
        <f t="shared" si="75"/>
        <v>0</v>
      </c>
      <c r="F826" s="42">
        <f t="shared" si="76"/>
        <v>0</v>
      </c>
      <c r="G826" s="42">
        <f>0.5*Y$11*Y$13*Y$10*(D826*(1000/3600))^2</f>
        <v>20.182692305555555</v>
      </c>
      <c r="H826" s="42">
        <f>IF(D826=0,0,Y$12*Y$9*9.81)</f>
        <v>374.44769999999994</v>
      </c>
      <c r="I826" s="42">
        <f t="shared" si="72"/>
        <v>394.63039230555552</v>
      </c>
      <c r="J826" s="42">
        <f>(Y$9*E826)+IF(E826&gt;0,H826+G826,0)</f>
        <v>0</v>
      </c>
      <c r="K826" s="42">
        <f>MAX((Y$9*E826)+H826+G826,0)</f>
        <v>394.63039230555552</v>
      </c>
      <c r="L826" s="42">
        <f t="shared" si="73"/>
        <v>0</v>
      </c>
      <c r="M826" s="42">
        <f>ABS(MIN((Y$9*E826)+H826+G826,0))</f>
        <v>0</v>
      </c>
      <c r="N826" s="42">
        <f>MAX(K826,0)*(D826*1000/3600)</f>
        <v>1863.5324081095678</v>
      </c>
      <c r="O826" s="42">
        <f>ABS(M826*(D826*1000/3600))</f>
        <v>0</v>
      </c>
      <c r="P826" s="42">
        <f>P825+N826/1000</f>
        <v>3757.1133973772558</v>
      </c>
      <c r="Q826" s="42">
        <f>Q825+O826/1000</f>
        <v>1107.3097938885944</v>
      </c>
      <c r="R826" s="43">
        <v>907.40464998774519</v>
      </c>
      <c r="S826" s="43">
        <f t="shared" si="74"/>
        <v>0</v>
      </c>
      <c r="T826" s="42">
        <f>V826*Y$16</f>
        <v>728.40342345503984</v>
      </c>
      <c r="U826" s="21">
        <f>MIN(O826,Y$17)</f>
        <v>0</v>
      </c>
      <c r="V826" s="21">
        <f t="shared" si="77"/>
        <v>1056.3782590472699</v>
      </c>
      <c r="W826" s="22"/>
    </row>
    <row r="827" spans="1:23" x14ac:dyDescent="0.35">
      <c r="A827" s="3" t="s">
        <v>13</v>
      </c>
      <c r="B827" s="3">
        <v>820</v>
      </c>
      <c r="C827" s="3">
        <v>231</v>
      </c>
      <c r="D827" s="8">
        <v>18</v>
      </c>
      <c r="E827" s="42">
        <f t="shared" si="75"/>
        <v>0.61111111111111094</v>
      </c>
      <c r="F827" s="42">
        <f t="shared" si="76"/>
        <v>2.1999999999999993</v>
      </c>
      <c r="G827" s="42">
        <f>0.5*Y$11*Y$13*Y$10*(D827*(1000/3600))^2</f>
        <v>22.626963</v>
      </c>
      <c r="H827" s="42">
        <f>IF(D827=0,0,Y$12*Y$9*9.81)</f>
        <v>374.44769999999994</v>
      </c>
      <c r="I827" s="42">
        <f t="shared" si="72"/>
        <v>397.07466299999993</v>
      </c>
      <c r="J827" s="42">
        <f>(Y$9*E827)+IF(E827&gt;0,H827+G827,0)</f>
        <v>1457.3524407777772</v>
      </c>
      <c r="K827" s="42">
        <f>MAX((Y$9*E827)+H827+G827,0)</f>
        <v>1457.3524407777772</v>
      </c>
      <c r="L827" s="42">
        <f t="shared" si="73"/>
        <v>0</v>
      </c>
      <c r="M827" s="42">
        <f>ABS(MIN((Y$9*E827)+H827+G827,0))</f>
        <v>0</v>
      </c>
      <c r="N827" s="42">
        <f>MAX(K827,0)*(D827*1000/3600)</f>
        <v>7286.7622038888858</v>
      </c>
      <c r="O827" s="42">
        <f>ABS(M827*(D827*1000/3600))</f>
        <v>0</v>
      </c>
      <c r="P827" s="42">
        <f>P826+N827/1000</f>
        <v>3764.4001595811446</v>
      </c>
      <c r="Q827" s="42">
        <f>Q826+O827/1000</f>
        <v>1107.3097938885944</v>
      </c>
      <c r="R827" s="43">
        <v>907.40464998774519</v>
      </c>
      <c r="S827" s="43">
        <f t="shared" si="74"/>
        <v>0</v>
      </c>
      <c r="T827" s="42">
        <f>V827*Y$16</f>
        <v>728.40342345503984</v>
      </c>
      <c r="U827" s="21">
        <f>MIN(O827,Y$17)</f>
        <v>0</v>
      </c>
      <c r="V827" s="21">
        <f t="shared" si="77"/>
        <v>1056.3782590472699</v>
      </c>
      <c r="W827" s="22"/>
    </row>
    <row r="828" spans="1:23" x14ac:dyDescent="0.35">
      <c r="A828" s="3" t="s">
        <v>13</v>
      </c>
      <c r="B828" s="3">
        <v>821</v>
      </c>
      <c r="C828" s="3">
        <v>232</v>
      </c>
      <c r="D828" s="8">
        <v>21.4</v>
      </c>
      <c r="E828" s="42">
        <f t="shared" si="75"/>
        <v>0.94444444444444453</v>
      </c>
      <c r="F828" s="42">
        <f t="shared" si="76"/>
        <v>3.4000000000000004</v>
      </c>
      <c r="G828" s="42">
        <f>0.5*Y$11*Y$13*Y$10*(D828*(1000/3600))^2</f>
        <v>31.982234492222226</v>
      </c>
      <c r="H828" s="42">
        <f>IF(D828=0,0,Y$12*Y$9*9.81)</f>
        <v>374.44769999999994</v>
      </c>
      <c r="I828" s="42">
        <f t="shared" si="72"/>
        <v>406.42993449222217</v>
      </c>
      <c r="J828" s="42">
        <f>(Y$9*E828)+IF(E828&gt;0,H828+G828,0)</f>
        <v>2045.0410456033335</v>
      </c>
      <c r="K828" s="42">
        <f>MAX((Y$9*E828)+H828+G828,0)</f>
        <v>2045.0410456033335</v>
      </c>
      <c r="L828" s="42">
        <f t="shared" si="73"/>
        <v>0</v>
      </c>
      <c r="M828" s="42">
        <f>ABS(MIN((Y$9*E828)+H828+G828,0))</f>
        <v>0</v>
      </c>
      <c r="N828" s="42">
        <f>MAX(K828,0)*(D828*1000/3600)</f>
        <v>12156.632882197593</v>
      </c>
      <c r="O828" s="42">
        <f>ABS(M828*(D828*1000/3600))</f>
        <v>0</v>
      </c>
      <c r="P828" s="42">
        <f>P827+N828/1000</f>
        <v>3776.5567924633424</v>
      </c>
      <c r="Q828" s="42">
        <f>Q827+O828/1000</f>
        <v>1107.3097938885944</v>
      </c>
      <c r="R828" s="43">
        <v>907.40464998774519</v>
      </c>
      <c r="S828" s="43">
        <f t="shared" si="74"/>
        <v>0</v>
      </c>
      <c r="T828" s="42">
        <f>V828*Y$16</f>
        <v>728.40342345503984</v>
      </c>
      <c r="U828" s="21">
        <f>MIN(O828,Y$17)</f>
        <v>0</v>
      </c>
      <c r="V828" s="21">
        <f t="shared" si="77"/>
        <v>1056.3782590472699</v>
      </c>
      <c r="W828" s="22"/>
    </row>
    <row r="829" spans="1:23" x14ac:dyDescent="0.35">
      <c r="A829" s="3" t="s">
        <v>13</v>
      </c>
      <c r="B829" s="3">
        <v>822</v>
      </c>
      <c r="C829" s="3">
        <v>233</v>
      </c>
      <c r="D829" s="8">
        <v>24.8</v>
      </c>
      <c r="E829" s="42">
        <f t="shared" si="75"/>
        <v>0.90277777777777779</v>
      </c>
      <c r="F829" s="42">
        <f t="shared" si="76"/>
        <v>3.25</v>
      </c>
      <c r="G829" s="42">
        <f>0.5*Y$11*Y$13*Y$10*(D829*(1000/3600))^2</f>
        <v>42.952121368888896</v>
      </c>
      <c r="H829" s="42">
        <f>IF(D829=0,0,Y$12*Y$9*9.81)</f>
        <v>374.44769999999994</v>
      </c>
      <c r="I829" s="42">
        <f t="shared" si="72"/>
        <v>417.39982136888887</v>
      </c>
      <c r="J829" s="42">
        <f>(Y$9*E829)+IF(E829&gt;0,H829+G829,0)</f>
        <v>1983.7192658133335</v>
      </c>
      <c r="K829" s="42">
        <f>MAX((Y$9*E829)+H829+G829,0)</f>
        <v>1983.7192658133333</v>
      </c>
      <c r="L829" s="42">
        <f t="shared" si="73"/>
        <v>0</v>
      </c>
      <c r="M829" s="42">
        <f>ABS(MIN((Y$9*E829)+H829+G829,0))</f>
        <v>0</v>
      </c>
      <c r="N829" s="42">
        <f>MAX(K829,0)*(D829*1000/3600)</f>
        <v>13665.621608936297</v>
      </c>
      <c r="O829" s="42">
        <f>ABS(M829*(D829*1000/3600))</f>
        <v>0</v>
      </c>
      <c r="P829" s="42">
        <f>P828+N829/1000</f>
        <v>3790.2224140722788</v>
      </c>
      <c r="Q829" s="42">
        <f>Q828+O829/1000</f>
        <v>1107.3097938885944</v>
      </c>
      <c r="R829" s="43">
        <v>907.40464998774519</v>
      </c>
      <c r="S829" s="43">
        <f t="shared" si="74"/>
        <v>0</v>
      </c>
      <c r="T829" s="42">
        <f>V829*Y$16</f>
        <v>728.40342345503984</v>
      </c>
      <c r="U829" s="21">
        <f>MIN(O829,Y$17)</f>
        <v>0</v>
      </c>
      <c r="V829" s="21">
        <f t="shared" si="77"/>
        <v>1056.3782590472699</v>
      </c>
      <c r="W829" s="22"/>
    </row>
    <row r="830" spans="1:23" x14ac:dyDescent="0.35">
      <c r="A830" s="3" t="s">
        <v>13</v>
      </c>
      <c r="B830" s="3">
        <v>823</v>
      </c>
      <c r="C830" s="3">
        <v>234</v>
      </c>
      <c r="D830" s="8">
        <v>27.9</v>
      </c>
      <c r="E830" s="42">
        <f t="shared" si="75"/>
        <v>0.83333333333333326</v>
      </c>
      <c r="F830" s="42">
        <f t="shared" si="76"/>
        <v>3</v>
      </c>
      <c r="G830" s="42">
        <f>0.5*Y$11*Y$13*Y$10*(D830*(1000/3600))^2</f>
        <v>54.361278607499997</v>
      </c>
      <c r="H830" s="42">
        <f>IF(D830=0,0,Y$12*Y$9*9.81)</f>
        <v>374.44769999999994</v>
      </c>
      <c r="I830" s="42">
        <f t="shared" si="72"/>
        <v>428.80897860749997</v>
      </c>
      <c r="J830" s="42">
        <f>(Y$9*E830)+IF(E830&gt;0,H830+G830,0)</f>
        <v>1874.6423119408332</v>
      </c>
      <c r="K830" s="42">
        <f>MAX((Y$9*E830)+H830+G830,0)</f>
        <v>1874.6423119408332</v>
      </c>
      <c r="L830" s="42">
        <f t="shared" si="73"/>
        <v>0</v>
      </c>
      <c r="M830" s="42">
        <f>ABS(MIN((Y$9*E830)+H830+G830,0))</f>
        <v>0</v>
      </c>
      <c r="N830" s="42">
        <f>MAX(K830,0)*(D830*1000/3600)</f>
        <v>14528.477917541457</v>
      </c>
      <c r="O830" s="42">
        <f>ABS(M830*(D830*1000/3600))</f>
        <v>0</v>
      </c>
      <c r="P830" s="42">
        <f>P829+N830/1000</f>
        <v>3804.75089198982</v>
      </c>
      <c r="Q830" s="42">
        <f>Q829+O830/1000</f>
        <v>1107.3097938885944</v>
      </c>
      <c r="R830" s="43">
        <v>907.40464998774519</v>
      </c>
      <c r="S830" s="43">
        <f t="shared" si="74"/>
        <v>0</v>
      </c>
      <c r="T830" s="42">
        <f>V830*Y$16</f>
        <v>728.40342345503984</v>
      </c>
      <c r="U830" s="21">
        <f>MIN(O830,Y$17)</f>
        <v>0</v>
      </c>
      <c r="V830" s="21">
        <f t="shared" si="77"/>
        <v>1056.3782590472699</v>
      </c>
      <c r="W830" s="22"/>
    </row>
    <row r="831" spans="1:23" x14ac:dyDescent="0.35">
      <c r="A831" s="3" t="s">
        <v>13</v>
      </c>
      <c r="B831" s="3">
        <v>824</v>
      </c>
      <c r="C831" s="3">
        <v>235</v>
      </c>
      <c r="D831" s="8">
        <v>30.8</v>
      </c>
      <c r="E831" s="42">
        <f t="shared" si="75"/>
        <v>0.70833333333333348</v>
      </c>
      <c r="F831" s="42">
        <f t="shared" si="76"/>
        <v>2.5500000000000007</v>
      </c>
      <c r="G831" s="42">
        <f>0.5*Y$11*Y$13*Y$10*(D831*(1000/3600))^2</f>
        <v>66.249512902222222</v>
      </c>
      <c r="H831" s="42">
        <f>IF(D831=0,0,Y$12*Y$9*9.81)</f>
        <v>374.44769999999994</v>
      </c>
      <c r="I831" s="42">
        <f t="shared" si="72"/>
        <v>440.69721290222219</v>
      </c>
      <c r="J831" s="42">
        <f>(Y$9*E831)+IF(E831&gt;0,H831+G831,0)</f>
        <v>1669.6555462355557</v>
      </c>
      <c r="K831" s="42">
        <f>MAX((Y$9*E831)+H831+G831,0)</f>
        <v>1669.6555462355557</v>
      </c>
      <c r="L831" s="42">
        <f t="shared" si="73"/>
        <v>0</v>
      </c>
      <c r="M831" s="42">
        <f>ABS(MIN((Y$9*E831)+H831+G831,0))</f>
        <v>0</v>
      </c>
      <c r="N831" s="42">
        <f>MAX(K831,0)*(D831*1000/3600)</f>
        <v>14284.830784459753</v>
      </c>
      <c r="O831" s="42">
        <f>ABS(M831*(D831*1000/3600))</f>
        <v>0</v>
      </c>
      <c r="P831" s="42">
        <f>P830+N831/1000</f>
        <v>3819.0357227742797</v>
      </c>
      <c r="Q831" s="42">
        <f>Q830+O831/1000</f>
        <v>1107.3097938885944</v>
      </c>
      <c r="R831" s="43">
        <v>907.40464998774519</v>
      </c>
      <c r="S831" s="43">
        <f t="shared" si="74"/>
        <v>0</v>
      </c>
      <c r="T831" s="42">
        <f>V831*Y$16</f>
        <v>728.40342345503984</v>
      </c>
      <c r="U831" s="21">
        <f>MIN(O831,Y$17)</f>
        <v>0</v>
      </c>
      <c r="V831" s="21">
        <f t="shared" si="77"/>
        <v>1056.3782590472699</v>
      </c>
      <c r="W831" s="22"/>
    </row>
    <row r="832" spans="1:23" x14ac:dyDescent="0.35">
      <c r="A832" s="3" t="s">
        <v>13</v>
      </c>
      <c r="B832" s="3">
        <v>825</v>
      </c>
      <c r="C832" s="3">
        <v>236</v>
      </c>
      <c r="D832" s="8">
        <v>33</v>
      </c>
      <c r="E832" s="42">
        <f t="shared" si="75"/>
        <v>0.59722222222222232</v>
      </c>
      <c r="F832" s="42">
        <f t="shared" si="76"/>
        <v>2.1500000000000004</v>
      </c>
      <c r="G832" s="42">
        <f>0.5*Y$11*Y$13*Y$10*(D832*(1000/3600))^2</f>
        <v>76.051736750000018</v>
      </c>
      <c r="H832" s="42">
        <f>IF(D832=0,0,Y$12*Y$9*9.81)</f>
        <v>374.44769999999994</v>
      </c>
      <c r="I832" s="42">
        <f t="shared" si="72"/>
        <v>450.49943674999997</v>
      </c>
      <c r="J832" s="42">
        <f>(Y$9*E832)+IF(E832&gt;0,H832+G832,0)</f>
        <v>1486.6799923055555</v>
      </c>
      <c r="K832" s="42">
        <f>MAX((Y$9*E832)+H832+G832,0)</f>
        <v>1486.6799923055555</v>
      </c>
      <c r="L832" s="42">
        <f t="shared" si="73"/>
        <v>0</v>
      </c>
      <c r="M832" s="42">
        <f>ABS(MIN((Y$9*E832)+H832+G832,0))</f>
        <v>0</v>
      </c>
      <c r="N832" s="42">
        <f>MAX(K832,0)*(D832*1000/3600)</f>
        <v>13627.89992946759</v>
      </c>
      <c r="O832" s="42">
        <f>ABS(M832*(D832*1000/3600))</f>
        <v>0</v>
      </c>
      <c r="P832" s="42">
        <f>P831+N832/1000</f>
        <v>3832.6636227037475</v>
      </c>
      <c r="Q832" s="42">
        <f>Q831+O832/1000</f>
        <v>1107.3097938885944</v>
      </c>
      <c r="R832" s="43">
        <v>907.40464998774519</v>
      </c>
      <c r="S832" s="43">
        <f t="shared" si="74"/>
        <v>0</v>
      </c>
      <c r="T832" s="42">
        <f>V832*Y$16</f>
        <v>728.40342345503984</v>
      </c>
      <c r="U832" s="21">
        <f>MIN(O832,Y$17)</f>
        <v>0</v>
      </c>
      <c r="V832" s="21">
        <f t="shared" si="77"/>
        <v>1056.3782590472699</v>
      </c>
      <c r="W832" s="22"/>
    </row>
    <row r="833" spans="1:23" x14ac:dyDescent="0.35">
      <c r="A833" s="3" t="s">
        <v>13</v>
      </c>
      <c r="B833" s="3">
        <v>826</v>
      </c>
      <c r="C833" s="3">
        <v>237</v>
      </c>
      <c r="D833" s="8">
        <v>35.1</v>
      </c>
      <c r="E833" s="42">
        <f t="shared" si="75"/>
        <v>0.56944444444444464</v>
      </c>
      <c r="F833" s="42">
        <f t="shared" si="76"/>
        <v>2.0500000000000007</v>
      </c>
      <c r="G833" s="42">
        <f>0.5*Y$11*Y$13*Y$10*(D833*(1000/3600))^2</f>
        <v>86.039026807499994</v>
      </c>
      <c r="H833" s="42">
        <f>IF(D833=0,0,Y$12*Y$9*9.81)</f>
        <v>374.44769999999994</v>
      </c>
      <c r="I833" s="42">
        <f t="shared" si="72"/>
        <v>460.48672680749996</v>
      </c>
      <c r="J833" s="42">
        <f>(Y$9*E833)+IF(E833&gt;0,H833+G833,0)</f>
        <v>1448.4728379186113</v>
      </c>
      <c r="K833" s="42">
        <f>MAX((Y$9*E833)+H833+G833,0)</f>
        <v>1448.4728379186115</v>
      </c>
      <c r="L833" s="42">
        <f t="shared" si="73"/>
        <v>0</v>
      </c>
      <c r="M833" s="42">
        <f>ABS(MIN((Y$9*E833)+H833+G833,0))</f>
        <v>0</v>
      </c>
      <c r="N833" s="42">
        <f>MAX(K833,0)*(D833*1000/3600)</f>
        <v>14122.610169706462</v>
      </c>
      <c r="O833" s="42">
        <f>ABS(M833*(D833*1000/3600))</f>
        <v>0</v>
      </c>
      <c r="P833" s="42">
        <f>P832+N833/1000</f>
        <v>3846.7862328734541</v>
      </c>
      <c r="Q833" s="42">
        <f>Q832+O833/1000</f>
        <v>1107.3097938885944</v>
      </c>
      <c r="R833" s="43">
        <v>907.40464998774519</v>
      </c>
      <c r="S833" s="43">
        <f t="shared" si="74"/>
        <v>75.338191263581621</v>
      </c>
      <c r="T833" s="42">
        <f>V833*Y$16</f>
        <v>728.40342345503984</v>
      </c>
      <c r="U833" s="21">
        <f>MIN(O833,Y$17)</f>
        <v>0</v>
      </c>
      <c r="V833" s="21">
        <f t="shared" si="77"/>
        <v>1056.3782590472699</v>
      </c>
      <c r="W833" s="22"/>
    </row>
    <row r="834" spans="1:23" x14ac:dyDescent="0.35">
      <c r="A834" s="3" t="s">
        <v>13</v>
      </c>
      <c r="B834" s="3">
        <v>827</v>
      </c>
      <c r="C834" s="3">
        <v>238</v>
      </c>
      <c r="D834" s="8">
        <v>37.1</v>
      </c>
      <c r="E834" s="42">
        <f t="shared" si="75"/>
        <v>0.52777777777777735</v>
      </c>
      <c r="F834" s="42">
        <f t="shared" si="76"/>
        <v>1.8999999999999986</v>
      </c>
      <c r="G834" s="42">
        <f>0.5*Y$11*Y$13*Y$10*(D834*(1000/3600))^2</f>
        <v>96.123389329722244</v>
      </c>
      <c r="H834" s="42">
        <f>IF(D834=0,0,Y$12*Y$9*9.81)</f>
        <v>374.44769999999994</v>
      </c>
      <c r="I834" s="42">
        <f t="shared" si="72"/>
        <v>470.57108932972221</v>
      </c>
      <c r="J834" s="42">
        <f>(Y$9*E834)+IF(E834&gt;0,H834+G834,0)</f>
        <v>1386.2655337741658</v>
      </c>
      <c r="K834" s="42">
        <f>MAX((Y$9*E834)+H834+G834,0)</f>
        <v>1386.2655337741658</v>
      </c>
      <c r="L834" s="42">
        <f t="shared" si="73"/>
        <v>0</v>
      </c>
      <c r="M834" s="42">
        <f>ABS(MIN((Y$9*E834)+H834+G834,0))</f>
        <v>0</v>
      </c>
      <c r="N834" s="42">
        <f>MAX(K834,0)*(D834*1000/3600)</f>
        <v>14286.236473061541</v>
      </c>
      <c r="O834" s="42">
        <f>ABS(M834*(D834*1000/3600))</f>
        <v>0</v>
      </c>
      <c r="P834" s="42">
        <f>P833+N834/1000</f>
        <v>3861.0724693465158</v>
      </c>
      <c r="Q834" s="42">
        <f>Q833+O834/1000</f>
        <v>1107.3097938885944</v>
      </c>
      <c r="R834" s="43">
        <v>982.74284125132681</v>
      </c>
      <c r="S834" s="43">
        <f t="shared" si="74"/>
        <v>0</v>
      </c>
      <c r="T834" s="42">
        <f>V834*Y$16</f>
        <v>728.40342345503984</v>
      </c>
      <c r="U834" s="21">
        <f>MIN(O834,Y$17)</f>
        <v>0</v>
      </c>
      <c r="V834" s="21">
        <f t="shared" si="77"/>
        <v>1056.3782590472699</v>
      </c>
      <c r="W834" s="22"/>
    </row>
    <row r="835" spans="1:23" x14ac:dyDescent="0.35">
      <c r="A835" s="3" t="s">
        <v>13</v>
      </c>
      <c r="B835" s="3">
        <v>828</v>
      </c>
      <c r="C835" s="3">
        <v>239</v>
      </c>
      <c r="D835" s="8">
        <v>38.9</v>
      </c>
      <c r="E835" s="42">
        <f t="shared" si="75"/>
        <v>0.59722222222222177</v>
      </c>
      <c r="F835" s="42">
        <f t="shared" si="76"/>
        <v>2.1499999999999986</v>
      </c>
      <c r="G835" s="42">
        <f>0.5*Y$11*Y$13*Y$10*(D835*(1000/3600))^2</f>
        <v>105.67699592972222</v>
      </c>
      <c r="H835" s="42">
        <f>IF(D835=0,0,Y$12*Y$9*9.81)</f>
        <v>374.44769999999994</v>
      </c>
      <c r="I835" s="42">
        <f t="shared" si="72"/>
        <v>480.12469592972218</v>
      </c>
      <c r="J835" s="42">
        <f>(Y$9*E835)+IF(E835&gt;0,H835+G835,0)</f>
        <v>1516.305251485277</v>
      </c>
      <c r="K835" s="42">
        <f>MAX((Y$9*E835)+H835+G835,0)</f>
        <v>1516.3052514852768</v>
      </c>
      <c r="L835" s="42">
        <f t="shared" si="73"/>
        <v>0</v>
      </c>
      <c r="M835" s="42">
        <f>ABS(MIN((Y$9*E835)+H835+G835,0))</f>
        <v>0</v>
      </c>
      <c r="N835" s="42">
        <f>MAX(K835,0)*(D835*1000/3600)</f>
        <v>16384.520634104796</v>
      </c>
      <c r="O835" s="42">
        <f>ABS(M835*(D835*1000/3600))</f>
        <v>0</v>
      </c>
      <c r="P835" s="42">
        <f>P834+N835/1000</f>
        <v>3877.4569899806206</v>
      </c>
      <c r="Q835" s="42">
        <f>Q834+O835/1000</f>
        <v>1107.3097938885944</v>
      </c>
      <c r="R835" s="43">
        <v>982.74284125132681</v>
      </c>
      <c r="S835" s="43">
        <f t="shared" si="74"/>
        <v>0</v>
      </c>
      <c r="T835" s="42">
        <f>V835*Y$16</f>
        <v>728.40342345503984</v>
      </c>
      <c r="U835" s="21">
        <f>MIN(O835,Y$17)</f>
        <v>0</v>
      </c>
      <c r="V835" s="21">
        <f t="shared" si="77"/>
        <v>1056.3782590472699</v>
      </c>
      <c r="W835" s="22"/>
    </row>
    <row r="836" spans="1:23" x14ac:dyDescent="0.35">
      <c r="A836" s="3" t="s">
        <v>13</v>
      </c>
      <c r="B836" s="3">
        <v>829</v>
      </c>
      <c r="C836" s="3">
        <v>240</v>
      </c>
      <c r="D836" s="8">
        <v>41.4</v>
      </c>
      <c r="E836" s="42">
        <f t="shared" si="75"/>
        <v>0.70833333333333348</v>
      </c>
      <c r="F836" s="42">
        <f t="shared" si="76"/>
        <v>2.5500000000000007</v>
      </c>
      <c r="G836" s="42">
        <f>0.5*Y$11*Y$13*Y$10*(D836*(1000/3600))^2</f>
        <v>119.69663427</v>
      </c>
      <c r="H836" s="42">
        <f>IF(D836=0,0,Y$12*Y$9*9.81)</f>
        <v>374.44769999999994</v>
      </c>
      <c r="I836" s="42">
        <f t="shared" si="72"/>
        <v>494.14433426999994</v>
      </c>
      <c r="J836" s="42">
        <f>(Y$9*E836)+IF(E836&gt;0,H836+G836,0)</f>
        <v>1723.1026676033334</v>
      </c>
      <c r="K836" s="42">
        <f>MAX((Y$9*E836)+H836+G836,0)</f>
        <v>1723.1026676033334</v>
      </c>
      <c r="L836" s="42">
        <f t="shared" si="73"/>
        <v>0</v>
      </c>
      <c r="M836" s="42">
        <f>ABS(MIN((Y$9*E836)+H836+G836,0))</f>
        <v>0</v>
      </c>
      <c r="N836" s="42">
        <f>MAX(K836,0)*(D836*1000/3600)</f>
        <v>19815.680677438333</v>
      </c>
      <c r="O836" s="42">
        <f>ABS(M836*(D836*1000/3600))</f>
        <v>0</v>
      </c>
      <c r="P836" s="42">
        <f>P835+N836/1000</f>
        <v>3897.2726706580588</v>
      </c>
      <c r="Q836" s="42">
        <f>Q835+O836/1000</f>
        <v>1107.3097938885944</v>
      </c>
      <c r="R836" s="43">
        <v>982.74284125132681</v>
      </c>
      <c r="S836" s="43">
        <f t="shared" si="74"/>
        <v>0</v>
      </c>
      <c r="T836" s="42">
        <f>V836*Y$16</f>
        <v>728.40342345503984</v>
      </c>
      <c r="U836" s="21">
        <f>MIN(O836,Y$17)</f>
        <v>0</v>
      </c>
      <c r="V836" s="21">
        <f t="shared" si="77"/>
        <v>1056.3782590472699</v>
      </c>
      <c r="W836" s="22"/>
    </row>
    <row r="837" spans="1:23" x14ac:dyDescent="0.35">
      <c r="A837" s="3" t="s">
        <v>13</v>
      </c>
      <c r="B837" s="3">
        <v>830</v>
      </c>
      <c r="C837" s="3">
        <v>241</v>
      </c>
      <c r="D837" s="8">
        <v>44</v>
      </c>
      <c r="E837" s="42">
        <f t="shared" si="75"/>
        <v>0.68055555555555536</v>
      </c>
      <c r="F837" s="42">
        <f t="shared" si="76"/>
        <v>2.4499999999999993</v>
      </c>
      <c r="G837" s="42">
        <f>0.5*Y$11*Y$13*Y$10*(D837*(1000/3600))^2</f>
        <v>135.20308755555558</v>
      </c>
      <c r="H837" s="42">
        <f>IF(D837=0,0,Y$12*Y$9*9.81)</f>
        <v>374.44769999999994</v>
      </c>
      <c r="I837" s="42">
        <f t="shared" si="72"/>
        <v>509.65078755555555</v>
      </c>
      <c r="J837" s="42">
        <f>(Y$9*E837)+IF(E837&gt;0,H837+G837,0)</f>
        <v>1690.414676444444</v>
      </c>
      <c r="K837" s="42">
        <f>MAX((Y$9*E837)+H837+G837,0)</f>
        <v>1690.414676444444</v>
      </c>
      <c r="L837" s="42">
        <f t="shared" si="73"/>
        <v>0</v>
      </c>
      <c r="M837" s="42">
        <f>ABS(MIN((Y$9*E837)+H837+G837,0))</f>
        <v>0</v>
      </c>
      <c r="N837" s="42">
        <f>MAX(K837,0)*(D837*1000/3600)</f>
        <v>20660.623823209869</v>
      </c>
      <c r="O837" s="42">
        <f>ABS(M837*(D837*1000/3600))</f>
        <v>0</v>
      </c>
      <c r="P837" s="42">
        <f>P836+N837/1000</f>
        <v>3917.9332944812686</v>
      </c>
      <c r="Q837" s="42">
        <f>Q836+O837/1000</f>
        <v>1107.3097938885944</v>
      </c>
      <c r="R837" s="43">
        <v>982.74284125132681</v>
      </c>
      <c r="S837" s="43">
        <f t="shared" si="74"/>
        <v>0</v>
      </c>
      <c r="T837" s="42">
        <f>V837*Y$16</f>
        <v>728.40342345503984</v>
      </c>
      <c r="U837" s="21">
        <f>MIN(O837,Y$17)</f>
        <v>0</v>
      </c>
      <c r="V837" s="21">
        <f t="shared" si="77"/>
        <v>1056.3782590472699</v>
      </c>
      <c r="W837" s="22"/>
    </row>
    <row r="838" spans="1:23" x14ac:dyDescent="0.35">
      <c r="A838" s="3" t="s">
        <v>13</v>
      </c>
      <c r="B838" s="3">
        <v>831</v>
      </c>
      <c r="C838" s="3">
        <v>242</v>
      </c>
      <c r="D838" s="8">
        <v>46.3</v>
      </c>
      <c r="E838" s="42">
        <f t="shared" si="75"/>
        <v>0.51388888888888928</v>
      </c>
      <c r="F838" s="42">
        <f t="shared" si="76"/>
        <v>1.8500000000000014</v>
      </c>
      <c r="G838" s="42">
        <f>0.5*Y$11*Y$13*Y$10*(D838*(1000/3600))^2</f>
        <v>149.70738985638889</v>
      </c>
      <c r="H838" s="42">
        <f>IF(D838=0,0,Y$12*Y$9*9.81)</f>
        <v>374.44769999999994</v>
      </c>
      <c r="I838" s="42">
        <f t="shared" si="72"/>
        <v>524.15508985638883</v>
      </c>
      <c r="J838" s="42">
        <f>(Y$9*E838)+IF(E838&gt;0,H838+G838,0)</f>
        <v>1415.7523120786118</v>
      </c>
      <c r="K838" s="42">
        <f>MAX((Y$9*E838)+H838+G838,0)</f>
        <v>1415.7523120786118</v>
      </c>
      <c r="L838" s="42">
        <f t="shared" si="73"/>
        <v>0</v>
      </c>
      <c r="M838" s="42">
        <f>ABS(MIN((Y$9*E838)+H838+G838,0))</f>
        <v>0</v>
      </c>
      <c r="N838" s="42">
        <f>MAX(K838,0)*(D838*1000/3600)</f>
        <v>18208.147791455478</v>
      </c>
      <c r="O838" s="42">
        <f>ABS(M838*(D838*1000/3600))</f>
        <v>0</v>
      </c>
      <c r="P838" s="42">
        <f>P837+N838/1000</f>
        <v>3936.1414422727239</v>
      </c>
      <c r="Q838" s="42">
        <f>Q837+O838/1000</f>
        <v>1107.3097938885944</v>
      </c>
      <c r="R838" s="43">
        <v>982.74284125132681</v>
      </c>
      <c r="S838" s="43">
        <f t="shared" si="74"/>
        <v>0</v>
      </c>
      <c r="T838" s="42">
        <f>V838*Y$16</f>
        <v>728.40342345503984</v>
      </c>
      <c r="U838" s="21">
        <f>MIN(O838,Y$17)</f>
        <v>0</v>
      </c>
      <c r="V838" s="21">
        <f t="shared" si="77"/>
        <v>1056.3782590472699</v>
      </c>
      <c r="W838" s="22"/>
    </row>
    <row r="839" spans="1:23" x14ac:dyDescent="0.35">
      <c r="A839" s="3" t="s">
        <v>13</v>
      </c>
      <c r="B839" s="3">
        <v>832</v>
      </c>
      <c r="C839" s="3">
        <v>243</v>
      </c>
      <c r="D839" s="8">
        <v>47.7</v>
      </c>
      <c r="E839" s="42">
        <f t="shared" si="75"/>
        <v>0.26388888888888967</v>
      </c>
      <c r="F839" s="42">
        <f t="shared" si="76"/>
        <v>0.95000000000000284</v>
      </c>
      <c r="G839" s="42">
        <f>0.5*Y$11*Y$13*Y$10*(D839*(1000/3600))^2</f>
        <v>158.89784766750006</v>
      </c>
      <c r="H839" s="42">
        <f>IF(D839=0,0,Y$12*Y$9*9.81)</f>
        <v>374.44769999999994</v>
      </c>
      <c r="I839" s="42">
        <f t="shared" si="72"/>
        <v>533.3455476675</v>
      </c>
      <c r="J839" s="42">
        <f>(Y$9*E839)+IF(E839&gt;0,H839+G839,0)</f>
        <v>991.19276988972365</v>
      </c>
      <c r="K839" s="42">
        <f>MAX((Y$9*E839)+H839+G839,0)</f>
        <v>991.19276988972354</v>
      </c>
      <c r="L839" s="42">
        <f t="shared" si="73"/>
        <v>0</v>
      </c>
      <c r="M839" s="42">
        <f>ABS(MIN((Y$9*E839)+H839+G839,0))</f>
        <v>0</v>
      </c>
      <c r="N839" s="42">
        <f>MAX(K839,0)*(D839*1000/3600)</f>
        <v>13133.304201038836</v>
      </c>
      <c r="O839" s="42">
        <f>ABS(M839*(D839*1000/3600))</f>
        <v>0</v>
      </c>
      <c r="P839" s="42">
        <f>P838+N839/1000</f>
        <v>3949.2747464737627</v>
      </c>
      <c r="Q839" s="42">
        <f>Q838+O839/1000</f>
        <v>1107.3097938885944</v>
      </c>
      <c r="R839" s="43">
        <v>982.74284125132681</v>
      </c>
      <c r="S839" s="43">
        <f t="shared" si="74"/>
        <v>0</v>
      </c>
      <c r="T839" s="42">
        <f>V839*Y$16</f>
        <v>728.40342345503984</v>
      </c>
      <c r="U839" s="21">
        <f>MIN(O839,Y$17)</f>
        <v>0</v>
      </c>
      <c r="V839" s="21">
        <f t="shared" si="77"/>
        <v>1056.3782590472699</v>
      </c>
      <c r="W839" s="22"/>
    </row>
    <row r="840" spans="1:23" x14ac:dyDescent="0.35">
      <c r="A840" s="3" t="s">
        <v>13</v>
      </c>
      <c r="B840" s="3">
        <v>833</v>
      </c>
      <c r="C840" s="3">
        <v>244</v>
      </c>
      <c r="D840" s="8">
        <v>48.2</v>
      </c>
      <c r="E840" s="42">
        <f t="shared" si="75"/>
        <v>0.1388888888888889</v>
      </c>
      <c r="F840" s="42">
        <f t="shared" si="76"/>
        <v>0.5</v>
      </c>
      <c r="G840" s="42">
        <f>0.5*Y$11*Y$13*Y$10*(D840*(1000/3600))^2</f>
        <v>162.24649851888896</v>
      </c>
      <c r="H840" s="42">
        <f>IF(D840=0,0,Y$12*Y$9*9.81)</f>
        <v>374.44769999999994</v>
      </c>
      <c r="I840" s="42">
        <f t="shared" ref="I840:I903" si="78">G840+H840</f>
        <v>536.69419851888892</v>
      </c>
      <c r="J840" s="42">
        <f>(Y$9*E840)+IF(E840&gt;0,H840+G840,0)</f>
        <v>777.6664207411111</v>
      </c>
      <c r="K840" s="42">
        <f>MAX((Y$9*E840)+H840+G840,0)</f>
        <v>777.6664207411111</v>
      </c>
      <c r="L840" s="42">
        <f t="shared" ref="L840:L903" si="79">ABS(MIN(J840,0))</f>
        <v>0</v>
      </c>
      <c r="M840" s="42">
        <f>ABS(MIN((Y$9*E840)+H840+G840,0))</f>
        <v>0</v>
      </c>
      <c r="N840" s="42">
        <f>MAX(K840,0)*(D840*1000/3600)</f>
        <v>10412.089299922654</v>
      </c>
      <c r="O840" s="42">
        <f>ABS(M840*(D840*1000/3600))</f>
        <v>0</v>
      </c>
      <c r="P840" s="42">
        <f>P839+N840/1000</f>
        <v>3959.6868357736853</v>
      </c>
      <c r="Q840" s="42">
        <f>Q839+O840/1000</f>
        <v>1107.3097938885944</v>
      </c>
      <c r="R840" s="43">
        <v>982.74284125132681</v>
      </c>
      <c r="S840" s="43">
        <f t="shared" ref="S840:S903" si="80">R841-R840</f>
        <v>0</v>
      </c>
      <c r="T840" s="42">
        <f>V840*Y$16</f>
        <v>728.40342345503984</v>
      </c>
      <c r="U840" s="21">
        <f>MIN(O840,Y$17)</f>
        <v>0</v>
      </c>
      <c r="V840" s="21">
        <f t="shared" si="77"/>
        <v>1056.3782590472699</v>
      </c>
      <c r="W840" s="22"/>
    </row>
    <row r="841" spans="1:23" x14ac:dyDescent="0.35">
      <c r="A841" s="3" t="s">
        <v>13</v>
      </c>
      <c r="B841" s="3">
        <v>834</v>
      </c>
      <c r="C841" s="3">
        <v>245</v>
      </c>
      <c r="D841" s="8">
        <v>48.7</v>
      </c>
      <c r="E841" s="42">
        <f t="shared" ref="E841:E904" si="81">($D842-$D840)/2/3.6</f>
        <v>0.15277777777777699</v>
      </c>
      <c r="F841" s="42">
        <f t="shared" ref="F841:F904" si="82">($D842-$D840)/2</f>
        <v>0.54999999999999716</v>
      </c>
      <c r="G841" s="42">
        <f>0.5*Y$11*Y$13*Y$10*(D841*(1000/3600))^2</f>
        <v>165.63006752305557</v>
      </c>
      <c r="H841" s="42">
        <f>IF(D841=0,0,Y$12*Y$9*9.81)</f>
        <v>374.44769999999994</v>
      </c>
      <c r="I841" s="42">
        <f t="shared" si="78"/>
        <v>540.07776752305551</v>
      </c>
      <c r="J841" s="42">
        <f>(Y$9*E841)+IF(E841&gt;0,H841+G841,0)</f>
        <v>805.14721196749861</v>
      </c>
      <c r="K841" s="42">
        <f>MAX((Y$9*E841)+H841+G841,0)</f>
        <v>805.14721196749861</v>
      </c>
      <c r="L841" s="42">
        <f t="shared" si="79"/>
        <v>0</v>
      </c>
      <c r="M841" s="42">
        <f>ABS(MIN((Y$9*E841)+H841+G841,0))</f>
        <v>0</v>
      </c>
      <c r="N841" s="42">
        <f>MAX(K841,0)*(D841*1000/3600)</f>
        <v>10891.852561893662</v>
      </c>
      <c r="O841" s="42">
        <f>ABS(M841*(D841*1000/3600))</f>
        <v>0</v>
      </c>
      <c r="P841" s="42">
        <f>P840+N841/1000</f>
        <v>3970.578688335579</v>
      </c>
      <c r="Q841" s="42">
        <f>Q840+O841/1000</f>
        <v>1107.3097938885944</v>
      </c>
      <c r="R841" s="43">
        <v>982.74284125132681</v>
      </c>
      <c r="S841" s="43">
        <f t="shared" si="80"/>
        <v>0</v>
      </c>
      <c r="T841" s="42">
        <f>V841*Y$16</f>
        <v>728.40342345503984</v>
      </c>
      <c r="U841" s="21">
        <f>MIN(O841,Y$17)</f>
        <v>0</v>
      </c>
      <c r="V841" s="21">
        <f t="shared" ref="V841:V904" si="83">V840+U841/1000</f>
        <v>1056.3782590472699</v>
      </c>
      <c r="W841" s="22"/>
    </row>
    <row r="842" spans="1:23" x14ac:dyDescent="0.35">
      <c r="A842" s="3" t="s">
        <v>13</v>
      </c>
      <c r="B842" s="3">
        <v>835</v>
      </c>
      <c r="C842" s="3">
        <v>246</v>
      </c>
      <c r="D842" s="8">
        <v>49.3</v>
      </c>
      <c r="E842" s="42">
        <f t="shared" si="81"/>
        <v>0.15277777777777699</v>
      </c>
      <c r="F842" s="42">
        <f t="shared" si="82"/>
        <v>0.54999999999999716</v>
      </c>
      <c r="G842" s="42">
        <f>0.5*Y$11*Y$13*Y$10*(D842*(1000/3600))^2</f>
        <v>169.73644228972222</v>
      </c>
      <c r="H842" s="42">
        <f>IF(D842=0,0,Y$12*Y$9*9.81)</f>
        <v>374.44769999999994</v>
      </c>
      <c r="I842" s="42">
        <f t="shared" si="78"/>
        <v>544.1841422897221</v>
      </c>
      <c r="J842" s="42">
        <f>(Y$9*E842)+IF(E842&gt;0,H842+G842,0)</f>
        <v>809.2535867341652</v>
      </c>
      <c r="K842" s="42">
        <f>MAX((Y$9*E842)+H842+G842,0)</f>
        <v>809.25358673416531</v>
      </c>
      <c r="L842" s="42">
        <f t="shared" si="79"/>
        <v>0</v>
      </c>
      <c r="M842" s="42">
        <f>ABS(MIN((Y$9*E842)+H842+G842,0))</f>
        <v>0</v>
      </c>
      <c r="N842" s="42">
        <f>MAX(K842,0)*(D842*1000/3600)</f>
        <v>11082.278284998431</v>
      </c>
      <c r="O842" s="42">
        <f>ABS(M842*(D842*1000/3600))</f>
        <v>0</v>
      </c>
      <c r="P842" s="42">
        <f>P841+N842/1000</f>
        <v>3981.6609666205773</v>
      </c>
      <c r="Q842" s="42">
        <f>Q841+O842/1000</f>
        <v>1107.3097938885944</v>
      </c>
      <c r="R842" s="43">
        <v>982.74284125132681</v>
      </c>
      <c r="S842" s="43">
        <f t="shared" si="80"/>
        <v>0</v>
      </c>
      <c r="T842" s="42">
        <f>V842*Y$16</f>
        <v>728.40342345503984</v>
      </c>
      <c r="U842" s="21">
        <f>MIN(O842,Y$17)</f>
        <v>0</v>
      </c>
      <c r="V842" s="21">
        <f t="shared" si="83"/>
        <v>1056.3782590472699</v>
      </c>
      <c r="W842" s="22"/>
    </row>
    <row r="843" spans="1:23" x14ac:dyDescent="0.35">
      <c r="A843" s="3" t="s">
        <v>13</v>
      </c>
      <c r="B843" s="3">
        <v>836</v>
      </c>
      <c r="C843" s="3">
        <v>247</v>
      </c>
      <c r="D843" s="8">
        <v>49.8</v>
      </c>
      <c r="E843" s="42">
        <f t="shared" si="81"/>
        <v>0.12500000000000078</v>
      </c>
      <c r="F843" s="42">
        <f t="shared" si="82"/>
        <v>0.45000000000000284</v>
      </c>
      <c r="G843" s="42">
        <f>0.5*Y$11*Y$13*Y$10*(D843*(1000/3600))^2</f>
        <v>173.19683123000002</v>
      </c>
      <c r="H843" s="42">
        <f>IF(D843=0,0,Y$12*Y$9*9.81)</f>
        <v>374.44769999999994</v>
      </c>
      <c r="I843" s="42">
        <f t="shared" si="78"/>
        <v>547.64453122999998</v>
      </c>
      <c r="J843" s="42">
        <f>(Y$9*E843)+IF(E843&gt;0,H843+G843,0)</f>
        <v>764.51953123000135</v>
      </c>
      <c r="K843" s="42">
        <f>MAX((Y$9*E843)+H843+G843,0)</f>
        <v>764.51953123000135</v>
      </c>
      <c r="L843" s="42">
        <f t="shared" si="79"/>
        <v>0</v>
      </c>
      <c r="M843" s="42">
        <f>ABS(MIN((Y$9*E843)+H843+G843,0))</f>
        <v>0</v>
      </c>
      <c r="N843" s="42">
        <f>MAX(K843,0)*(D843*1000/3600)</f>
        <v>10575.853515348352</v>
      </c>
      <c r="O843" s="42">
        <f>ABS(M843*(D843*1000/3600))</f>
        <v>0</v>
      </c>
      <c r="P843" s="42">
        <f>P842+N843/1000</f>
        <v>3992.2368201359254</v>
      </c>
      <c r="Q843" s="42">
        <f>Q842+O843/1000</f>
        <v>1107.3097938885944</v>
      </c>
      <c r="R843" s="43">
        <v>982.74284125132681</v>
      </c>
      <c r="S843" s="43">
        <f t="shared" si="80"/>
        <v>0</v>
      </c>
      <c r="T843" s="42">
        <f>V843*Y$16</f>
        <v>728.40342345503984</v>
      </c>
      <c r="U843" s="21">
        <f>MIN(O843,Y$17)</f>
        <v>0</v>
      </c>
      <c r="V843" s="21">
        <f t="shared" si="83"/>
        <v>1056.3782590472699</v>
      </c>
      <c r="W843" s="22"/>
    </row>
    <row r="844" spans="1:23" x14ac:dyDescent="0.35">
      <c r="A844" s="3" t="s">
        <v>13</v>
      </c>
      <c r="B844" s="3">
        <v>837</v>
      </c>
      <c r="C844" s="3">
        <v>248</v>
      </c>
      <c r="D844" s="8">
        <v>50.2</v>
      </c>
      <c r="E844" s="42">
        <f t="shared" si="81"/>
        <v>0.15277777777777798</v>
      </c>
      <c r="F844" s="42">
        <f t="shared" si="82"/>
        <v>0.55000000000000071</v>
      </c>
      <c r="G844" s="42">
        <f>0.5*Y$11*Y$13*Y$10*(D844*(1000/3600))^2</f>
        <v>175.99028345222226</v>
      </c>
      <c r="H844" s="42">
        <f>IF(D844=0,0,Y$12*Y$9*9.81)</f>
        <v>374.44769999999994</v>
      </c>
      <c r="I844" s="42">
        <f t="shared" si="78"/>
        <v>550.43798345222217</v>
      </c>
      <c r="J844" s="42">
        <f>(Y$9*E844)+IF(E844&gt;0,H844+G844,0)</f>
        <v>815.50742789666697</v>
      </c>
      <c r="K844" s="42">
        <f>MAX((Y$9*E844)+H844+G844,0)</f>
        <v>815.50742789666697</v>
      </c>
      <c r="L844" s="42">
        <f t="shared" si="79"/>
        <v>0</v>
      </c>
      <c r="M844" s="42">
        <f>ABS(MIN((Y$9*E844)+H844+G844,0))</f>
        <v>0</v>
      </c>
      <c r="N844" s="42">
        <f>MAX(K844,0)*(D844*1000/3600)</f>
        <v>11371.798022336856</v>
      </c>
      <c r="O844" s="42">
        <f>ABS(M844*(D844*1000/3600))</f>
        <v>0</v>
      </c>
      <c r="P844" s="42">
        <f>P843+N844/1000</f>
        <v>4003.6086181582623</v>
      </c>
      <c r="Q844" s="42">
        <f>Q843+O844/1000</f>
        <v>1107.3097938885944</v>
      </c>
      <c r="R844" s="43">
        <v>982.74284125132681</v>
      </c>
      <c r="S844" s="43">
        <f t="shared" si="80"/>
        <v>0</v>
      </c>
      <c r="T844" s="42">
        <f>V844*Y$16</f>
        <v>728.40342345503984</v>
      </c>
      <c r="U844" s="21">
        <f>MIN(O844,Y$17)</f>
        <v>0</v>
      </c>
      <c r="V844" s="21">
        <f t="shared" si="83"/>
        <v>1056.3782590472699</v>
      </c>
      <c r="W844" s="22"/>
    </row>
    <row r="845" spans="1:23" x14ac:dyDescent="0.35">
      <c r="A845" s="3" t="s">
        <v>13</v>
      </c>
      <c r="B845" s="3">
        <v>838</v>
      </c>
      <c r="C845" s="3">
        <v>249</v>
      </c>
      <c r="D845" s="8">
        <v>50.9</v>
      </c>
      <c r="E845" s="42">
        <f t="shared" si="81"/>
        <v>0.22222222222222143</v>
      </c>
      <c r="F845" s="42">
        <f t="shared" si="82"/>
        <v>0.79999999999999716</v>
      </c>
      <c r="G845" s="42">
        <f>0.5*Y$11*Y$13*Y$10*(D845*(1000/3600))^2</f>
        <v>180.9325987963889</v>
      </c>
      <c r="H845" s="42">
        <f>IF(D845=0,0,Y$12*Y$9*9.81)</f>
        <v>374.44769999999994</v>
      </c>
      <c r="I845" s="42">
        <f t="shared" si="78"/>
        <v>555.38029879638884</v>
      </c>
      <c r="J845" s="42">
        <f>(Y$9*E845)+IF(E845&gt;0,H845+G845,0)</f>
        <v>940.93585435194302</v>
      </c>
      <c r="K845" s="42">
        <f>MAX((Y$9*E845)+H845+G845,0)</f>
        <v>940.93585435194302</v>
      </c>
      <c r="L845" s="42">
        <f t="shared" si="79"/>
        <v>0</v>
      </c>
      <c r="M845" s="42">
        <f>ABS(MIN((Y$9*E845)+H845+G845,0))</f>
        <v>0</v>
      </c>
      <c r="N845" s="42">
        <f>MAX(K845,0)*(D845*1000/3600)</f>
        <v>13303.787496253861</v>
      </c>
      <c r="O845" s="42">
        <f>ABS(M845*(D845*1000/3600))</f>
        <v>0</v>
      </c>
      <c r="P845" s="42">
        <f>P844+N845/1000</f>
        <v>4016.9124056545161</v>
      </c>
      <c r="Q845" s="42">
        <f>Q844+O845/1000</f>
        <v>1107.3097938885944</v>
      </c>
      <c r="R845" s="43">
        <v>982.74284125132681</v>
      </c>
      <c r="S845" s="43">
        <f t="shared" si="80"/>
        <v>0</v>
      </c>
      <c r="T845" s="42">
        <f>V845*Y$16</f>
        <v>728.40342345503984</v>
      </c>
      <c r="U845" s="21">
        <f>MIN(O845,Y$17)</f>
        <v>0</v>
      </c>
      <c r="V845" s="21">
        <f t="shared" si="83"/>
        <v>1056.3782590472699</v>
      </c>
      <c r="W845" s="22"/>
    </row>
    <row r="846" spans="1:23" x14ac:dyDescent="0.35">
      <c r="A846" s="3" t="s">
        <v>13</v>
      </c>
      <c r="B846" s="3">
        <v>839</v>
      </c>
      <c r="C846" s="3">
        <v>250</v>
      </c>
      <c r="D846" s="8">
        <v>51.8</v>
      </c>
      <c r="E846" s="42">
        <f t="shared" si="81"/>
        <v>0.2222222222222224</v>
      </c>
      <c r="F846" s="42">
        <f t="shared" si="82"/>
        <v>0.80000000000000071</v>
      </c>
      <c r="G846" s="42">
        <f>0.5*Y$11*Y$13*Y$10*(D846*(1000/3600))^2</f>
        <v>187.38756851888888</v>
      </c>
      <c r="H846" s="42">
        <f>IF(D846=0,0,Y$12*Y$9*9.81)</f>
        <v>374.44769999999994</v>
      </c>
      <c r="I846" s="42">
        <f t="shared" si="78"/>
        <v>561.83526851888882</v>
      </c>
      <c r="J846" s="42">
        <f>(Y$9*E846)+IF(E846&gt;0,H846+G846,0)</f>
        <v>947.39082407444471</v>
      </c>
      <c r="K846" s="42">
        <f>MAX((Y$9*E846)+H846+G846,0)</f>
        <v>947.39082407444471</v>
      </c>
      <c r="L846" s="42">
        <f t="shared" si="79"/>
        <v>0</v>
      </c>
      <c r="M846" s="42">
        <f>ABS(MIN((Y$9*E846)+H846+G846,0))</f>
        <v>0</v>
      </c>
      <c r="N846" s="42">
        <f>MAX(K846,0)*(D846*1000/3600)</f>
        <v>13631.901301960066</v>
      </c>
      <c r="O846" s="42">
        <f>ABS(M846*(D846*1000/3600))</f>
        <v>0</v>
      </c>
      <c r="P846" s="42">
        <f>P845+N846/1000</f>
        <v>4030.5443069564762</v>
      </c>
      <c r="Q846" s="42">
        <f>Q845+O846/1000</f>
        <v>1107.3097938885944</v>
      </c>
      <c r="R846" s="43">
        <v>982.74284125132681</v>
      </c>
      <c r="S846" s="43">
        <f t="shared" si="80"/>
        <v>0</v>
      </c>
      <c r="T846" s="42">
        <f>V846*Y$16</f>
        <v>728.40342345503984</v>
      </c>
      <c r="U846" s="21">
        <f>MIN(O846,Y$17)</f>
        <v>0</v>
      </c>
      <c r="V846" s="21">
        <f t="shared" si="83"/>
        <v>1056.3782590472699</v>
      </c>
      <c r="W846" s="22"/>
    </row>
    <row r="847" spans="1:23" x14ac:dyDescent="0.35">
      <c r="A847" s="3" t="s">
        <v>13</v>
      </c>
      <c r="B847" s="3">
        <v>840</v>
      </c>
      <c r="C847" s="3">
        <v>251</v>
      </c>
      <c r="D847" s="8">
        <v>52.5</v>
      </c>
      <c r="E847" s="42">
        <f t="shared" si="81"/>
        <v>0.20833333333333331</v>
      </c>
      <c r="F847" s="42">
        <f t="shared" si="82"/>
        <v>0.75</v>
      </c>
      <c r="G847" s="42">
        <f>0.5*Y$11*Y$13*Y$10*(D847*(1000/3600))^2</f>
        <v>192.48631718749999</v>
      </c>
      <c r="H847" s="42">
        <f>IF(D847=0,0,Y$12*Y$9*9.81)</f>
        <v>374.44769999999994</v>
      </c>
      <c r="I847" s="42">
        <f t="shared" si="78"/>
        <v>566.93401718749988</v>
      </c>
      <c r="J847" s="42">
        <f>(Y$9*E847)+IF(E847&gt;0,H847+G847,0)</f>
        <v>928.39235052083313</v>
      </c>
      <c r="K847" s="42">
        <f>MAX((Y$9*E847)+H847+G847,0)</f>
        <v>928.39235052083313</v>
      </c>
      <c r="L847" s="42">
        <f t="shared" si="79"/>
        <v>0</v>
      </c>
      <c r="M847" s="42">
        <f>ABS(MIN((Y$9*E847)+H847+G847,0))</f>
        <v>0</v>
      </c>
      <c r="N847" s="42">
        <f>MAX(K847,0)*(D847*1000/3600)</f>
        <v>13539.055111762151</v>
      </c>
      <c r="O847" s="42">
        <f>ABS(M847*(D847*1000/3600))</f>
        <v>0</v>
      </c>
      <c r="P847" s="42">
        <f>P846+N847/1000</f>
        <v>4044.0833620682383</v>
      </c>
      <c r="Q847" s="42">
        <f>Q846+O847/1000</f>
        <v>1107.3097938885944</v>
      </c>
      <c r="R847" s="43">
        <v>982.74284125132681</v>
      </c>
      <c r="S847" s="43">
        <f t="shared" si="80"/>
        <v>0</v>
      </c>
      <c r="T847" s="42">
        <f>V847*Y$16</f>
        <v>728.40342345503984</v>
      </c>
      <c r="U847" s="21">
        <f>MIN(O847,Y$17)</f>
        <v>0</v>
      </c>
      <c r="V847" s="21">
        <f t="shared" si="83"/>
        <v>1056.3782590472699</v>
      </c>
      <c r="W847" s="22"/>
    </row>
    <row r="848" spans="1:23" x14ac:dyDescent="0.35">
      <c r="A848" s="3" t="s">
        <v>13</v>
      </c>
      <c r="B848" s="3">
        <v>841</v>
      </c>
      <c r="C848" s="3">
        <v>252</v>
      </c>
      <c r="D848" s="8">
        <v>53.3</v>
      </c>
      <c r="E848" s="42">
        <f t="shared" si="81"/>
        <v>0.27777777777777779</v>
      </c>
      <c r="F848" s="42">
        <f t="shared" si="82"/>
        <v>1</v>
      </c>
      <c r="G848" s="42">
        <f>0.5*Y$11*Y$13*Y$10*(D848*(1000/3600))^2</f>
        <v>198.39726208972223</v>
      </c>
      <c r="H848" s="42">
        <f>IF(D848=0,0,Y$12*Y$9*9.81)</f>
        <v>374.44769999999994</v>
      </c>
      <c r="I848" s="42">
        <f t="shared" si="78"/>
        <v>572.84496208972223</v>
      </c>
      <c r="J848" s="42">
        <f>(Y$9*E848)+IF(E848&gt;0,H848+G848,0)</f>
        <v>1054.7894065341666</v>
      </c>
      <c r="K848" s="42">
        <f>MAX((Y$9*E848)+H848+G848,0)</f>
        <v>1054.7894065341666</v>
      </c>
      <c r="L848" s="42">
        <f t="shared" si="79"/>
        <v>0</v>
      </c>
      <c r="M848" s="42">
        <f>ABS(MIN((Y$9*E848)+H848+G848,0))</f>
        <v>0</v>
      </c>
      <c r="N848" s="42">
        <f>MAX(K848,0)*(D848*1000/3600)</f>
        <v>15616.743157853078</v>
      </c>
      <c r="O848" s="42">
        <f>ABS(M848*(D848*1000/3600))</f>
        <v>0</v>
      </c>
      <c r="P848" s="42">
        <f>P847+N848/1000</f>
        <v>4059.7001052260912</v>
      </c>
      <c r="Q848" s="42">
        <f>Q847+O848/1000</f>
        <v>1107.3097938885944</v>
      </c>
      <c r="R848" s="43">
        <v>982.74284125132681</v>
      </c>
      <c r="S848" s="43">
        <f t="shared" si="80"/>
        <v>0</v>
      </c>
      <c r="T848" s="42">
        <f>V848*Y$16</f>
        <v>728.40342345503984</v>
      </c>
      <c r="U848" s="21">
        <f>MIN(O848,Y$17)</f>
        <v>0</v>
      </c>
      <c r="V848" s="21">
        <f t="shared" si="83"/>
        <v>1056.3782590472699</v>
      </c>
      <c r="W848" s="22"/>
    </row>
    <row r="849" spans="1:23" x14ac:dyDescent="0.35">
      <c r="A849" s="3" t="s">
        <v>13</v>
      </c>
      <c r="B849" s="3">
        <v>842</v>
      </c>
      <c r="C849" s="3">
        <v>253</v>
      </c>
      <c r="D849" s="8">
        <v>54.5</v>
      </c>
      <c r="E849" s="42">
        <f t="shared" si="81"/>
        <v>0.33333333333333409</v>
      </c>
      <c r="F849" s="42">
        <f t="shared" si="82"/>
        <v>1.2000000000000028</v>
      </c>
      <c r="G849" s="42">
        <f>0.5*Y$11*Y$13*Y$10*(D849*(1000/3600))^2</f>
        <v>207.43128657638891</v>
      </c>
      <c r="H849" s="42">
        <f>IF(D849=0,0,Y$12*Y$9*9.81)</f>
        <v>374.44769999999994</v>
      </c>
      <c r="I849" s="42">
        <f t="shared" si="78"/>
        <v>581.8789865763888</v>
      </c>
      <c r="J849" s="42">
        <f>(Y$9*E849)+IF(E849&gt;0,H849+G849,0)</f>
        <v>1160.2123199097234</v>
      </c>
      <c r="K849" s="42">
        <f>MAX((Y$9*E849)+H849+G849,0)</f>
        <v>1160.2123199097234</v>
      </c>
      <c r="L849" s="42">
        <f t="shared" si="79"/>
        <v>0</v>
      </c>
      <c r="M849" s="42">
        <f>ABS(MIN((Y$9*E849)+H849+G849,0))</f>
        <v>0</v>
      </c>
      <c r="N849" s="42">
        <f>MAX(K849,0)*(D849*1000/3600)</f>
        <v>17564.325398633315</v>
      </c>
      <c r="O849" s="42">
        <f>ABS(M849*(D849*1000/3600))</f>
        <v>0</v>
      </c>
      <c r="P849" s="42">
        <f>P848+N849/1000</f>
        <v>4077.2644306247244</v>
      </c>
      <c r="Q849" s="42">
        <f>Q848+O849/1000</f>
        <v>1107.3097938885944</v>
      </c>
      <c r="R849" s="43">
        <v>982.74284125132681</v>
      </c>
      <c r="S849" s="43">
        <f t="shared" si="80"/>
        <v>0</v>
      </c>
      <c r="T849" s="42">
        <f>V849*Y$16</f>
        <v>728.40342345503984</v>
      </c>
      <c r="U849" s="21">
        <f>MIN(O849,Y$17)</f>
        <v>0</v>
      </c>
      <c r="V849" s="21">
        <f t="shared" si="83"/>
        <v>1056.3782590472699</v>
      </c>
      <c r="W849" s="22"/>
    </row>
    <row r="850" spans="1:23" x14ac:dyDescent="0.35">
      <c r="A850" s="3" t="s">
        <v>13</v>
      </c>
      <c r="B850" s="3">
        <v>843</v>
      </c>
      <c r="C850" s="3">
        <v>254</v>
      </c>
      <c r="D850" s="8">
        <v>55.7</v>
      </c>
      <c r="E850" s="42">
        <f t="shared" si="81"/>
        <v>0.27777777777777779</v>
      </c>
      <c r="F850" s="42">
        <f t="shared" si="82"/>
        <v>1</v>
      </c>
      <c r="G850" s="42">
        <f>0.5*Y$11*Y$13*Y$10*(D850*(1000/3600))^2</f>
        <v>216.6664396230556</v>
      </c>
      <c r="H850" s="42">
        <f>IF(D850=0,0,Y$12*Y$9*9.81)</f>
        <v>374.44769999999994</v>
      </c>
      <c r="I850" s="42">
        <f t="shared" si="78"/>
        <v>591.11413962305551</v>
      </c>
      <c r="J850" s="42">
        <f>(Y$9*E850)+IF(E850&gt;0,H850+G850,0)</f>
        <v>1073.0585840674999</v>
      </c>
      <c r="K850" s="42">
        <f>MAX((Y$9*E850)+H850+G850,0)</f>
        <v>1073.0585840675001</v>
      </c>
      <c r="L850" s="42">
        <f t="shared" si="79"/>
        <v>0</v>
      </c>
      <c r="M850" s="42">
        <f>ABS(MIN((Y$9*E850)+H850+G850,0))</f>
        <v>0</v>
      </c>
      <c r="N850" s="42">
        <f>MAX(K850,0)*(D850*1000/3600)</f>
        <v>16602.600870155486</v>
      </c>
      <c r="O850" s="42">
        <f>ABS(M850*(D850*1000/3600))</f>
        <v>0</v>
      </c>
      <c r="P850" s="42">
        <f>P849+N850/1000</f>
        <v>4093.8670314948799</v>
      </c>
      <c r="Q850" s="42">
        <f>Q849+O850/1000</f>
        <v>1107.3097938885944</v>
      </c>
      <c r="R850" s="43">
        <v>982.74284125132681</v>
      </c>
      <c r="S850" s="43">
        <f t="shared" si="80"/>
        <v>0</v>
      </c>
      <c r="T850" s="42">
        <f>V850*Y$16</f>
        <v>728.40342345503984</v>
      </c>
      <c r="U850" s="21">
        <f>MIN(O850,Y$17)</f>
        <v>0</v>
      </c>
      <c r="V850" s="21">
        <f t="shared" si="83"/>
        <v>1056.3782590472699</v>
      </c>
      <c r="W850" s="22"/>
    </row>
    <row r="851" spans="1:23" x14ac:dyDescent="0.35">
      <c r="A851" s="3" t="s">
        <v>13</v>
      </c>
      <c r="B851" s="3">
        <v>844</v>
      </c>
      <c r="C851" s="3">
        <v>255</v>
      </c>
      <c r="D851" s="8">
        <v>56.5</v>
      </c>
      <c r="E851" s="42">
        <f t="shared" si="81"/>
        <v>0.15277777777777699</v>
      </c>
      <c r="F851" s="42">
        <f t="shared" si="82"/>
        <v>0.54999999999999716</v>
      </c>
      <c r="G851" s="42">
        <f>0.5*Y$11*Y$13*Y$10*(D851*(1000/3600))^2</f>
        <v>222.93494640972222</v>
      </c>
      <c r="H851" s="42">
        <f>IF(D851=0,0,Y$12*Y$9*9.81)</f>
        <v>374.44769999999994</v>
      </c>
      <c r="I851" s="42">
        <f t="shared" si="78"/>
        <v>597.38264640972216</v>
      </c>
      <c r="J851" s="42">
        <f>(Y$9*E851)+IF(E851&gt;0,H851+G851,0)</f>
        <v>862.45209085416525</v>
      </c>
      <c r="K851" s="42">
        <f>MAX((Y$9*E851)+H851+G851,0)</f>
        <v>862.45209085416525</v>
      </c>
      <c r="L851" s="42">
        <f t="shared" si="79"/>
        <v>0</v>
      </c>
      <c r="M851" s="42">
        <f>ABS(MIN((Y$9*E851)+H851+G851,0))</f>
        <v>0</v>
      </c>
      <c r="N851" s="42">
        <f>MAX(K851,0)*(D851*1000/3600)</f>
        <v>13535.70642590565</v>
      </c>
      <c r="O851" s="42">
        <f>ABS(M851*(D851*1000/3600))</f>
        <v>0</v>
      </c>
      <c r="P851" s="42">
        <f>P850+N851/1000</f>
        <v>4107.4027379207855</v>
      </c>
      <c r="Q851" s="42">
        <f>Q850+O851/1000</f>
        <v>1107.3097938885944</v>
      </c>
      <c r="R851" s="43">
        <v>982.74284125132681</v>
      </c>
      <c r="S851" s="43">
        <f t="shared" si="80"/>
        <v>0</v>
      </c>
      <c r="T851" s="42">
        <f>V851*Y$16</f>
        <v>728.40342345503984</v>
      </c>
      <c r="U851" s="21">
        <f>MIN(O851,Y$17)</f>
        <v>0</v>
      </c>
      <c r="V851" s="21">
        <f t="shared" si="83"/>
        <v>1056.3782590472699</v>
      </c>
      <c r="W851" s="22"/>
    </row>
    <row r="852" spans="1:23" x14ac:dyDescent="0.35">
      <c r="A852" s="3" t="s">
        <v>13</v>
      </c>
      <c r="B852" s="3">
        <v>845</v>
      </c>
      <c r="C852" s="3">
        <v>256</v>
      </c>
      <c r="D852" s="8">
        <v>56.8</v>
      </c>
      <c r="E852" s="42">
        <f t="shared" si="81"/>
        <v>6.9444444444444448E-2</v>
      </c>
      <c r="F852" s="42">
        <f t="shared" si="82"/>
        <v>0.25</v>
      </c>
      <c r="G852" s="42">
        <f>0.5*Y$11*Y$13*Y$10*(D852*(1000/3600))^2</f>
        <v>225.3086824355556</v>
      </c>
      <c r="H852" s="42">
        <f>IF(D852=0,0,Y$12*Y$9*9.81)</f>
        <v>374.44769999999994</v>
      </c>
      <c r="I852" s="42">
        <f t="shared" si="78"/>
        <v>599.75638243555557</v>
      </c>
      <c r="J852" s="42">
        <f>(Y$9*E852)+IF(E852&gt;0,H852+G852,0)</f>
        <v>720.24249354666665</v>
      </c>
      <c r="K852" s="42">
        <f>MAX((Y$9*E852)+H852+G852,0)</f>
        <v>720.24249354666665</v>
      </c>
      <c r="L852" s="42">
        <f t="shared" si="79"/>
        <v>0</v>
      </c>
      <c r="M852" s="42">
        <f>ABS(MIN((Y$9*E852)+H852+G852,0))</f>
        <v>0</v>
      </c>
      <c r="N852" s="42">
        <f>MAX(K852,0)*(D852*1000/3600)</f>
        <v>11363.826009291852</v>
      </c>
      <c r="O852" s="42">
        <f>ABS(M852*(D852*1000/3600))</f>
        <v>0</v>
      </c>
      <c r="P852" s="42">
        <f>P851+N852/1000</f>
        <v>4118.7665639300776</v>
      </c>
      <c r="Q852" s="42">
        <f>Q851+O852/1000</f>
        <v>1107.3097938885944</v>
      </c>
      <c r="R852" s="43">
        <v>982.74284125132681</v>
      </c>
      <c r="S852" s="43">
        <f t="shared" si="80"/>
        <v>0</v>
      </c>
      <c r="T852" s="42">
        <f>V852*Y$16</f>
        <v>728.40342345503984</v>
      </c>
      <c r="U852" s="21">
        <f>MIN(O852,Y$17)</f>
        <v>0</v>
      </c>
      <c r="V852" s="21">
        <f t="shared" si="83"/>
        <v>1056.3782590472699</v>
      </c>
      <c r="W852" s="22"/>
    </row>
    <row r="853" spans="1:23" x14ac:dyDescent="0.35">
      <c r="A853" s="3" t="s">
        <v>13</v>
      </c>
      <c r="B853" s="3">
        <v>846</v>
      </c>
      <c r="C853" s="3">
        <v>257</v>
      </c>
      <c r="D853" s="8">
        <v>57</v>
      </c>
      <c r="E853" s="42">
        <f t="shared" si="81"/>
        <v>5.5555555555556344E-2</v>
      </c>
      <c r="F853" s="42">
        <f t="shared" si="82"/>
        <v>0.20000000000000284</v>
      </c>
      <c r="G853" s="42">
        <f>0.5*Y$11*Y$13*Y$10*(D853*(1000/3600))^2</f>
        <v>226.89815675</v>
      </c>
      <c r="H853" s="42">
        <f>IF(D853=0,0,Y$12*Y$9*9.81)</f>
        <v>374.44769999999994</v>
      </c>
      <c r="I853" s="42">
        <f t="shared" si="78"/>
        <v>601.34585674999994</v>
      </c>
      <c r="J853" s="42">
        <f>(Y$9*E853)+IF(E853&gt;0,H853+G853,0)</f>
        <v>697.73474563889022</v>
      </c>
      <c r="K853" s="42">
        <f>MAX((Y$9*E853)+H853+G853,0)</f>
        <v>697.73474563889022</v>
      </c>
      <c r="L853" s="42">
        <f t="shared" si="79"/>
        <v>0</v>
      </c>
      <c r="M853" s="42">
        <f>ABS(MIN((Y$9*E853)+H853+G853,0))</f>
        <v>0</v>
      </c>
      <c r="N853" s="42">
        <f>MAX(K853,0)*(D853*1000/3600)</f>
        <v>11047.466805949096</v>
      </c>
      <c r="O853" s="42">
        <f>ABS(M853*(D853*1000/3600))</f>
        <v>0</v>
      </c>
      <c r="P853" s="42">
        <f>P852+N853/1000</f>
        <v>4129.8140307360263</v>
      </c>
      <c r="Q853" s="42">
        <f>Q852+O853/1000</f>
        <v>1107.3097938885944</v>
      </c>
      <c r="R853" s="43">
        <v>982.74284125132681</v>
      </c>
      <c r="S853" s="43">
        <f t="shared" si="80"/>
        <v>0</v>
      </c>
      <c r="T853" s="42">
        <f>V853*Y$16</f>
        <v>728.40342345503984</v>
      </c>
      <c r="U853" s="21">
        <f>MIN(O853,Y$17)</f>
        <v>0</v>
      </c>
      <c r="V853" s="21">
        <f t="shared" si="83"/>
        <v>1056.3782590472699</v>
      </c>
      <c r="W853" s="22"/>
    </row>
    <row r="854" spans="1:23" x14ac:dyDescent="0.35">
      <c r="A854" s="3" t="s">
        <v>13</v>
      </c>
      <c r="B854" s="3">
        <v>847</v>
      </c>
      <c r="C854" s="3">
        <v>258</v>
      </c>
      <c r="D854" s="8">
        <v>57.2</v>
      </c>
      <c r="E854" s="42">
        <f t="shared" si="81"/>
        <v>9.7222222222222612E-2</v>
      </c>
      <c r="F854" s="42">
        <f t="shared" si="82"/>
        <v>0.35000000000000142</v>
      </c>
      <c r="G854" s="42">
        <f>0.5*Y$11*Y$13*Y$10*(D854*(1000/3600))^2</f>
        <v>228.49321796888896</v>
      </c>
      <c r="H854" s="42">
        <f>IF(D854=0,0,Y$12*Y$9*9.81)</f>
        <v>374.44769999999994</v>
      </c>
      <c r="I854" s="42">
        <f t="shared" si="78"/>
        <v>602.94091796888893</v>
      </c>
      <c r="J854" s="42">
        <f>(Y$9*E854)+IF(E854&gt;0,H854+G854,0)</f>
        <v>771.62147352444515</v>
      </c>
      <c r="K854" s="42">
        <f>MAX((Y$9*E854)+H854+G854,0)</f>
        <v>771.62147352444515</v>
      </c>
      <c r="L854" s="42">
        <f t="shared" si="79"/>
        <v>0</v>
      </c>
      <c r="M854" s="42">
        <f>ABS(MIN((Y$9*E854)+H854+G854,0))</f>
        <v>0</v>
      </c>
      <c r="N854" s="42">
        <f>MAX(K854,0)*(D854*1000/3600)</f>
        <v>12260.207857110629</v>
      </c>
      <c r="O854" s="42">
        <f>ABS(M854*(D854*1000/3600))</f>
        <v>0</v>
      </c>
      <c r="P854" s="42">
        <f>P853+N854/1000</f>
        <v>4142.0742385931371</v>
      </c>
      <c r="Q854" s="42">
        <f>Q853+O854/1000</f>
        <v>1107.3097938885944</v>
      </c>
      <c r="R854" s="43">
        <v>982.74284125132681</v>
      </c>
      <c r="S854" s="43">
        <f t="shared" si="80"/>
        <v>0</v>
      </c>
      <c r="T854" s="42">
        <f>V854*Y$16</f>
        <v>728.40342345503984</v>
      </c>
      <c r="U854" s="21">
        <f>MIN(O854,Y$17)</f>
        <v>0</v>
      </c>
      <c r="V854" s="21">
        <f t="shared" si="83"/>
        <v>1056.3782590472699</v>
      </c>
      <c r="W854" s="22"/>
    </row>
    <row r="855" spans="1:23" x14ac:dyDescent="0.35">
      <c r="A855" s="3" t="s">
        <v>13</v>
      </c>
      <c r="B855" s="3">
        <v>848</v>
      </c>
      <c r="C855" s="3">
        <v>259</v>
      </c>
      <c r="D855" s="8">
        <v>57.7</v>
      </c>
      <c r="E855" s="42">
        <f t="shared" si="81"/>
        <v>0.20833333333333331</v>
      </c>
      <c r="F855" s="42">
        <f t="shared" si="82"/>
        <v>0.75</v>
      </c>
      <c r="G855" s="42">
        <f>0.5*Y$11*Y$13*Y$10*(D855*(1000/3600))^2</f>
        <v>232.50531372305559</v>
      </c>
      <c r="H855" s="42">
        <f>IF(D855=0,0,Y$12*Y$9*9.81)</f>
        <v>374.44769999999994</v>
      </c>
      <c r="I855" s="42">
        <f t="shared" si="78"/>
        <v>606.95301372305551</v>
      </c>
      <c r="J855" s="42">
        <f>(Y$9*E855)+IF(E855&gt;0,H855+G855,0)</f>
        <v>968.41134705638888</v>
      </c>
      <c r="K855" s="42">
        <f>MAX((Y$9*E855)+H855+G855,0)</f>
        <v>968.41134705638876</v>
      </c>
      <c r="L855" s="42">
        <f t="shared" si="79"/>
        <v>0</v>
      </c>
      <c r="M855" s="42">
        <f>ABS(MIN((Y$9*E855)+H855+G855,0))</f>
        <v>0</v>
      </c>
      <c r="N855" s="42">
        <f>MAX(K855,0)*(D855*1000/3600)</f>
        <v>15521.481868098232</v>
      </c>
      <c r="O855" s="42">
        <f>ABS(M855*(D855*1000/3600))</f>
        <v>0</v>
      </c>
      <c r="P855" s="42">
        <f>P854+N855/1000</f>
        <v>4157.595720461235</v>
      </c>
      <c r="Q855" s="42">
        <f>Q854+O855/1000</f>
        <v>1107.3097938885944</v>
      </c>
      <c r="R855" s="43">
        <v>982.74284125132681</v>
      </c>
      <c r="S855" s="43">
        <f t="shared" si="80"/>
        <v>1.605667407689225</v>
      </c>
      <c r="T855" s="42">
        <f>V855*Y$16</f>
        <v>728.40342345503984</v>
      </c>
      <c r="U855" s="21">
        <f>MIN(O855,Y$17)</f>
        <v>0</v>
      </c>
      <c r="V855" s="21">
        <f t="shared" si="83"/>
        <v>1056.3782590472699</v>
      </c>
      <c r="W855" s="22"/>
    </row>
    <row r="856" spans="1:23" x14ac:dyDescent="0.35">
      <c r="A856" s="3" t="s">
        <v>13</v>
      </c>
      <c r="B856" s="3">
        <v>849</v>
      </c>
      <c r="C856" s="3">
        <v>260</v>
      </c>
      <c r="D856" s="8">
        <v>58.7</v>
      </c>
      <c r="E856" s="42">
        <f t="shared" si="81"/>
        <v>0.33333333333333315</v>
      </c>
      <c r="F856" s="42">
        <f t="shared" si="82"/>
        <v>1.1999999999999993</v>
      </c>
      <c r="G856" s="42">
        <f>0.5*Y$11*Y$13*Y$10*(D856*(1000/3600))^2</f>
        <v>240.63425968972228</v>
      </c>
      <c r="H856" s="42">
        <f>IF(D856=0,0,Y$12*Y$9*9.81)</f>
        <v>374.44769999999994</v>
      </c>
      <c r="I856" s="42">
        <f t="shared" si="78"/>
        <v>615.08195968972223</v>
      </c>
      <c r="J856" s="42">
        <f>(Y$9*E856)+IF(E856&gt;0,H856+G856,0)</f>
        <v>1193.4152930230553</v>
      </c>
      <c r="K856" s="42">
        <f>MAX((Y$9*E856)+H856+G856,0)</f>
        <v>1193.4152930230553</v>
      </c>
      <c r="L856" s="42">
        <f t="shared" si="79"/>
        <v>0</v>
      </c>
      <c r="M856" s="42">
        <f>ABS(MIN((Y$9*E856)+H856+G856,0))</f>
        <v>0</v>
      </c>
      <c r="N856" s="42">
        <f>MAX(K856,0)*(D856*1000/3600)</f>
        <v>19459.299361237041</v>
      </c>
      <c r="O856" s="42">
        <f>ABS(M856*(D856*1000/3600))</f>
        <v>0</v>
      </c>
      <c r="P856" s="42">
        <f>P855+N856/1000</f>
        <v>4177.0550198224719</v>
      </c>
      <c r="Q856" s="42">
        <f>Q855+O856/1000</f>
        <v>1107.3097938885944</v>
      </c>
      <c r="R856" s="43">
        <v>984.34850865901603</v>
      </c>
      <c r="S856" s="43">
        <f t="shared" si="80"/>
        <v>0</v>
      </c>
      <c r="T856" s="42">
        <f>V856*Y$16</f>
        <v>728.40342345503984</v>
      </c>
      <c r="U856" s="21">
        <f>MIN(O856,Y$17)</f>
        <v>0</v>
      </c>
      <c r="V856" s="21">
        <f t="shared" si="83"/>
        <v>1056.3782590472699</v>
      </c>
      <c r="W856" s="22"/>
    </row>
    <row r="857" spans="1:23" x14ac:dyDescent="0.35">
      <c r="A857" s="3" t="s">
        <v>13</v>
      </c>
      <c r="B857" s="3">
        <v>850</v>
      </c>
      <c r="C857" s="3">
        <v>261</v>
      </c>
      <c r="D857" s="8">
        <v>60.1</v>
      </c>
      <c r="E857" s="42">
        <f t="shared" si="81"/>
        <v>0.33333333333333315</v>
      </c>
      <c r="F857" s="42">
        <f t="shared" si="82"/>
        <v>1.1999999999999993</v>
      </c>
      <c r="G857" s="42">
        <f>0.5*Y$11*Y$13*Y$10*(D857*(1000/3600))^2</f>
        <v>252.24943402972227</v>
      </c>
      <c r="H857" s="42">
        <f>IF(D857=0,0,Y$12*Y$9*9.81)</f>
        <v>374.44769999999994</v>
      </c>
      <c r="I857" s="42">
        <f t="shared" si="78"/>
        <v>626.69713402972218</v>
      </c>
      <c r="J857" s="42">
        <f>(Y$9*E857)+IF(E857&gt;0,H857+G857,0)</f>
        <v>1205.0304673630553</v>
      </c>
      <c r="K857" s="42">
        <f>MAX((Y$9*E857)+H857+G857,0)</f>
        <v>1205.0304673630553</v>
      </c>
      <c r="L857" s="42">
        <f t="shared" si="79"/>
        <v>0</v>
      </c>
      <c r="M857" s="42">
        <f>ABS(MIN((Y$9*E857)+H857+G857,0))</f>
        <v>0</v>
      </c>
      <c r="N857" s="42">
        <f>MAX(K857,0)*(D857*1000/3600)</f>
        <v>20117.314191255449</v>
      </c>
      <c r="O857" s="42">
        <f>ABS(M857*(D857*1000/3600))</f>
        <v>0</v>
      </c>
      <c r="P857" s="42">
        <f>P856+N857/1000</f>
        <v>4197.1723340137278</v>
      </c>
      <c r="Q857" s="42">
        <f>Q856+O857/1000</f>
        <v>1107.3097938885944</v>
      </c>
      <c r="R857" s="43">
        <v>984.34850865901603</v>
      </c>
      <c r="S857" s="43">
        <f t="shared" si="80"/>
        <v>0</v>
      </c>
      <c r="T857" s="42">
        <f>V857*Y$16</f>
        <v>728.40342345503984</v>
      </c>
      <c r="U857" s="21">
        <f>MIN(O857,Y$17)</f>
        <v>0</v>
      </c>
      <c r="V857" s="21">
        <f t="shared" si="83"/>
        <v>1056.3782590472699</v>
      </c>
      <c r="W857" s="22"/>
    </row>
    <row r="858" spans="1:23" x14ac:dyDescent="0.35">
      <c r="A858" s="3" t="s">
        <v>13</v>
      </c>
      <c r="B858" s="3">
        <v>851</v>
      </c>
      <c r="C858" s="3">
        <v>262</v>
      </c>
      <c r="D858" s="8">
        <v>61.1</v>
      </c>
      <c r="E858" s="42">
        <f t="shared" si="81"/>
        <v>0.2222222222222224</v>
      </c>
      <c r="F858" s="42">
        <f t="shared" si="82"/>
        <v>0.80000000000000071</v>
      </c>
      <c r="G858" s="42">
        <f>0.5*Y$11*Y$13*Y$10*(D858*(1000/3600))^2</f>
        <v>260.71359426305565</v>
      </c>
      <c r="H858" s="42">
        <f>IF(D858=0,0,Y$12*Y$9*9.81)</f>
        <v>374.44769999999994</v>
      </c>
      <c r="I858" s="42">
        <f t="shared" si="78"/>
        <v>635.16129426305565</v>
      </c>
      <c r="J858" s="42">
        <f>(Y$9*E858)+IF(E858&gt;0,H858+G858,0)</f>
        <v>1020.7168498186115</v>
      </c>
      <c r="K858" s="42">
        <f>MAX((Y$9*E858)+H858+G858,0)</f>
        <v>1020.7168498186115</v>
      </c>
      <c r="L858" s="42">
        <f t="shared" si="79"/>
        <v>0</v>
      </c>
      <c r="M858" s="42">
        <f>ABS(MIN((Y$9*E858)+H858+G858,0))</f>
        <v>0</v>
      </c>
      <c r="N858" s="42">
        <f>MAX(K858,0)*(D858*1000/3600)</f>
        <v>17323.833201088102</v>
      </c>
      <c r="O858" s="42">
        <f>ABS(M858*(D858*1000/3600))</f>
        <v>0</v>
      </c>
      <c r="P858" s="42">
        <f>P857+N858/1000</f>
        <v>4214.4961672148156</v>
      </c>
      <c r="Q858" s="42">
        <f>Q857+O858/1000</f>
        <v>1107.3097938885944</v>
      </c>
      <c r="R858" s="43">
        <v>984.34850865901603</v>
      </c>
      <c r="S858" s="43">
        <f t="shared" si="80"/>
        <v>0</v>
      </c>
      <c r="T858" s="42">
        <f>V858*Y$16</f>
        <v>728.40342345503984</v>
      </c>
      <c r="U858" s="21">
        <f>MIN(O858,Y$17)</f>
        <v>0</v>
      </c>
      <c r="V858" s="21">
        <f t="shared" si="83"/>
        <v>1056.3782590472699</v>
      </c>
      <c r="W858" s="22"/>
    </row>
    <row r="859" spans="1:23" x14ac:dyDescent="0.35">
      <c r="A859" s="3" t="s">
        <v>13</v>
      </c>
      <c r="B859" s="3">
        <v>852</v>
      </c>
      <c r="C859" s="3">
        <v>263</v>
      </c>
      <c r="D859" s="8">
        <v>61.7</v>
      </c>
      <c r="E859" s="42">
        <f t="shared" si="81"/>
        <v>0.16666666666666607</v>
      </c>
      <c r="F859" s="42">
        <f t="shared" si="82"/>
        <v>0.59999999999999787</v>
      </c>
      <c r="G859" s="42">
        <f>0.5*Y$11*Y$13*Y$10*(D859*(1000/3600))^2</f>
        <v>265.85913325638893</v>
      </c>
      <c r="H859" s="42">
        <f>IF(D859=0,0,Y$12*Y$9*9.81)</f>
        <v>374.44769999999994</v>
      </c>
      <c r="I859" s="42">
        <f t="shared" si="78"/>
        <v>640.30683325638893</v>
      </c>
      <c r="J859" s="42">
        <f>(Y$9*E859)+IF(E859&gt;0,H859+G859,0)</f>
        <v>929.47349992305453</v>
      </c>
      <c r="K859" s="42">
        <f>MAX((Y$9*E859)+H859+G859,0)</f>
        <v>929.47349992305453</v>
      </c>
      <c r="L859" s="42">
        <f t="shared" si="79"/>
        <v>0</v>
      </c>
      <c r="M859" s="42">
        <f>ABS(MIN((Y$9*E859)+H859+G859,0))</f>
        <v>0</v>
      </c>
      <c r="N859" s="42">
        <f>MAX(K859,0)*(D859*1000/3600)</f>
        <v>15930.143040347908</v>
      </c>
      <c r="O859" s="42">
        <f>ABS(M859*(D859*1000/3600))</f>
        <v>0</v>
      </c>
      <c r="P859" s="42">
        <f>P858+N859/1000</f>
        <v>4230.4263102551631</v>
      </c>
      <c r="Q859" s="42">
        <f>Q858+O859/1000</f>
        <v>1107.3097938885944</v>
      </c>
      <c r="R859" s="43">
        <v>984.34850865901603</v>
      </c>
      <c r="S859" s="43">
        <f t="shared" si="80"/>
        <v>0</v>
      </c>
      <c r="T859" s="42">
        <f>V859*Y$16</f>
        <v>728.40342345503984</v>
      </c>
      <c r="U859" s="21">
        <f>MIN(O859,Y$17)</f>
        <v>0</v>
      </c>
      <c r="V859" s="21">
        <f t="shared" si="83"/>
        <v>1056.3782590472699</v>
      </c>
      <c r="W859" s="22"/>
    </row>
    <row r="860" spans="1:23" x14ac:dyDescent="0.35">
      <c r="A860" s="3" t="s">
        <v>13</v>
      </c>
      <c r="B860" s="3">
        <v>853</v>
      </c>
      <c r="C860" s="3">
        <v>264</v>
      </c>
      <c r="D860" s="8">
        <v>62.3</v>
      </c>
      <c r="E860" s="42">
        <f t="shared" si="81"/>
        <v>0.16666666666666607</v>
      </c>
      <c r="F860" s="42">
        <f t="shared" si="82"/>
        <v>0.59999999999999787</v>
      </c>
      <c r="G860" s="42">
        <f>0.5*Y$11*Y$13*Y$10*(D860*(1000/3600))^2</f>
        <v>271.05495438972224</v>
      </c>
      <c r="H860" s="42">
        <f>IF(D860=0,0,Y$12*Y$9*9.81)</f>
        <v>374.44769999999994</v>
      </c>
      <c r="I860" s="42">
        <f t="shared" si="78"/>
        <v>645.50265438972224</v>
      </c>
      <c r="J860" s="42">
        <f>(Y$9*E860)+IF(E860&gt;0,H860+G860,0)</f>
        <v>934.66932105638784</v>
      </c>
      <c r="K860" s="42">
        <f>MAX((Y$9*E860)+H860+G860,0)</f>
        <v>934.66932105638784</v>
      </c>
      <c r="L860" s="42">
        <f t="shared" si="79"/>
        <v>0</v>
      </c>
      <c r="M860" s="42">
        <f>ABS(MIN((Y$9*E860)+H860+G860,0))</f>
        <v>0</v>
      </c>
      <c r="N860" s="42">
        <f>MAX(K860,0)*(D860*1000/3600)</f>
        <v>16174.971861614713</v>
      </c>
      <c r="O860" s="42">
        <f>ABS(M860*(D860*1000/3600))</f>
        <v>0</v>
      </c>
      <c r="P860" s="42">
        <f>P859+N860/1000</f>
        <v>4246.6012821167778</v>
      </c>
      <c r="Q860" s="42">
        <f>Q859+O860/1000</f>
        <v>1107.3097938885944</v>
      </c>
      <c r="R860" s="43">
        <v>984.34850865901603</v>
      </c>
      <c r="S860" s="43">
        <f t="shared" si="80"/>
        <v>0</v>
      </c>
      <c r="T860" s="42">
        <f>V860*Y$16</f>
        <v>728.40342345503984</v>
      </c>
      <c r="U860" s="21">
        <f>MIN(O860,Y$17)</f>
        <v>0</v>
      </c>
      <c r="V860" s="21">
        <f t="shared" si="83"/>
        <v>1056.3782590472699</v>
      </c>
      <c r="W860" s="22"/>
    </row>
    <row r="861" spans="1:23" x14ac:dyDescent="0.35">
      <c r="A861" s="3" t="s">
        <v>13</v>
      </c>
      <c r="B861" s="3">
        <v>854</v>
      </c>
      <c r="C861" s="3">
        <v>265</v>
      </c>
      <c r="D861" s="8">
        <v>62.9</v>
      </c>
      <c r="E861" s="42">
        <f t="shared" si="81"/>
        <v>0.1388888888888889</v>
      </c>
      <c r="F861" s="42">
        <f t="shared" si="82"/>
        <v>0.5</v>
      </c>
      <c r="G861" s="42">
        <f>0.5*Y$11*Y$13*Y$10*(D861*(1000/3600))^2</f>
        <v>276.30105766305553</v>
      </c>
      <c r="H861" s="42">
        <f>IF(D861=0,0,Y$12*Y$9*9.81)</f>
        <v>374.44769999999994</v>
      </c>
      <c r="I861" s="42">
        <f t="shared" si="78"/>
        <v>650.74875766305547</v>
      </c>
      <c r="J861" s="42">
        <f>(Y$9*E861)+IF(E861&gt;0,H861+G861,0)</f>
        <v>891.72097988527776</v>
      </c>
      <c r="K861" s="42">
        <f>MAX((Y$9*E861)+H861+G861,0)</f>
        <v>891.72097988527764</v>
      </c>
      <c r="L861" s="42">
        <f t="shared" si="79"/>
        <v>0</v>
      </c>
      <c r="M861" s="42">
        <f>ABS(MIN((Y$9*E861)+H861+G861,0))</f>
        <v>0</v>
      </c>
      <c r="N861" s="42">
        <f>MAX(K861,0)*(D861*1000/3600)</f>
        <v>15580.347120773322</v>
      </c>
      <c r="O861" s="42">
        <f>ABS(M861*(D861*1000/3600))</f>
        <v>0</v>
      </c>
      <c r="P861" s="42">
        <f>P860+N861/1000</f>
        <v>4262.1816292375515</v>
      </c>
      <c r="Q861" s="42">
        <f>Q860+O861/1000</f>
        <v>1107.3097938885944</v>
      </c>
      <c r="R861" s="43">
        <v>984.34850865901603</v>
      </c>
      <c r="S861" s="43">
        <f t="shared" si="80"/>
        <v>0</v>
      </c>
      <c r="T861" s="42">
        <f>V861*Y$16</f>
        <v>728.40342345503984</v>
      </c>
      <c r="U861" s="21">
        <f>MIN(O861,Y$17)</f>
        <v>0</v>
      </c>
      <c r="V861" s="21">
        <f t="shared" si="83"/>
        <v>1056.3782590472699</v>
      </c>
      <c r="W861" s="22"/>
    </row>
    <row r="862" spans="1:23" x14ac:dyDescent="0.35">
      <c r="A862" s="3" t="s">
        <v>13</v>
      </c>
      <c r="B862" s="3">
        <v>855</v>
      </c>
      <c r="C862" s="3">
        <v>266</v>
      </c>
      <c r="D862" s="8">
        <v>63.3</v>
      </c>
      <c r="E862" s="42">
        <f t="shared" si="81"/>
        <v>6.9444444444444448E-2</v>
      </c>
      <c r="F862" s="42">
        <f t="shared" si="82"/>
        <v>0.25</v>
      </c>
      <c r="G862" s="42">
        <f>0.5*Y$11*Y$13*Y$10*(D862*(1000/3600))^2</f>
        <v>279.82639436749997</v>
      </c>
      <c r="H862" s="42">
        <f>IF(D862=0,0,Y$12*Y$9*9.81)</f>
        <v>374.44769999999994</v>
      </c>
      <c r="I862" s="42">
        <f t="shared" si="78"/>
        <v>654.27409436749986</v>
      </c>
      <c r="J862" s="42">
        <f>(Y$9*E862)+IF(E862&gt;0,H862+G862,0)</f>
        <v>774.76020547861094</v>
      </c>
      <c r="K862" s="42">
        <f>MAX((Y$9*E862)+H862+G862,0)</f>
        <v>774.76020547861094</v>
      </c>
      <c r="L862" s="42">
        <f t="shared" si="79"/>
        <v>0</v>
      </c>
      <c r="M862" s="42">
        <f>ABS(MIN((Y$9*E862)+H862+G862,0))</f>
        <v>0</v>
      </c>
      <c r="N862" s="42">
        <f>MAX(K862,0)*(D862*1000/3600)</f>
        <v>13622.866946332242</v>
      </c>
      <c r="O862" s="42">
        <f>ABS(M862*(D862*1000/3600))</f>
        <v>0</v>
      </c>
      <c r="P862" s="42">
        <f>P861+N862/1000</f>
        <v>4275.8044961838841</v>
      </c>
      <c r="Q862" s="42">
        <f>Q861+O862/1000</f>
        <v>1107.3097938885944</v>
      </c>
      <c r="R862" s="43">
        <v>984.34850865901603</v>
      </c>
      <c r="S862" s="43">
        <f t="shared" si="80"/>
        <v>0</v>
      </c>
      <c r="T862" s="42">
        <f>V862*Y$16</f>
        <v>728.40342345503984</v>
      </c>
      <c r="U862" s="21">
        <f>MIN(O862,Y$17)</f>
        <v>0</v>
      </c>
      <c r="V862" s="21">
        <f t="shared" si="83"/>
        <v>1056.3782590472699</v>
      </c>
      <c r="W862" s="22"/>
    </row>
    <row r="863" spans="1:23" x14ac:dyDescent="0.35">
      <c r="A863" s="3" t="s">
        <v>13</v>
      </c>
      <c r="B863" s="3">
        <v>856</v>
      </c>
      <c r="C863" s="3">
        <v>267</v>
      </c>
      <c r="D863" s="8">
        <v>63.4</v>
      </c>
      <c r="E863" s="42">
        <f t="shared" si="81"/>
        <v>2.7777777777778172E-2</v>
      </c>
      <c r="F863" s="42">
        <f t="shared" si="82"/>
        <v>0.10000000000000142</v>
      </c>
      <c r="G863" s="42">
        <f>0.5*Y$11*Y$13*Y$10*(D863*(1000/3600))^2</f>
        <v>280.71122035888885</v>
      </c>
      <c r="H863" s="42">
        <f>IF(D863=0,0,Y$12*Y$9*9.81)</f>
        <v>374.44769999999994</v>
      </c>
      <c r="I863" s="42">
        <f t="shared" si="78"/>
        <v>655.15892035888874</v>
      </c>
      <c r="J863" s="42">
        <f>(Y$9*E863)+IF(E863&gt;0,H863+G863,0)</f>
        <v>703.35336480333387</v>
      </c>
      <c r="K863" s="42">
        <f>MAX((Y$9*E863)+H863+G863,0)</f>
        <v>703.35336480333399</v>
      </c>
      <c r="L863" s="42">
        <f t="shared" si="79"/>
        <v>0</v>
      </c>
      <c r="M863" s="42">
        <f>ABS(MIN((Y$9*E863)+H863+G863,0))</f>
        <v>0</v>
      </c>
      <c r="N863" s="42">
        <f>MAX(K863,0)*(D863*1000/3600)</f>
        <v>12386.834257925382</v>
      </c>
      <c r="O863" s="42">
        <f>ABS(M863*(D863*1000/3600))</f>
        <v>0</v>
      </c>
      <c r="P863" s="42">
        <f>P862+N863/1000</f>
        <v>4288.1913304418094</v>
      </c>
      <c r="Q863" s="42">
        <f>Q862+O863/1000</f>
        <v>1107.3097938885944</v>
      </c>
      <c r="R863" s="43">
        <v>984.34850865901603</v>
      </c>
      <c r="S863" s="43">
        <f t="shared" si="80"/>
        <v>0</v>
      </c>
      <c r="T863" s="42">
        <f>V863*Y$16</f>
        <v>728.40342345503984</v>
      </c>
      <c r="U863" s="21">
        <f>MIN(O863,Y$17)</f>
        <v>0</v>
      </c>
      <c r="V863" s="21">
        <f t="shared" si="83"/>
        <v>1056.3782590472699</v>
      </c>
      <c r="W863" s="22"/>
    </row>
    <row r="864" spans="1:23" x14ac:dyDescent="0.35">
      <c r="A864" s="3" t="s">
        <v>13</v>
      </c>
      <c r="B864" s="3">
        <v>857</v>
      </c>
      <c r="C864" s="3">
        <v>268</v>
      </c>
      <c r="D864" s="8">
        <v>63.5</v>
      </c>
      <c r="E864" s="42">
        <f t="shared" si="81"/>
        <v>0.15277777777777798</v>
      </c>
      <c r="F864" s="42">
        <f t="shared" si="82"/>
        <v>0.55000000000000071</v>
      </c>
      <c r="G864" s="42">
        <f>0.5*Y$11*Y$13*Y$10*(D864*(1000/3600))^2</f>
        <v>281.59744307638891</v>
      </c>
      <c r="H864" s="42">
        <f>IF(D864=0,0,Y$12*Y$9*9.81)</f>
        <v>374.44769999999994</v>
      </c>
      <c r="I864" s="42">
        <f t="shared" si="78"/>
        <v>656.04514307638885</v>
      </c>
      <c r="J864" s="42">
        <f>(Y$9*E864)+IF(E864&gt;0,H864+G864,0)</f>
        <v>921.11458752083365</v>
      </c>
      <c r="K864" s="42">
        <f>MAX((Y$9*E864)+H864+G864,0)</f>
        <v>921.11458752083365</v>
      </c>
      <c r="L864" s="42">
        <f t="shared" si="79"/>
        <v>0</v>
      </c>
      <c r="M864" s="42">
        <f>ABS(MIN((Y$9*E864)+H864+G864,0))</f>
        <v>0</v>
      </c>
      <c r="N864" s="42">
        <f>MAX(K864,0)*(D864*1000/3600)</f>
        <v>16247.437863214705</v>
      </c>
      <c r="O864" s="42">
        <f>ABS(M864*(D864*1000/3600))</f>
        <v>0</v>
      </c>
      <c r="P864" s="42">
        <f>P863+N864/1000</f>
        <v>4304.4387683050245</v>
      </c>
      <c r="Q864" s="42">
        <f>Q863+O864/1000</f>
        <v>1107.3097938885944</v>
      </c>
      <c r="R864" s="43">
        <v>984.34850865901603</v>
      </c>
      <c r="S864" s="43">
        <f t="shared" si="80"/>
        <v>0</v>
      </c>
      <c r="T864" s="42">
        <f>V864*Y$16</f>
        <v>728.40342345503984</v>
      </c>
      <c r="U864" s="21">
        <f>MIN(O864,Y$17)</f>
        <v>0</v>
      </c>
      <c r="V864" s="21">
        <f t="shared" si="83"/>
        <v>1056.3782590472699</v>
      </c>
      <c r="W864" s="22"/>
    </row>
    <row r="865" spans="1:23" x14ac:dyDescent="0.35">
      <c r="A865" s="3" t="s">
        <v>13</v>
      </c>
      <c r="B865" s="3">
        <v>858</v>
      </c>
      <c r="C865" s="3">
        <v>269</v>
      </c>
      <c r="D865" s="8">
        <v>64.5</v>
      </c>
      <c r="E865" s="42">
        <f t="shared" si="81"/>
        <v>0.31944444444444403</v>
      </c>
      <c r="F865" s="42">
        <f t="shared" si="82"/>
        <v>1.1499999999999986</v>
      </c>
      <c r="G865" s="42">
        <f>0.5*Y$11*Y$13*Y$10*(D865*(1000/3600))^2</f>
        <v>290.53649018750008</v>
      </c>
      <c r="H865" s="42">
        <f>IF(D865=0,0,Y$12*Y$9*9.81)</f>
        <v>374.44769999999994</v>
      </c>
      <c r="I865" s="42">
        <f t="shared" si="78"/>
        <v>664.98419018749996</v>
      </c>
      <c r="J865" s="42">
        <f>(Y$9*E865)+IF(E865&gt;0,H865+G865,0)</f>
        <v>1219.2203012986104</v>
      </c>
      <c r="K865" s="42">
        <f>MAX((Y$9*E865)+H865+G865,0)</f>
        <v>1219.2203012986104</v>
      </c>
      <c r="L865" s="42">
        <f t="shared" si="79"/>
        <v>0</v>
      </c>
      <c r="M865" s="42">
        <f>ABS(MIN((Y$9*E865)+H865+G865,0))</f>
        <v>0</v>
      </c>
      <c r="N865" s="42">
        <f>MAX(K865,0)*(D865*1000/3600)</f>
        <v>21844.363731600104</v>
      </c>
      <c r="O865" s="42">
        <f>ABS(M865*(D865*1000/3600))</f>
        <v>0</v>
      </c>
      <c r="P865" s="42">
        <f>P864+N865/1000</f>
        <v>4326.2831320366249</v>
      </c>
      <c r="Q865" s="42">
        <f>Q864+O865/1000</f>
        <v>1107.3097938885944</v>
      </c>
      <c r="R865" s="43">
        <v>984.34850865901603</v>
      </c>
      <c r="S865" s="43">
        <f t="shared" si="80"/>
        <v>0</v>
      </c>
      <c r="T865" s="42">
        <f>V865*Y$16</f>
        <v>728.40342345503984</v>
      </c>
      <c r="U865" s="21">
        <f>MIN(O865,Y$17)</f>
        <v>0</v>
      </c>
      <c r="V865" s="21">
        <f t="shared" si="83"/>
        <v>1056.3782590472699</v>
      </c>
      <c r="W865" s="22"/>
    </row>
    <row r="866" spans="1:23" x14ac:dyDescent="0.35">
      <c r="A866" s="3" t="s">
        <v>13</v>
      </c>
      <c r="B866" s="3">
        <v>859</v>
      </c>
      <c r="C866" s="3">
        <v>270</v>
      </c>
      <c r="D866" s="8">
        <v>65.8</v>
      </c>
      <c r="E866" s="42">
        <f t="shared" si="81"/>
        <v>0.31944444444444403</v>
      </c>
      <c r="F866" s="42">
        <f t="shared" si="82"/>
        <v>1.1499999999999986</v>
      </c>
      <c r="G866" s="42">
        <f>0.5*Y$11*Y$13*Y$10*(D866*(1000/3600))^2</f>
        <v>302.36606198555558</v>
      </c>
      <c r="H866" s="42">
        <f>IF(D866=0,0,Y$12*Y$9*9.81)</f>
        <v>374.44769999999994</v>
      </c>
      <c r="I866" s="42">
        <f t="shared" si="78"/>
        <v>676.81376198555552</v>
      </c>
      <c r="J866" s="42">
        <f>(Y$9*E866)+IF(E866&gt;0,H866+G866,0)</f>
        <v>1231.049873096666</v>
      </c>
      <c r="K866" s="42">
        <f>MAX((Y$9*E866)+H866+G866,0)</f>
        <v>1231.049873096666</v>
      </c>
      <c r="L866" s="42">
        <f t="shared" si="79"/>
        <v>0</v>
      </c>
      <c r="M866" s="42">
        <f>ABS(MIN((Y$9*E866)+H866+G866,0))</f>
        <v>0</v>
      </c>
      <c r="N866" s="42">
        <f>MAX(K866,0)*(D866*1000/3600)</f>
        <v>22500.856013822398</v>
      </c>
      <c r="O866" s="42">
        <f>ABS(M866*(D866*1000/3600))</f>
        <v>0</v>
      </c>
      <c r="P866" s="42">
        <f>P865+N866/1000</f>
        <v>4348.7839880504471</v>
      </c>
      <c r="Q866" s="42">
        <f>Q865+O866/1000</f>
        <v>1107.3097938885944</v>
      </c>
      <c r="R866" s="43">
        <v>984.34850865901603</v>
      </c>
      <c r="S866" s="43">
        <f t="shared" si="80"/>
        <v>0</v>
      </c>
      <c r="T866" s="42">
        <f>V866*Y$16</f>
        <v>728.40342345503984</v>
      </c>
      <c r="U866" s="21">
        <f>MIN(O866,Y$17)</f>
        <v>0</v>
      </c>
      <c r="V866" s="21">
        <f t="shared" si="83"/>
        <v>1056.3782590472699</v>
      </c>
      <c r="W866" s="22"/>
    </row>
    <row r="867" spans="1:23" x14ac:dyDescent="0.35">
      <c r="A867" s="3" t="s">
        <v>13</v>
      </c>
      <c r="B867" s="3">
        <v>860</v>
      </c>
      <c r="C867" s="3">
        <v>271</v>
      </c>
      <c r="D867" s="8">
        <v>66.8</v>
      </c>
      <c r="E867" s="42">
        <f t="shared" si="81"/>
        <v>0.2222222222222234</v>
      </c>
      <c r="F867" s="42">
        <f t="shared" si="82"/>
        <v>0.80000000000000426</v>
      </c>
      <c r="G867" s="42">
        <f>0.5*Y$11*Y$13*Y$10*(D867*(1000/3600))^2</f>
        <v>311.6263561022223</v>
      </c>
      <c r="H867" s="42">
        <f>IF(D867=0,0,Y$12*Y$9*9.81)</f>
        <v>374.44769999999994</v>
      </c>
      <c r="I867" s="42">
        <f t="shared" si="78"/>
        <v>686.07405610222224</v>
      </c>
      <c r="J867" s="42">
        <f>(Y$9*E867)+IF(E867&gt;0,H867+G867,0)</f>
        <v>1071.6296116577798</v>
      </c>
      <c r="K867" s="42">
        <f>MAX((Y$9*E867)+H867+G867,0)</f>
        <v>1071.6296116577798</v>
      </c>
      <c r="L867" s="42">
        <f t="shared" si="79"/>
        <v>0</v>
      </c>
      <c r="M867" s="42">
        <f>ABS(MIN((Y$9*E867)+H867+G867,0))</f>
        <v>0</v>
      </c>
      <c r="N867" s="42">
        <f>MAX(K867,0)*(D867*1000/3600)</f>
        <v>19884.682794094362</v>
      </c>
      <c r="O867" s="42">
        <f>ABS(M867*(D867*1000/3600))</f>
        <v>0</v>
      </c>
      <c r="P867" s="42">
        <f>P866+N867/1000</f>
        <v>4368.6686708445413</v>
      </c>
      <c r="Q867" s="42">
        <f>Q866+O867/1000</f>
        <v>1107.3097938885944</v>
      </c>
      <c r="R867" s="43">
        <v>984.34850865901603</v>
      </c>
      <c r="S867" s="43">
        <f t="shared" si="80"/>
        <v>0</v>
      </c>
      <c r="T867" s="42">
        <f>V867*Y$16</f>
        <v>728.40342345503984</v>
      </c>
      <c r="U867" s="21">
        <f>MIN(O867,Y$17)</f>
        <v>0</v>
      </c>
      <c r="V867" s="21">
        <f t="shared" si="83"/>
        <v>1056.3782590472699</v>
      </c>
      <c r="W867" s="22"/>
    </row>
    <row r="868" spans="1:23" x14ac:dyDescent="0.35">
      <c r="A868" s="3" t="s">
        <v>13</v>
      </c>
      <c r="B868" s="3">
        <v>861</v>
      </c>
      <c r="C868" s="3">
        <v>272</v>
      </c>
      <c r="D868" s="8">
        <v>67.400000000000006</v>
      </c>
      <c r="E868" s="42">
        <f t="shared" si="81"/>
        <v>0.27777777777777779</v>
      </c>
      <c r="F868" s="42">
        <f t="shared" si="82"/>
        <v>1</v>
      </c>
      <c r="G868" s="42">
        <f>0.5*Y$11*Y$13*Y$10*(D868*(1000/3600))^2</f>
        <v>317.24957542555563</v>
      </c>
      <c r="H868" s="42">
        <f>IF(D868=0,0,Y$12*Y$9*9.81)</f>
        <v>374.44769999999994</v>
      </c>
      <c r="I868" s="42">
        <f t="shared" si="78"/>
        <v>691.69727542555552</v>
      </c>
      <c r="J868" s="42">
        <f>(Y$9*E868)+IF(E868&gt;0,H868+G868,0)</f>
        <v>1173.6417198700001</v>
      </c>
      <c r="K868" s="42">
        <f>MAX((Y$9*E868)+H868+G868,0)</f>
        <v>1173.6417198700001</v>
      </c>
      <c r="L868" s="42">
        <f t="shared" si="79"/>
        <v>0</v>
      </c>
      <c r="M868" s="42">
        <f>ABS(MIN((Y$9*E868)+H868+G868,0))</f>
        <v>0</v>
      </c>
      <c r="N868" s="42">
        <f>MAX(K868,0)*(D868*1000/3600)</f>
        <v>21973.181088677222</v>
      </c>
      <c r="O868" s="42">
        <f>ABS(M868*(D868*1000/3600))</f>
        <v>0</v>
      </c>
      <c r="P868" s="42">
        <f>P867+N868/1000</f>
        <v>4390.6418519332183</v>
      </c>
      <c r="Q868" s="42">
        <f>Q867+O868/1000</f>
        <v>1107.3097938885944</v>
      </c>
      <c r="R868" s="43">
        <v>984.34850865901603</v>
      </c>
      <c r="S868" s="43">
        <f t="shared" si="80"/>
        <v>0</v>
      </c>
      <c r="T868" s="42">
        <f>V868*Y$16</f>
        <v>728.40342345503984</v>
      </c>
      <c r="U868" s="21">
        <f>MIN(O868,Y$17)</f>
        <v>0</v>
      </c>
      <c r="V868" s="21">
        <f t="shared" si="83"/>
        <v>1056.3782590472699</v>
      </c>
      <c r="W868" s="22"/>
    </row>
    <row r="869" spans="1:23" x14ac:dyDescent="0.35">
      <c r="A869" s="3" t="s">
        <v>13</v>
      </c>
      <c r="B869" s="3">
        <v>862</v>
      </c>
      <c r="C869" s="3">
        <v>273</v>
      </c>
      <c r="D869" s="8">
        <v>68.8</v>
      </c>
      <c r="E869" s="42">
        <f t="shared" si="81"/>
        <v>0.51388888888888729</v>
      </c>
      <c r="F869" s="42">
        <f t="shared" si="82"/>
        <v>1.8499999999999943</v>
      </c>
      <c r="G869" s="42">
        <f>0.5*Y$11*Y$13*Y$10*(D869*(1000/3600))^2</f>
        <v>330.56596216888886</v>
      </c>
      <c r="H869" s="42">
        <f>IF(D869=0,0,Y$12*Y$9*9.81)</f>
        <v>374.44769999999994</v>
      </c>
      <c r="I869" s="42">
        <f t="shared" si="78"/>
        <v>705.0136621688888</v>
      </c>
      <c r="J869" s="42">
        <f>(Y$9*E869)+IF(E869&gt;0,H869+G869,0)</f>
        <v>1596.6108843911084</v>
      </c>
      <c r="K869" s="42">
        <f>MAX((Y$9*E869)+H869+G869,0)</f>
        <v>1596.6108843911084</v>
      </c>
      <c r="L869" s="42">
        <f t="shared" si="79"/>
        <v>0</v>
      </c>
      <c r="M869" s="42">
        <f>ABS(MIN((Y$9*E869)+H869+G869,0))</f>
        <v>0</v>
      </c>
      <c r="N869" s="42">
        <f>MAX(K869,0)*(D869*1000/3600)</f>
        <v>30513.008012807848</v>
      </c>
      <c r="O869" s="42">
        <f>ABS(M869*(D869*1000/3600))</f>
        <v>0</v>
      </c>
      <c r="P869" s="42">
        <f>P868+N869/1000</f>
        <v>4421.1548599460257</v>
      </c>
      <c r="Q869" s="42">
        <f>Q868+O869/1000</f>
        <v>1107.3097938885944</v>
      </c>
      <c r="R869" s="43">
        <v>984.34850865901603</v>
      </c>
      <c r="S869" s="43">
        <f t="shared" si="80"/>
        <v>3.7039755132034315</v>
      </c>
      <c r="T869" s="42">
        <f>V869*Y$16</f>
        <v>728.40342345503984</v>
      </c>
      <c r="U869" s="21">
        <f>MIN(O869,Y$17)</f>
        <v>0</v>
      </c>
      <c r="V869" s="21">
        <f t="shared" si="83"/>
        <v>1056.3782590472699</v>
      </c>
      <c r="W869" s="22"/>
    </row>
    <row r="870" spans="1:23" x14ac:dyDescent="0.35">
      <c r="A870" s="3" t="s">
        <v>13</v>
      </c>
      <c r="B870" s="3">
        <v>863</v>
      </c>
      <c r="C870" s="3">
        <v>274</v>
      </c>
      <c r="D870" s="8">
        <v>71.099999999999994</v>
      </c>
      <c r="E870" s="42">
        <f t="shared" si="81"/>
        <v>0.4861111111111111</v>
      </c>
      <c r="F870" s="42">
        <f t="shared" si="82"/>
        <v>1.75</v>
      </c>
      <c r="G870" s="42">
        <f>0.5*Y$11*Y$13*Y$10*(D870*(1000/3600))^2</f>
        <v>353.03719020749998</v>
      </c>
      <c r="H870" s="42">
        <f>IF(D870=0,0,Y$12*Y$9*9.81)</f>
        <v>374.44769999999994</v>
      </c>
      <c r="I870" s="42">
        <f t="shared" si="78"/>
        <v>727.48489020749992</v>
      </c>
      <c r="J870" s="42">
        <f>(Y$9*E870)+IF(E870&gt;0,H870+G870,0)</f>
        <v>1570.8876679852776</v>
      </c>
      <c r="K870" s="42">
        <f>MAX((Y$9*E870)+H870+G870,0)</f>
        <v>1570.8876679852774</v>
      </c>
      <c r="L870" s="42">
        <f t="shared" si="79"/>
        <v>0</v>
      </c>
      <c r="M870" s="42">
        <f>ABS(MIN((Y$9*E870)+H870+G870,0))</f>
        <v>0</v>
      </c>
      <c r="N870" s="42">
        <f>MAX(K870,0)*(D870*1000/3600)</f>
        <v>31025.031442709227</v>
      </c>
      <c r="O870" s="42">
        <f>ABS(M870*(D870*1000/3600))</f>
        <v>0</v>
      </c>
      <c r="P870" s="42">
        <f>P869+N870/1000</f>
        <v>4452.1798913887351</v>
      </c>
      <c r="Q870" s="42">
        <f>Q869+O870/1000</f>
        <v>1107.3097938885944</v>
      </c>
      <c r="R870" s="43">
        <v>988.05248417221947</v>
      </c>
      <c r="S870" s="43">
        <f t="shared" si="80"/>
        <v>0</v>
      </c>
      <c r="T870" s="42">
        <f>V870*Y$16</f>
        <v>728.40342345503984</v>
      </c>
      <c r="U870" s="21">
        <f>MIN(O870,Y$17)</f>
        <v>0</v>
      </c>
      <c r="V870" s="21">
        <f t="shared" si="83"/>
        <v>1056.3782590472699</v>
      </c>
      <c r="W870" s="22"/>
    </row>
    <row r="871" spans="1:23" x14ac:dyDescent="0.35">
      <c r="A871" s="3" t="s">
        <v>13</v>
      </c>
      <c r="B871" s="3">
        <v>864</v>
      </c>
      <c r="C871" s="3">
        <v>275</v>
      </c>
      <c r="D871" s="8">
        <v>72.3</v>
      </c>
      <c r="E871" s="42">
        <f t="shared" si="81"/>
        <v>0.23611111111111149</v>
      </c>
      <c r="F871" s="42">
        <f t="shared" si="82"/>
        <v>0.85000000000000142</v>
      </c>
      <c r="G871" s="42">
        <f>0.5*Y$11*Y$13*Y$10*(D871*(1000/3600))^2</f>
        <v>365.05462166749993</v>
      </c>
      <c r="H871" s="42">
        <f>IF(D871=0,0,Y$12*Y$9*9.81)</f>
        <v>374.44769999999994</v>
      </c>
      <c r="I871" s="42">
        <f t="shared" si="78"/>
        <v>739.50232166749993</v>
      </c>
      <c r="J871" s="42">
        <f>(Y$9*E871)+IF(E871&gt;0,H871+G871,0)</f>
        <v>1149.1550994452784</v>
      </c>
      <c r="K871" s="42">
        <f>MAX((Y$9*E871)+H871+G871,0)</f>
        <v>1149.1550994452784</v>
      </c>
      <c r="L871" s="42">
        <f t="shared" si="79"/>
        <v>0</v>
      </c>
      <c r="M871" s="42">
        <f>ABS(MIN((Y$9*E871)+H871+G871,0))</f>
        <v>0</v>
      </c>
      <c r="N871" s="42">
        <f>MAX(K871,0)*(D871*1000/3600)</f>
        <v>23078.864913859339</v>
      </c>
      <c r="O871" s="42">
        <f>ABS(M871*(D871*1000/3600))</f>
        <v>0</v>
      </c>
      <c r="P871" s="42">
        <f>P870+N871/1000</f>
        <v>4475.2587563025945</v>
      </c>
      <c r="Q871" s="42">
        <f>Q870+O871/1000</f>
        <v>1107.3097938885944</v>
      </c>
      <c r="R871" s="43">
        <v>988.05248417221947</v>
      </c>
      <c r="S871" s="43">
        <f t="shared" si="80"/>
        <v>0</v>
      </c>
      <c r="T871" s="42">
        <f>V871*Y$16</f>
        <v>728.40342345503984</v>
      </c>
      <c r="U871" s="21">
        <f>MIN(O871,Y$17)</f>
        <v>0</v>
      </c>
      <c r="V871" s="21">
        <f t="shared" si="83"/>
        <v>1056.3782590472699</v>
      </c>
      <c r="W871" s="22"/>
    </row>
    <row r="872" spans="1:23" x14ac:dyDescent="0.35">
      <c r="A872" s="3" t="s">
        <v>13</v>
      </c>
      <c r="B872" s="3">
        <v>865</v>
      </c>
      <c r="C872" s="3">
        <v>276</v>
      </c>
      <c r="D872" s="8">
        <v>72.8</v>
      </c>
      <c r="E872" s="42">
        <f t="shared" si="81"/>
        <v>0.15277777777777896</v>
      </c>
      <c r="F872" s="42">
        <f t="shared" si="82"/>
        <v>0.55000000000000426</v>
      </c>
      <c r="G872" s="42">
        <f>0.5*Y$11*Y$13*Y$10*(D872*(1000/3600))^2</f>
        <v>370.12124563555551</v>
      </c>
      <c r="H872" s="42">
        <f>IF(D872=0,0,Y$12*Y$9*9.81)</f>
        <v>374.44769999999994</v>
      </c>
      <c r="I872" s="42">
        <f t="shared" si="78"/>
        <v>744.56894563555545</v>
      </c>
      <c r="J872" s="42">
        <f>(Y$9*E872)+IF(E872&gt;0,H872+G872,0)</f>
        <v>1009.638390080002</v>
      </c>
      <c r="K872" s="42">
        <f>MAX((Y$9*E872)+H872+G872,0)</f>
        <v>1009.638390080002</v>
      </c>
      <c r="L872" s="42">
        <f t="shared" si="79"/>
        <v>0</v>
      </c>
      <c r="M872" s="42">
        <f>ABS(MIN((Y$9*E872)+H872+G872,0))</f>
        <v>0</v>
      </c>
      <c r="N872" s="42">
        <f>MAX(K872,0)*(D872*1000/3600)</f>
        <v>20417.131888284483</v>
      </c>
      <c r="O872" s="42">
        <f>ABS(M872*(D872*1000/3600))</f>
        <v>0</v>
      </c>
      <c r="P872" s="42">
        <f>P871+N872/1000</f>
        <v>4495.675888190879</v>
      </c>
      <c r="Q872" s="42">
        <f>Q871+O872/1000</f>
        <v>1107.3097938885944</v>
      </c>
      <c r="R872" s="43">
        <v>988.05248417221947</v>
      </c>
      <c r="S872" s="43">
        <f t="shared" si="80"/>
        <v>0</v>
      </c>
      <c r="T872" s="42">
        <f>V872*Y$16</f>
        <v>728.40342345503984</v>
      </c>
      <c r="U872" s="21">
        <f>MIN(O872,Y$17)</f>
        <v>0</v>
      </c>
      <c r="V872" s="21">
        <f t="shared" si="83"/>
        <v>1056.3782590472699</v>
      </c>
      <c r="W872" s="22"/>
    </row>
    <row r="873" spans="1:23" x14ac:dyDescent="0.35">
      <c r="A873" s="3" t="s">
        <v>13</v>
      </c>
      <c r="B873" s="3">
        <v>866</v>
      </c>
      <c r="C873" s="3">
        <v>277</v>
      </c>
      <c r="D873" s="8">
        <v>73.400000000000006</v>
      </c>
      <c r="E873" s="42">
        <f t="shared" si="81"/>
        <v>0.24999999999999961</v>
      </c>
      <c r="F873" s="42">
        <f t="shared" si="82"/>
        <v>0.89999999999999858</v>
      </c>
      <c r="G873" s="42">
        <f>0.5*Y$11*Y$13*Y$10*(D873*(1000/3600))^2</f>
        <v>376.24728635888903</v>
      </c>
      <c r="H873" s="42">
        <f>IF(D873=0,0,Y$12*Y$9*9.81)</f>
        <v>374.44769999999994</v>
      </c>
      <c r="I873" s="42">
        <f t="shared" si="78"/>
        <v>750.69498635888897</v>
      </c>
      <c r="J873" s="42">
        <f>(Y$9*E873)+IF(E873&gt;0,H873+G873,0)</f>
        <v>1184.4449863588884</v>
      </c>
      <c r="K873" s="42">
        <f>MAX((Y$9*E873)+H873+G873,0)</f>
        <v>1184.4449863588884</v>
      </c>
      <c r="L873" s="42">
        <f t="shared" si="79"/>
        <v>0</v>
      </c>
      <c r="M873" s="42">
        <f>ABS(MIN((Y$9*E873)+H873+G873,0))</f>
        <v>0</v>
      </c>
      <c r="N873" s="42">
        <f>MAX(K873,0)*(D873*1000/3600)</f>
        <v>24149.517221872891</v>
      </c>
      <c r="O873" s="42">
        <f>ABS(M873*(D873*1000/3600))</f>
        <v>0</v>
      </c>
      <c r="P873" s="42">
        <f>P872+N873/1000</f>
        <v>4519.8254054127519</v>
      </c>
      <c r="Q873" s="42">
        <f>Q872+O873/1000</f>
        <v>1107.3097938885944</v>
      </c>
      <c r="R873" s="43">
        <v>988.05248417221947</v>
      </c>
      <c r="S873" s="43">
        <f t="shared" si="80"/>
        <v>0</v>
      </c>
      <c r="T873" s="42">
        <f>V873*Y$16</f>
        <v>728.40342345503984</v>
      </c>
      <c r="U873" s="21">
        <f>MIN(O873,Y$17)</f>
        <v>0</v>
      </c>
      <c r="V873" s="21">
        <f t="shared" si="83"/>
        <v>1056.3782590472699</v>
      </c>
      <c r="W873" s="22"/>
    </row>
    <row r="874" spans="1:23" x14ac:dyDescent="0.35">
      <c r="A874" s="3" t="s">
        <v>13</v>
      </c>
      <c r="B874" s="3">
        <v>867</v>
      </c>
      <c r="C874" s="3">
        <v>278</v>
      </c>
      <c r="D874" s="8">
        <v>74.599999999999994</v>
      </c>
      <c r="E874" s="42">
        <f t="shared" si="81"/>
        <v>0.36111111111111033</v>
      </c>
      <c r="F874" s="42">
        <f t="shared" si="82"/>
        <v>1.2999999999999972</v>
      </c>
      <c r="G874" s="42">
        <f>0.5*Y$11*Y$13*Y$10*(D874*(1000/3600))^2</f>
        <v>388.65021422555554</v>
      </c>
      <c r="H874" s="42">
        <f>IF(D874=0,0,Y$12*Y$9*9.81)</f>
        <v>374.44769999999994</v>
      </c>
      <c r="I874" s="42">
        <f t="shared" si="78"/>
        <v>763.09791422555554</v>
      </c>
      <c r="J874" s="42">
        <f>(Y$9*E874)+IF(E874&gt;0,H874+G874,0)</f>
        <v>1389.625692003332</v>
      </c>
      <c r="K874" s="42">
        <f>MAX((Y$9*E874)+H874+G874,0)</f>
        <v>1389.625692003332</v>
      </c>
      <c r="L874" s="42">
        <f t="shared" si="79"/>
        <v>0</v>
      </c>
      <c r="M874" s="42">
        <f>ABS(MIN((Y$9*E874)+H874+G874,0))</f>
        <v>0</v>
      </c>
      <c r="N874" s="42">
        <f>MAX(K874,0)*(D874*1000/3600)</f>
        <v>28796.132395402379</v>
      </c>
      <c r="O874" s="42">
        <f>ABS(M874*(D874*1000/3600))</f>
        <v>0</v>
      </c>
      <c r="P874" s="42">
        <f>P873+N874/1000</f>
        <v>4548.6215378081542</v>
      </c>
      <c r="Q874" s="42">
        <f>Q873+O874/1000</f>
        <v>1107.3097938885944</v>
      </c>
      <c r="R874" s="43">
        <v>988.05248417221947</v>
      </c>
      <c r="S874" s="43">
        <f t="shared" si="80"/>
        <v>0</v>
      </c>
      <c r="T874" s="42">
        <f>V874*Y$16</f>
        <v>728.40342345503984</v>
      </c>
      <c r="U874" s="21">
        <f>MIN(O874,Y$17)</f>
        <v>0</v>
      </c>
      <c r="V874" s="21">
        <f t="shared" si="83"/>
        <v>1056.3782590472699</v>
      </c>
      <c r="W874" s="22"/>
    </row>
    <row r="875" spans="1:23" x14ac:dyDescent="0.35">
      <c r="A875" s="3" t="s">
        <v>13</v>
      </c>
      <c r="B875" s="3">
        <v>868</v>
      </c>
      <c r="C875" s="3">
        <v>279</v>
      </c>
      <c r="D875" s="8">
        <v>76</v>
      </c>
      <c r="E875" s="42">
        <f t="shared" si="81"/>
        <v>0.27777777777777779</v>
      </c>
      <c r="F875" s="42">
        <f t="shared" si="82"/>
        <v>1</v>
      </c>
      <c r="G875" s="42">
        <f>0.5*Y$11*Y$13*Y$10*(D875*(1000/3600))^2</f>
        <v>403.37450088888886</v>
      </c>
      <c r="H875" s="42">
        <f>IF(D875=0,0,Y$12*Y$9*9.81)</f>
        <v>374.44769999999994</v>
      </c>
      <c r="I875" s="42">
        <f t="shared" si="78"/>
        <v>777.8222008888888</v>
      </c>
      <c r="J875" s="42">
        <f>(Y$9*E875)+IF(E875&gt;0,H875+G875,0)</f>
        <v>1259.7666453333331</v>
      </c>
      <c r="K875" s="42">
        <f>MAX((Y$9*E875)+H875+G875,0)</f>
        <v>1259.7666453333331</v>
      </c>
      <c r="L875" s="42">
        <f t="shared" si="79"/>
        <v>0</v>
      </c>
      <c r="M875" s="42">
        <f>ABS(MIN((Y$9*E875)+H875+G875,0))</f>
        <v>0</v>
      </c>
      <c r="N875" s="42">
        <f>MAX(K875,0)*(D875*1000/3600)</f>
        <v>26595.073623703698</v>
      </c>
      <c r="O875" s="42">
        <f>ABS(M875*(D875*1000/3600))</f>
        <v>0</v>
      </c>
      <c r="P875" s="42">
        <f>P874+N875/1000</f>
        <v>4575.2166114318579</v>
      </c>
      <c r="Q875" s="42">
        <f>Q874+O875/1000</f>
        <v>1107.3097938885944</v>
      </c>
      <c r="R875" s="43">
        <v>988.05248417221947</v>
      </c>
      <c r="S875" s="43">
        <f t="shared" si="80"/>
        <v>0</v>
      </c>
      <c r="T875" s="42">
        <f>V875*Y$16</f>
        <v>728.40342345503984</v>
      </c>
      <c r="U875" s="21">
        <f>MIN(O875,Y$17)</f>
        <v>0</v>
      </c>
      <c r="V875" s="21">
        <f t="shared" si="83"/>
        <v>1056.3782590472699</v>
      </c>
      <c r="W875" s="22"/>
    </row>
    <row r="876" spans="1:23" x14ac:dyDescent="0.35">
      <c r="A876" s="3" t="s">
        <v>13</v>
      </c>
      <c r="B876" s="3">
        <v>869</v>
      </c>
      <c r="C876" s="3">
        <v>280</v>
      </c>
      <c r="D876" s="8">
        <v>76.599999999999994</v>
      </c>
      <c r="E876" s="42">
        <f t="shared" si="81"/>
        <v>6.9444444444444448E-2</v>
      </c>
      <c r="F876" s="42">
        <f t="shared" si="82"/>
        <v>0.25</v>
      </c>
      <c r="G876" s="42">
        <f>0.5*Y$11*Y$13*Y$10*(D876*(1000/3600))^2</f>
        <v>409.7687130255556</v>
      </c>
      <c r="H876" s="42">
        <f>IF(D876=0,0,Y$12*Y$9*9.81)</f>
        <v>374.44769999999994</v>
      </c>
      <c r="I876" s="42">
        <f t="shared" si="78"/>
        <v>784.21641302555554</v>
      </c>
      <c r="J876" s="42">
        <f>(Y$9*E876)+IF(E876&gt;0,H876+G876,0)</f>
        <v>904.70252413666663</v>
      </c>
      <c r="K876" s="42">
        <f>MAX((Y$9*E876)+H876+G876,0)</f>
        <v>904.70252413666663</v>
      </c>
      <c r="L876" s="42">
        <f t="shared" si="79"/>
        <v>0</v>
      </c>
      <c r="M876" s="42">
        <f>ABS(MIN((Y$9*E876)+H876+G876,0))</f>
        <v>0</v>
      </c>
      <c r="N876" s="42">
        <f>MAX(K876,0)*(D876*1000/3600)</f>
        <v>19250.059263574629</v>
      </c>
      <c r="O876" s="42">
        <f>ABS(M876*(D876*1000/3600))</f>
        <v>0</v>
      </c>
      <c r="P876" s="42">
        <f>P875+N876/1000</f>
        <v>4594.4666706954322</v>
      </c>
      <c r="Q876" s="42">
        <f>Q875+O876/1000</f>
        <v>1107.3097938885944</v>
      </c>
      <c r="R876" s="43">
        <v>988.05248417221947</v>
      </c>
      <c r="S876" s="43">
        <f t="shared" si="80"/>
        <v>0</v>
      </c>
      <c r="T876" s="42">
        <f>V876*Y$16</f>
        <v>728.40342345503984</v>
      </c>
      <c r="U876" s="21">
        <f>MIN(O876,Y$17)</f>
        <v>0</v>
      </c>
      <c r="V876" s="21">
        <f t="shared" si="83"/>
        <v>1056.3782590472699</v>
      </c>
      <c r="W876" s="22"/>
    </row>
    <row r="877" spans="1:23" x14ac:dyDescent="0.35">
      <c r="A877" s="3" t="s">
        <v>13</v>
      </c>
      <c r="B877" s="3">
        <v>870</v>
      </c>
      <c r="C877" s="3">
        <v>281</v>
      </c>
      <c r="D877" s="8">
        <v>76.5</v>
      </c>
      <c r="E877" s="42">
        <f t="shared" si="81"/>
        <v>-5.5555555555554373E-2</v>
      </c>
      <c r="F877" s="42">
        <f t="shared" si="82"/>
        <v>-0.19999999999999574</v>
      </c>
      <c r="G877" s="42">
        <f>0.5*Y$11*Y$13*Y$10*(D877*(1000/3600))^2</f>
        <v>408.69951918750002</v>
      </c>
      <c r="H877" s="42">
        <f>IF(D877=0,0,Y$12*Y$9*9.81)</f>
        <v>374.44769999999994</v>
      </c>
      <c r="I877" s="42">
        <f t="shared" si="78"/>
        <v>783.14721918750001</v>
      </c>
      <c r="J877" s="42">
        <f>(Y$9*E877)+IF(E877&gt;0,H877+G877,0)</f>
        <v>-96.388888888886839</v>
      </c>
      <c r="K877" s="42">
        <f>MAX((Y$9*E877)+H877+G877,0)</f>
        <v>686.75833029861315</v>
      </c>
      <c r="L877" s="42">
        <f t="shared" si="79"/>
        <v>96.388888888886839</v>
      </c>
      <c r="M877" s="42">
        <f>ABS(MIN((Y$9*E877)+H877+G877,0))</f>
        <v>0</v>
      </c>
      <c r="N877" s="42">
        <f>MAX(K877,0)*(D877*1000/3600)</f>
        <v>14593.61451884553</v>
      </c>
      <c r="O877" s="42">
        <f>ABS(M877*(D877*1000/3600))</f>
        <v>0</v>
      </c>
      <c r="P877" s="42">
        <f>P876+N877/1000</f>
        <v>4609.0602852142774</v>
      </c>
      <c r="Q877" s="42">
        <f>Q876+O877/1000</f>
        <v>1107.3097938885944</v>
      </c>
      <c r="R877" s="43">
        <v>988.05248417221947</v>
      </c>
      <c r="S877" s="43">
        <f t="shared" si="80"/>
        <v>0</v>
      </c>
      <c r="T877" s="42">
        <f>V877*Y$16</f>
        <v>728.40342345503984</v>
      </c>
      <c r="U877" s="21">
        <f>MIN(O877,Y$17)</f>
        <v>0</v>
      </c>
      <c r="V877" s="21">
        <f t="shared" si="83"/>
        <v>1056.3782590472699</v>
      </c>
      <c r="W877" s="22"/>
    </row>
    <row r="878" spans="1:23" x14ac:dyDescent="0.35">
      <c r="A878" s="3" t="s">
        <v>13</v>
      </c>
      <c r="B878" s="3">
        <v>871</v>
      </c>
      <c r="C878" s="3">
        <v>282</v>
      </c>
      <c r="D878" s="8">
        <v>76.2</v>
      </c>
      <c r="E878" s="42">
        <f t="shared" si="81"/>
        <v>-9.7222222222222612E-2</v>
      </c>
      <c r="F878" s="42">
        <f t="shared" si="82"/>
        <v>-0.35000000000000142</v>
      </c>
      <c r="G878" s="42">
        <f>0.5*Y$11*Y$13*Y$10*(D878*(1000/3600))^2</f>
        <v>405.50031803000002</v>
      </c>
      <c r="H878" s="42">
        <f>IF(D878=0,0,Y$12*Y$9*9.81)</f>
        <v>374.44769999999994</v>
      </c>
      <c r="I878" s="42">
        <f t="shared" si="78"/>
        <v>779.94801802999996</v>
      </c>
      <c r="J878" s="42">
        <f>(Y$9*E878)+IF(E878&gt;0,H878+G878,0)</f>
        <v>-168.68055555555623</v>
      </c>
      <c r="K878" s="42">
        <f>MAX((Y$9*E878)+H878+G878,0)</f>
        <v>611.26746247444373</v>
      </c>
      <c r="L878" s="42">
        <f t="shared" si="79"/>
        <v>168.68055555555623</v>
      </c>
      <c r="M878" s="42">
        <f>ABS(MIN((Y$9*E878)+H878+G878,0))</f>
        <v>0</v>
      </c>
      <c r="N878" s="42">
        <f>MAX(K878,0)*(D878*1000/3600)</f>
        <v>12938.494622375727</v>
      </c>
      <c r="O878" s="42">
        <f>ABS(M878*(D878*1000/3600))</f>
        <v>0</v>
      </c>
      <c r="P878" s="42">
        <f>P877+N878/1000</f>
        <v>4621.9987798366528</v>
      </c>
      <c r="Q878" s="42">
        <f>Q877+O878/1000</f>
        <v>1107.3097938885944</v>
      </c>
      <c r="R878" s="43">
        <v>988.05248417221947</v>
      </c>
      <c r="S878" s="43">
        <f t="shared" si="80"/>
        <v>0</v>
      </c>
      <c r="T878" s="42">
        <f>V878*Y$16</f>
        <v>728.40342345503984</v>
      </c>
      <c r="U878" s="21">
        <f>MIN(O878,Y$17)</f>
        <v>0</v>
      </c>
      <c r="V878" s="21">
        <f t="shared" si="83"/>
        <v>1056.3782590472699</v>
      </c>
      <c r="W878" s="22"/>
    </row>
    <row r="879" spans="1:23" x14ac:dyDescent="0.35">
      <c r="A879" s="3" t="s">
        <v>13</v>
      </c>
      <c r="B879" s="3">
        <v>872</v>
      </c>
      <c r="C879" s="3">
        <v>283</v>
      </c>
      <c r="D879" s="8">
        <v>75.8</v>
      </c>
      <c r="E879" s="42">
        <f t="shared" si="81"/>
        <v>-0.11111111111111072</v>
      </c>
      <c r="F879" s="42">
        <f t="shared" si="82"/>
        <v>-0.39999999999999858</v>
      </c>
      <c r="G879" s="42">
        <f>0.5*Y$11*Y$13*Y$10*(D879*(1000/3600))^2</f>
        <v>401.25427065222226</v>
      </c>
      <c r="H879" s="42">
        <f>IF(D879=0,0,Y$12*Y$9*9.81)</f>
        <v>374.44769999999994</v>
      </c>
      <c r="I879" s="42">
        <f t="shared" si="78"/>
        <v>775.70197065222214</v>
      </c>
      <c r="J879" s="42">
        <f>(Y$9*E879)+IF(E879&gt;0,H879+G879,0)</f>
        <v>-192.77777777777709</v>
      </c>
      <c r="K879" s="42">
        <f>MAX((Y$9*E879)+H879+G879,0)</f>
        <v>582.92419287444511</v>
      </c>
      <c r="L879" s="42">
        <f t="shared" si="79"/>
        <v>192.77777777777709</v>
      </c>
      <c r="M879" s="42">
        <f>ABS(MIN((Y$9*E879)+H879+G879,0))</f>
        <v>0</v>
      </c>
      <c r="N879" s="42">
        <f>MAX(K879,0)*(D879*1000/3600)</f>
        <v>12273.792727745262</v>
      </c>
      <c r="O879" s="42">
        <f>ABS(M879*(D879*1000/3600))</f>
        <v>0</v>
      </c>
      <c r="P879" s="42">
        <f>P878+N879/1000</f>
        <v>4634.2725725643977</v>
      </c>
      <c r="Q879" s="42">
        <f>Q878+O879/1000</f>
        <v>1107.3097938885944</v>
      </c>
      <c r="R879" s="43">
        <v>988.05248417221947</v>
      </c>
      <c r="S879" s="43">
        <f t="shared" si="80"/>
        <v>0</v>
      </c>
      <c r="T879" s="42">
        <f>V879*Y$16</f>
        <v>728.40342345503984</v>
      </c>
      <c r="U879" s="21">
        <f>MIN(O879,Y$17)</f>
        <v>0</v>
      </c>
      <c r="V879" s="21">
        <f t="shared" si="83"/>
        <v>1056.3782590472699</v>
      </c>
      <c r="W879" s="22"/>
    </row>
    <row r="880" spans="1:23" x14ac:dyDescent="0.35">
      <c r="A880" s="3" t="s">
        <v>13</v>
      </c>
      <c r="B880" s="3">
        <v>873</v>
      </c>
      <c r="C880" s="3">
        <v>284</v>
      </c>
      <c r="D880" s="8">
        <v>75.400000000000006</v>
      </c>
      <c r="E880" s="42">
        <f t="shared" si="81"/>
        <v>-0.1388888888888889</v>
      </c>
      <c r="F880" s="42">
        <f t="shared" si="82"/>
        <v>-0.5</v>
      </c>
      <c r="G880" s="42">
        <f>0.5*Y$11*Y$13*Y$10*(D880*(1000/3600))^2</f>
        <v>397.03057089222233</v>
      </c>
      <c r="H880" s="42">
        <f>IF(D880=0,0,Y$12*Y$9*9.81)</f>
        <v>374.44769999999994</v>
      </c>
      <c r="I880" s="42">
        <f t="shared" si="78"/>
        <v>771.47827089222233</v>
      </c>
      <c r="J880" s="42">
        <f>(Y$9*E880)+IF(E880&gt;0,H880+G880,0)</f>
        <v>-240.97222222222223</v>
      </c>
      <c r="K880" s="42">
        <f>MAX((Y$9*E880)+H880+G880,0)</f>
        <v>530.50604867000004</v>
      </c>
      <c r="L880" s="42">
        <f t="shared" si="79"/>
        <v>240.97222222222223</v>
      </c>
      <c r="M880" s="42">
        <f>ABS(MIN((Y$9*E880)+H880+G880,0))</f>
        <v>0</v>
      </c>
      <c r="N880" s="42">
        <f>MAX(K880,0)*(D880*1000/3600)</f>
        <v>11111.154463810555</v>
      </c>
      <c r="O880" s="42">
        <f>ABS(M880*(D880*1000/3600))</f>
        <v>0</v>
      </c>
      <c r="P880" s="42">
        <f>P879+N880/1000</f>
        <v>4645.3837270282083</v>
      </c>
      <c r="Q880" s="42">
        <f>Q879+O880/1000</f>
        <v>1107.3097938885944</v>
      </c>
      <c r="R880" s="43">
        <v>988.05248417221947</v>
      </c>
      <c r="S880" s="43">
        <f t="shared" si="80"/>
        <v>0</v>
      </c>
      <c r="T880" s="42">
        <f>V880*Y$16</f>
        <v>728.40342345503984</v>
      </c>
      <c r="U880" s="21">
        <f>MIN(O880,Y$17)</f>
        <v>0</v>
      </c>
      <c r="V880" s="21">
        <f t="shared" si="83"/>
        <v>1056.3782590472699</v>
      </c>
      <c r="W880" s="22"/>
    </row>
    <row r="881" spans="1:23" x14ac:dyDescent="0.35">
      <c r="A881" s="3" t="s">
        <v>13</v>
      </c>
      <c r="B881" s="3">
        <v>874</v>
      </c>
      <c r="C881" s="3">
        <v>285</v>
      </c>
      <c r="D881" s="8">
        <v>74.8</v>
      </c>
      <c r="E881" s="42">
        <f t="shared" si="81"/>
        <v>-0.20833333333333331</v>
      </c>
      <c r="F881" s="42">
        <f t="shared" si="82"/>
        <v>-0.75</v>
      </c>
      <c r="G881" s="42">
        <f>0.5*Y$11*Y$13*Y$10*(D881*(1000/3600))^2</f>
        <v>390.73692303555561</v>
      </c>
      <c r="H881" s="42">
        <f>IF(D881=0,0,Y$12*Y$9*9.81)</f>
        <v>374.44769999999994</v>
      </c>
      <c r="I881" s="42">
        <f t="shared" si="78"/>
        <v>765.18462303555555</v>
      </c>
      <c r="J881" s="42">
        <f>(Y$9*E881)+IF(E881&gt;0,H881+G881,0)</f>
        <v>-361.45833333333331</v>
      </c>
      <c r="K881" s="42">
        <f>MAX((Y$9*E881)+H881+G881,0)</f>
        <v>403.72628970222223</v>
      </c>
      <c r="L881" s="42">
        <f t="shared" si="79"/>
        <v>361.45833333333331</v>
      </c>
      <c r="M881" s="42">
        <f>ABS(MIN((Y$9*E881)+H881+G881,0))</f>
        <v>0</v>
      </c>
      <c r="N881" s="42">
        <f>MAX(K881,0)*(D881*1000/3600)</f>
        <v>8388.5351304795058</v>
      </c>
      <c r="O881" s="42">
        <f>ABS(M881*(D881*1000/3600))</f>
        <v>0</v>
      </c>
      <c r="P881" s="42">
        <f>P880+N881/1000</f>
        <v>4653.7722621586881</v>
      </c>
      <c r="Q881" s="42">
        <f>Q880+O881/1000</f>
        <v>1107.3097938885944</v>
      </c>
      <c r="R881" s="43">
        <v>988.05248417221947</v>
      </c>
      <c r="S881" s="43">
        <f t="shared" si="80"/>
        <v>0</v>
      </c>
      <c r="T881" s="42">
        <f>V881*Y$16</f>
        <v>728.40342345503984</v>
      </c>
      <c r="U881" s="21">
        <f>MIN(O881,Y$17)</f>
        <v>0</v>
      </c>
      <c r="V881" s="21">
        <f t="shared" si="83"/>
        <v>1056.3782590472699</v>
      </c>
      <c r="W881" s="22"/>
    </row>
    <row r="882" spans="1:23" x14ac:dyDescent="0.35">
      <c r="A882" s="3" t="s">
        <v>13</v>
      </c>
      <c r="B882" s="3">
        <v>875</v>
      </c>
      <c r="C882" s="3">
        <v>286</v>
      </c>
      <c r="D882" s="8">
        <v>73.900000000000006</v>
      </c>
      <c r="E882" s="42">
        <f t="shared" si="81"/>
        <v>-0.29166666666666585</v>
      </c>
      <c r="F882" s="42">
        <f t="shared" si="82"/>
        <v>-1.0499999999999972</v>
      </c>
      <c r="G882" s="42">
        <f>0.5*Y$11*Y$13*Y$10*(D882*(1000/3600))^2</f>
        <v>381.39073026305556</v>
      </c>
      <c r="H882" s="42">
        <f>IF(D882=0,0,Y$12*Y$9*9.81)</f>
        <v>374.44769999999994</v>
      </c>
      <c r="I882" s="42">
        <f t="shared" si="78"/>
        <v>755.83843026305544</v>
      </c>
      <c r="J882" s="42">
        <f>(Y$9*E882)+IF(E882&gt;0,H882+G882,0)</f>
        <v>-506.04166666666526</v>
      </c>
      <c r="K882" s="42">
        <f>MAX((Y$9*E882)+H882+G882,0)</f>
        <v>249.79676359639024</v>
      </c>
      <c r="L882" s="42">
        <f t="shared" si="79"/>
        <v>506.04166666666526</v>
      </c>
      <c r="M882" s="42">
        <f>ABS(MIN((Y$9*E882)+H882+G882,0))</f>
        <v>0</v>
      </c>
      <c r="N882" s="42">
        <f>MAX(K882,0)*(D882*1000/3600)</f>
        <v>5127.7724527147884</v>
      </c>
      <c r="O882" s="42">
        <f>ABS(M882*(D882*1000/3600))</f>
        <v>0</v>
      </c>
      <c r="P882" s="42">
        <f>P881+N882/1000</f>
        <v>4658.9000346114026</v>
      </c>
      <c r="Q882" s="42">
        <f>Q881+O882/1000</f>
        <v>1107.3097938885944</v>
      </c>
      <c r="R882" s="43">
        <v>988.05248417221947</v>
      </c>
      <c r="S882" s="43">
        <f t="shared" si="80"/>
        <v>0</v>
      </c>
      <c r="T882" s="42">
        <f>V882*Y$16</f>
        <v>728.40342345503984</v>
      </c>
      <c r="U882" s="21">
        <f>MIN(O882,Y$17)</f>
        <v>0</v>
      </c>
      <c r="V882" s="21">
        <f t="shared" si="83"/>
        <v>1056.3782590472699</v>
      </c>
      <c r="W882" s="22"/>
    </row>
    <row r="883" spans="1:23" x14ac:dyDescent="0.35">
      <c r="A883" s="3" t="s">
        <v>13</v>
      </c>
      <c r="B883" s="3">
        <v>876</v>
      </c>
      <c r="C883" s="3">
        <v>287</v>
      </c>
      <c r="D883" s="8">
        <v>72.7</v>
      </c>
      <c r="E883" s="42">
        <f t="shared" si="81"/>
        <v>-0.36111111111111227</v>
      </c>
      <c r="F883" s="42">
        <f t="shared" si="82"/>
        <v>-1.3000000000000043</v>
      </c>
      <c r="G883" s="42">
        <f>0.5*Y$11*Y$13*Y$10*(D883*(1000/3600))^2</f>
        <v>369.10512738972233</v>
      </c>
      <c r="H883" s="42">
        <f>IF(D883=0,0,Y$12*Y$9*9.81)</f>
        <v>374.44769999999994</v>
      </c>
      <c r="I883" s="42">
        <f t="shared" si="78"/>
        <v>743.55282738972232</v>
      </c>
      <c r="J883" s="42">
        <f>(Y$9*E883)+IF(E883&gt;0,H883+G883,0)</f>
        <v>-626.52777777777976</v>
      </c>
      <c r="K883" s="42">
        <f>MAX((Y$9*E883)+H883+G883,0)</f>
        <v>117.02504961194251</v>
      </c>
      <c r="L883" s="42">
        <f t="shared" si="79"/>
        <v>626.52777777777976</v>
      </c>
      <c r="M883" s="42">
        <f>ABS(MIN((Y$9*E883)+H883+G883,0))</f>
        <v>0</v>
      </c>
      <c r="N883" s="42">
        <f>MAX(K883,0)*(D883*1000/3600)</f>
        <v>2363.2558629967275</v>
      </c>
      <c r="O883" s="42">
        <f>ABS(M883*(D883*1000/3600))</f>
        <v>0</v>
      </c>
      <c r="P883" s="42">
        <f>P882+N883/1000</f>
        <v>4661.2632904743996</v>
      </c>
      <c r="Q883" s="42">
        <f>Q882+O883/1000</f>
        <v>1107.3097938885944</v>
      </c>
      <c r="R883" s="43">
        <v>988.05248417221947</v>
      </c>
      <c r="S883" s="43">
        <f t="shared" si="80"/>
        <v>0</v>
      </c>
      <c r="T883" s="42">
        <f>V883*Y$16</f>
        <v>728.40342345503984</v>
      </c>
      <c r="U883" s="21">
        <f>MIN(O883,Y$17)</f>
        <v>0</v>
      </c>
      <c r="V883" s="21">
        <f t="shared" si="83"/>
        <v>1056.3782590472699</v>
      </c>
      <c r="W883" s="22"/>
    </row>
    <row r="884" spans="1:23" x14ac:dyDescent="0.35">
      <c r="A884" s="3" t="s">
        <v>13</v>
      </c>
      <c r="B884" s="3">
        <v>877</v>
      </c>
      <c r="C884" s="3">
        <v>288</v>
      </c>
      <c r="D884" s="8">
        <v>71.3</v>
      </c>
      <c r="E884" s="42">
        <f t="shared" si="81"/>
        <v>-0.31944444444444403</v>
      </c>
      <c r="F884" s="42">
        <f t="shared" si="82"/>
        <v>-1.1499999999999986</v>
      </c>
      <c r="G884" s="42">
        <f>0.5*Y$11*Y$13*Y$10*(D884*(1000/3600))^2</f>
        <v>355.02612818972227</v>
      </c>
      <c r="H884" s="42">
        <f>IF(D884=0,0,Y$12*Y$9*9.81)</f>
        <v>374.44769999999994</v>
      </c>
      <c r="I884" s="42">
        <f t="shared" si="78"/>
        <v>729.47382818972221</v>
      </c>
      <c r="J884" s="42">
        <f>(Y$9*E884)+IF(E884&gt;0,H884+G884,0)</f>
        <v>-554.2361111111104</v>
      </c>
      <c r="K884" s="42">
        <f>MAX((Y$9*E884)+H884+G884,0)</f>
        <v>175.23771707861181</v>
      </c>
      <c r="L884" s="42">
        <f t="shared" si="79"/>
        <v>554.2361111111104</v>
      </c>
      <c r="M884" s="42">
        <f>ABS(MIN((Y$9*E884)+H884+G884,0))</f>
        <v>0</v>
      </c>
      <c r="N884" s="42">
        <f>MAX(K884,0)*(D884*1000/3600)</f>
        <v>3470.6803410291732</v>
      </c>
      <c r="O884" s="42">
        <f>ABS(M884*(D884*1000/3600))</f>
        <v>0</v>
      </c>
      <c r="P884" s="42">
        <f>P883+N884/1000</f>
        <v>4664.7339708154286</v>
      </c>
      <c r="Q884" s="42">
        <f>Q883+O884/1000</f>
        <v>1107.3097938885944</v>
      </c>
      <c r="R884" s="43">
        <v>988.05248417221947</v>
      </c>
      <c r="S884" s="43">
        <f t="shared" si="80"/>
        <v>0</v>
      </c>
      <c r="T884" s="42">
        <f>V884*Y$16</f>
        <v>728.40342345503984</v>
      </c>
      <c r="U884" s="21">
        <f>MIN(O884,Y$17)</f>
        <v>0</v>
      </c>
      <c r="V884" s="21">
        <f t="shared" si="83"/>
        <v>1056.3782590472699</v>
      </c>
      <c r="W884" s="22"/>
    </row>
    <row r="885" spans="1:23" x14ac:dyDescent="0.35">
      <c r="A885" s="3" t="s">
        <v>13</v>
      </c>
      <c r="B885" s="3">
        <v>878</v>
      </c>
      <c r="C885" s="3">
        <v>289</v>
      </c>
      <c r="D885" s="8">
        <v>70.400000000000006</v>
      </c>
      <c r="E885" s="42">
        <f t="shared" si="81"/>
        <v>-0.18055555555555516</v>
      </c>
      <c r="F885" s="42">
        <f t="shared" si="82"/>
        <v>-0.64999999999999858</v>
      </c>
      <c r="G885" s="42">
        <f>0.5*Y$11*Y$13*Y$10*(D885*(1000/3600))^2</f>
        <v>346.11990414222225</v>
      </c>
      <c r="H885" s="42">
        <f>IF(D885=0,0,Y$12*Y$9*9.81)</f>
        <v>374.44769999999994</v>
      </c>
      <c r="I885" s="42">
        <f t="shared" si="78"/>
        <v>720.56760414222219</v>
      </c>
      <c r="J885" s="42">
        <f>(Y$9*E885)+IF(E885&gt;0,H885+G885,0)</f>
        <v>-313.26388888888823</v>
      </c>
      <c r="K885" s="42">
        <f>MAX((Y$9*E885)+H885+G885,0)</f>
        <v>407.30371525333396</v>
      </c>
      <c r="L885" s="42">
        <f t="shared" si="79"/>
        <v>313.26388888888823</v>
      </c>
      <c r="M885" s="42">
        <f>ABS(MIN((Y$9*E885)+H885+G885,0))</f>
        <v>0</v>
      </c>
      <c r="N885" s="42">
        <f>MAX(K885,0)*(D885*1000/3600)</f>
        <v>7965.0504316207534</v>
      </c>
      <c r="O885" s="42">
        <f>ABS(M885*(D885*1000/3600))</f>
        <v>0</v>
      </c>
      <c r="P885" s="42">
        <f>P884+N885/1000</f>
        <v>4672.6990212470491</v>
      </c>
      <c r="Q885" s="42">
        <f>Q884+O885/1000</f>
        <v>1107.3097938885944</v>
      </c>
      <c r="R885" s="43">
        <v>988.05248417221947</v>
      </c>
      <c r="S885" s="43">
        <f t="shared" si="80"/>
        <v>0</v>
      </c>
      <c r="T885" s="42">
        <f>V885*Y$16</f>
        <v>728.40342345503984</v>
      </c>
      <c r="U885" s="21">
        <f>MIN(O885,Y$17)</f>
        <v>0</v>
      </c>
      <c r="V885" s="21">
        <f t="shared" si="83"/>
        <v>1056.3782590472699</v>
      </c>
      <c r="W885" s="22"/>
    </row>
    <row r="886" spans="1:23" x14ac:dyDescent="0.35">
      <c r="A886" s="3" t="s">
        <v>13</v>
      </c>
      <c r="B886" s="3">
        <v>879</v>
      </c>
      <c r="C886" s="3">
        <v>290</v>
      </c>
      <c r="D886" s="8">
        <v>70</v>
      </c>
      <c r="E886" s="42">
        <f t="shared" si="81"/>
        <v>-5.5555555555556344E-2</v>
      </c>
      <c r="F886" s="42">
        <f t="shared" si="82"/>
        <v>-0.20000000000000284</v>
      </c>
      <c r="G886" s="42">
        <f>0.5*Y$11*Y$13*Y$10*(D886*(1000/3600))^2</f>
        <v>342.19789722222231</v>
      </c>
      <c r="H886" s="42">
        <f>IF(D886=0,0,Y$12*Y$9*9.81)</f>
        <v>374.44769999999994</v>
      </c>
      <c r="I886" s="42">
        <f t="shared" si="78"/>
        <v>716.64559722222225</v>
      </c>
      <c r="J886" s="42">
        <f>(Y$9*E886)+IF(E886&gt;0,H886+G886,0)</f>
        <v>-96.38888888889025</v>
      </c>
      <c r="K886" s="42">
        <f>MAX((Y$9*E886)+H886+G886,0)</f>
        <v>620.25670833333197</v>
      </c>
      <c r="L886" s="42">
        <f t="shared" si="79"/>
        <v>96.38888888889025</v>
      </c>
      <c r="M886" s="42">
        <f>ABS(MIN((Y$9*E886)+H886+G886,0))</f>
        <v>0</v>
      </c>
      <c r="N886" s="42">
        <f>MAX(K886,0)*(D886*1000/3600)</f>
        <v>12060.547106481454</v>
      </c>
      <c r="O886" s="42">
        <f>ABS(M886*(D886*1000/3600))</f>
        <v>0</v>
      </c>
      <c r="P886" s="42">
        <f>P885+N886/1000</f>
        <v>4684.759568353531</v>
      </c>
      <c r="Q886" s="42">
        <f>Q885+O886/1000</f>
        <v>1107.3097938885944</v>
      </c>
      <c r="R886" s="43">
        <v>988.05248417221947</v>
      </c>
      <c r="S886" s="43">
        <f t="shared" si="80"/>
        <v>0</v>
      </c>
      <c r="T886" s="42">
        <f>V886*Y$16</f>
        <v>728.40342345503984</v>
      </c>
      <c r="U886" s="21">
        <f>MIN(O886,Y$17)</f>
        <v>0</v>
      </c>
      <c r="V886" s="21">
        <f t="shared" si="83"/>
        <v>1056.3782590472699</v>
      </c>
      <c r="W886" s="22"/>
    </row>
    <row r="887" spans="1:23" x14ac:dyDescent="0.35">
      <c r="A887" s="3" t="s">
        <v>13</v>
      </c>
      <c r="B887" s="3">
        <v>880</v>
      </c>
      <c r="C887" s="3">
        <v>291</v>
      </c>
      <c r="D887" s="8">
        <v>70</v>
      </c>
      <c r="E887" s="42">
        <f t="shared" si="81"/>
        <v>-0.1388888888888889</v>
      </c>
      <c r="F887" s="42">
        <f t="shared" si="82"/>
        <v>-0.5</v>
      </c>
      <c r="G887" s="42">
        <f>0.5*Y$11*Y$13*Y$10*(D887*(1000/3600))^2</f>
        <v>342.19789722222231</v>
      </c>
      <c r="H887" s="42">
        <f>IF(D887=0,0,Y$12*Y$9*9.81)</f>
        <v>374.44769999999994</v>
      </c>
      <c r="I887" s="42">
        <f t="shared" si="78"/>
        <v>716.64559722222225</v>
      </c>
      <c r="J887" s="42">
        <f>(Y$9*E887)+IF(E887&gt;0,H887+G887,0)</f>
        <v>-240.97222222222223</v>
      </c>
      <c r="K887" s="42">
        <f>MAX((Y$9*E887)+H887+G887,0)</f>
        <v>475.67337500000002</v>
      </c>
      <c r="L887" s="42">
        <f t="shared" si="79"/>
        <v>240.97222222222223</v>
      </c>
      <c r="M887" s="42">
        <f>ABS(MIN((Y$9*E887)+H887+G887,0))</f>
        <v>0</v>
      </c>
      <c r="N887" s="42">
        <f>MAX(K887,0)*(D887*1000/3600)</f>
        <v>9249.204513888888</v>
      </c>
      <c r="O887" s="42">
        <f>ABS(M887*(D887*1000/3600))</f>
        <v>0</v>
      </c>
      <c r="P887" s="42">
        <f>P886+N887/1000</f>
        <v>4694.0087728674198</v>
      </c>
      <c r="Q887" s="42">
        <f>Q886+O887/1000</f>
        <v>1107.3097938885944</v>
      </c>
      <c r="R887" s="43">
        <v>988.05248417221947</v>
      </c>
      <c r="S887" s="43">
        <f t="shared" si="80"/>
        <v>0</v>
      </c>
      <c r="T887" s="42">
        <f>V887*Y$16</f>
        <v>728.40342345503984</v>
      </c>
      <c r="U887" s="21">
        <f>MIN(O887,Y$17)</f>
        <v>0</v>
      </c>
      <c r="V887" s="21">
        <f t="shared" si="83"/>
        <v>1056.3782590472699</v>
      </c>
      <c r="W887" s="22"/>
    </row>
    <row r="888" spans="1:23" x14ac:dyDescent="0.35">
      <c r="A888" s="3" t="s">
        <v>13</v>
      </c>
      <c r="B888" s="3">
        <v>881</v>
      </c>
      <c r="C888" s="3">
        <v>292</v>
      </c>
      <c r="D888" s="8">
        <v>69</v>
      </c>
      <c r="E888" s="42">
        <f t="shared" si="81"/>
        <v>-0.27777777777777779</v>
      </c>
      <c r="F888" s="42">
        <f t="shared" si="82"/>
        <v>-1</v>
      </c>
      <c r="G888" s="42">
        <f>0.5*Y$11*Y$13*Y$10*(D888*(1000/3600))^2</f>
        <v>332.49065075000004</v>
      </c>
      <c r="H888" s="42">
        <f>IF(D888=0,0,Y$12*Y$9*9.81)</f>
        <v>374.44769999999994</v>
      </c>
      <c r="I888" s="42">
        <f t="shared" si="78"/>
        <v>706.93835074999993</v>
      </c>
      <c r="J888" s="42">
        <f>(Y$9*E888)+IF(E888&gt;0,H888+G888,0)</f>
        <v>-481.94444444444446</v>
      </c>
      <c r="K888" s="42">
        <f>MAX((Y$9*E888)+H888+G888,0)</f>
        <v>224.99390630555553</v>
      </c>
      <c r="L888" s="42">
        <f t="shared" si="79"/>
        <v>481.94444444444446</v>
      </c>
      <c r="M888" s="42">
        <f>ABS(MIN((Y$9*E888)+H888+G888,0))</f>
        <v>0</v>
      </c>
      <c r="N888" s="42">
        <f>MAX(K888,0)*(D888*1000/3600)</f>
        <v>4312.3832041898149</v>
      </c>
      <c r="O888" s="42">
        <f>ABS(M888*(D888*1000/3600))</f>
        <v>0</v>
      </c>
      <c r="P888" s="42">
        <f>P887+N888/1000</f>
        <v>4698.3211560716099</v>
      </c>
      <c r="Q888" s="42">
        <f>Q887+O888/1000</f>
        <v>1107.3097938885944</v>
      </c>
      <c r="R888" s="43">
        <v>988.05248417221947</v>
      </c>
      <c r="S888" s="43">
        <f t="shared" si="80"/>
        <v>0</v>
      </c>
      <c r="T888" s="42">
        <f>V888*Y$16</f>
        <v>728.40342345503984</v>
      </c>
      <c r="U888" s="21">
        <f>MIN(O888,Y$17)</f>
        <v>0</v>
      </c>
      <c r="V888" s="21">
        <f t="shared" si="83"/>
        <v>1056.3782590472699</v>
      </c>
      <c r="W888" s="22"/>
    </row>
    <row r="889" spans="1:23" x14ac:dyDescent="0.35">
      <c r="A889" s="3" t="s">
        <v>13</v>
      </c>
      <c r="B889" s="3">
        <v>882</v>
      </c>
      <c r="C889" s="3">
        <v>293</v>
      </c>
      <c r="D889" s="8">
        <v>68</v>
      </c>
      <c r="E889" s="42">
        <f t="shared" si="81"/>
        <v>-0.1388888888888889</v>
      </c>
      <c r="F889" s="42">
        <f t="shared" si="82"/>
        <v>-0.5</v>
      </c>
      <c r="G889" s="42">
        <f>0.5*Y$11*Y$13*Y$10*(D889*(1000/3600))^2</f>
        <v>322.92307688888889</v>
      </c>
      <c r="H889" s="42">
        <f>IF(D889=0,0,Y$12*Y$9*9.81)</f>
        <v>374.44769999999994</v>
      </c>
      <c r="I889" s="42">
        <f t="shared" si="78"/>
        <v>697.37077688888883</v>
      </c>
      <c r="J889" s="42">
        <f>(Y$9*E889)+IF(E889&gt;0,H889+G889,0)</f>
        <v>-240.97222222222223</v>
      </c>
      <c r="K889" s="42">
        <f>MAX((Y$9*E889)+H889+G889,0)</f>
        <v>456.3985546666666</v>
      </c>
      <c r="L889" s="42">
        <f t="shared" si="79"/>
        <v>240.97222222222223</v>
      </c>
      <c r="M889" s="42">
        <f>ABS(MIN((Y$9*E889)+H889+G889,0))</f>
        <v>0</v>
      </c>
      <c r="N889" s="42">
        <f>MAX(K889,0)*(D889*1000/3600)</f>
        <v>8620.8615881481473</v>
      </c>
      <c r="O889" s="42">
        <f>ABS(M889*(D889*1000/3600))</f>
        <v>0</v>
      </c>
      <c r="P889" s="42">
        <f>P888+N889/1000</f>
        <v>4706.9420176597578</v>
      </c>
      <c r="Q889" s="42">
        <f>Q888+O889/1000</f>
        <v>1107.3097938885944</v>
      </c>
      <c r="R889" s="43">
        <v>988.05248417221947</v>
      </c>
      <c r="S889" s="43">
        <f t="shared" si="80"/>
        <v>0</v>
      </c>
      <c r="T889" s="42">
        <f>V889*Y$16</f>
        <v>728.40342345503984</v>
      </c>
      <c r="U889" s="21">
        <f>MIN(O889,Y$17)</f>
        <v>0</v>
      </c>
      <c r="V889" s="21">
        <f t="shared" si="83"/>
        <v>1056.3782590472699</v>
      </c>
      <c r="W889" s="22"/>
    </row>
    <row r="890" spans="1:23" x14ac:dyDescent="0.35">
      <c r="A890" s="3" t="s">
        <v>13</v>
      </c>
      <c r="B890" s="3">
        <v>883</v>
      </c>
      <c r="C890" s="3">
        <v>294</v>
      </c>
      <c r="D890" s="8">
        <v>68</v>
      </c>
      <c r="E890" s="42">
        <f t="shared" si="81"/>
        <v>0</v>
      </c>
      <c r="F890" s="42">
        <f t="shared" si="82"/>
        <v>0</v>
      </c>
      <c r="G890" s="42">
        <f>0.5*Y$11*Y$13*Y$10*(D890*(1000/3600))^2</f>
        <v>322.92307688888889</v>
      </c>
      <c r="H890" s="42">
        <f>IF(D890=0,0,Y$12*Y$9*9.81)</f>
        <v>374.44769999999994</v>
      </c>
      <c r="I890" s="42">
        <f t="shared" si="78"/>
        <v>697.37077688888883</v>
      </c>
      <c r="J890" s="42">
        <f>(Y$9*E890)+IF(E890&gt;0,H890+G890,0)</f>
        <v>0</v>
      </c>
      <c r="K890" s="42">
        <f>MAX((Y$9*E890)+H890+G890,0)</f>
        <v>697.37077688888883</v>
      </c>
      <c r="L890" s="42">
        <f t="shared" si="79"/>
        <v>0</v>
      </c>
      <c r="M890" s="42">
        <f>ABS(MIN((Y$9*E890)+H890+G890,0))</f>
        <v>0</v>
      </c>
      <c r="N890" s="42">
        <f>MAX(K890,0)*(D890*1000/3600)</f>
        <v>13172.559119012345</v>
      </c>
      <c r="O890" s="42">
        <f>ABS(M890*(D890*1000/3600))</f>
        <v>0</v>
      </c>
      <c r="P890" s="42">
        <f>P889+N890/1000</f>
        <v>4720.1145767787702</v>
      </c>
      <c r="Q890" s="42">
        <f>Q889+O890/1000</f>
        <v>1107.3097938885944</v>
      </c>
      <c r="R890" s="43">
        <v>988.05248417221947</v>
      </c>
      <c r="S890" s="43">
        <f t="shared" si="80"/>
        <v>0</v>
      </c>
      <c r="T890" s="42">
        <f>V890*Y$16</f>
        <v>728.40342345503984</v>
      </c>
      <c r="U890" s="21">
        <f>MIN(O890,Y$17)</f>
        <v>0</v>
      </c>
      <c r="V890" s="21">
        <f t="shared" si="83"/>
        <v>1056.3782590472699</v>
      </c>
      <c r="W890" s="22"/>
    </row>
    <row r="891" spans="1:23" x14ac:dyDescent="0.35">
      <c r="A891" s="3" t="s">
        <v>13</v>
      </c>
      <c r="B891" s="3">
        <v>884</v>
      </c>
      <c r="C891" s="3">
        <v>295</v>
      </c>
      <c r="D891" s="8">
        <v>68</v>
      </c>
      <c r="E891" s="42">
        <f t="shared" si="81"/>
        <v>1.3888888888888099E-2</v>
      </c>
      <c r="F891" s="42">
        <f t="shared" si="82"/>
        <v>4.9999999999997158E-2</v>
      </c>
      <c r="G891" s="42">
        <f>0.5*Y$11*Y$13*Y$10*(D891*(1000/3600))^2</f>
        <v>322.92307688888889</v>
      </c>
      <c r="H891" s="42">
        <f>IF(D891=0,0,Y$12*Y$9*9.81)</f>
        <v>374.44769999999994</v>
      </c>
      <c r="I891" s="42">
        <f t="shared" si="78"/>
        <v>697.37077688888883</v>
      </c>
      <c r="J891" s="42">
        <f>(Y$9*E891)+IF(E891&gt;0,H891+G891,0)</f>
        <v>721.46799911110963</v>
      </c>
      <c r="K891" s="42">
        <f>MAX((Y$9*E891)+H891+G891,0)</f>
        <v>721.46799911110975</v>
      </c>
      <c r="L891" s="42">
        <f t="shared" si="79"/>
        <v>0</v>
      </c>
      <c r="M891" s="42">
        <f>ABS(MIN((Y$9*E891)+H891+G891,0))</f>
        <v>0</v>
      </c>
      <c r="N891" s="42">
        <f>MAX(K891,0)*(D891*1000/3600)</f>
        <v>13627.72887209874</v>
      </c>
      <c r="O891" s="42">
        <f>ABS(M891*(D891*1000/3600))</f>
        <v>0</v>
      </c>
      <c r="P891" s="42">
        <f>P890+N891/1000</f>
        <v>4733.7423056508687</v>
      </c>
      <c r="Q891" s="42">
        <f>Q890+O891/1000</f>
        <v>1107.3097938885944</v>
      </c>
      <c r="R891" s="43">
        <v>988.05248417221947</v>
      </c>
      <c r="S891" s="43">
        <f t="shared" si="80"/>
        <v>0</v>
      </c>
      <c r="T891" s="42">
        <f>V891*Y$16</f>
        <v>728.40342345503984</v>
      </c>
      <c r="U891" s="21">
        <f>MIN(O891,Y$17)</f>
        <v>0</v>
      </c>
      <c r="V891" s="21">
        <f t="shared" si="83"/>
        <v>1056.3782590472699</v>
      </c>
      <c r="W891" s="22"/>
    </row>
    <row r="892" spans="1:23" x14ac:dyDescent="0.35">
      <c r="A892" s="3" t="s">
        <v>13</v>
      </c>
      <c r="B892" s="3">
        <v>885</v>
      </c>
      <c r="C892" s="3">
        <v>296</v>
      </c>
      <c r="D892" s="8">
        <v>68.099999999999994</v>
      </c>
      <c r="E892" s="42">
        <f t="shared" si="81"/>
        <v>5.5555555555556344E-2</v>
      </c>
      <c r="F892" s="42">
        <f t="shared" si="82"/>
        <v>0.20000000000000284</v>
      </c>
      <c r="G892" s="42">
        <f>0.5*Y$11*Y$13*Y$10*(D892*(1000/3600))^2</f>
        <v>323.87354900749995</v>
      </c>
      <c r="H892" s="42">
        <f>IF(D892=0,0,Y$12*Y$9*9.81)</f>
        <v>374.44769999999994</v>
      </c>
      <c r="I892" s="42">
        <f t="shared" si="78"/>
        <v>698.32124900749989</v>
      </c>
      <c r="J892" s="42">
        <f>(Y$9*E892)+IF(E892&gt;0,H892+G892,0)</f>
        <v>794.71013789639017</v>
      </c>
      <c r="K892" s="42">
        <f>MAX((Y$9*E892)+H892+G892,0)</f>
        <v>794.71013789639017</v>
      </c>
      <c r="L892" s="42">
        <f t="shared" si="79"/>
        <v>0</v>
      </c>
      <c r="M892" s="42">
        <f>ABS(MIN((Y$9*E892)+H892+G892,0))</f>
        <v>0</v>
      </c>
      <c r="N892" s="42">
        <f>MAX(K892,0)*(D892*1000/3600)</f>
        <v>15033.266775206715</v>
      </c>
      <c r="O892" s="42">
        <f>ABS(M892*(D892*1000/3600))</f>
        <v>0</v>
      </c>
      <c r="P892" s="42">
        <f>P891+N892/1000</f>
        <v>4748.7755724260751</v>
      </c>
      <c r="Q892" s="42">
        <f>Q891+O892/1000</f>
        <v>1107.3097938885944</v>
      </c>
      <c r="R892" s="43">
        <v>988.05248417221947</v>
      </c>
      <c r="S892" s="43">
        <f t="shared" si="80"/>
        <v>98.319350869975779</v>
      </c>
      <c r="T892" s="42">
        <f>V892*Y$16</f>
        <v>728.40342345503984</v>
      </c>
      <c r="U892" s="21">
        <f>MIN(O892,Y$17)</f>
        <v>0</v>
      </c>
      <c r="V892" s="21">
        <f t="shared" si="83"/>
        <v>1056.3782590472699</v>
      </c>
      <c r="W892" s="22"/>
    </row>
    <row r="893" spans="1:23" x14ac:dyDescent="0.35">
      <c r="A893" s="3" t="s">
        <v>13</v>
      </c>
      <c r="B893" s="3">
        <v>886</v>
      </c>
      <c r="C893" s="3">
        <v>297</v>
      </c>
      <c r="D893" s="8">
        <v>68.400000000000006</v>
      </c>
      <c r="E893" s="42">
        <f t="shared" si="81"/>
        <v>6.9444444444444448E-2</v>
      </c>
      <c r="F893" s="42">
        <f t="shared" si="82"/>
        <v>0.25</v>
      </c>
      <c r="G893" s="42">
        <f>0.5*Y$11*Y$13*Y$10*(D893*(1000/3600))^2</f>
        <v>326.7333457200001</v>
      </c>
      <c r="H893" s="42">
        <f>IF(D893=0,0,Y$12*Y$9*9.81)</f>
        <v>374.44769999999994</v>
      </c>
      <c r="I893" s="42">
        <f t="shared" si="78"/>
        <v>701.18104572000004</v>
      </c>
      <c r="J893" s="42">
        <f>(Y$9*E893)+IF(E893&gt;0,H893+G893,0)</f>
        <v>821.66715683111113</v>
      </c>
      <c r="K893" s="42">
        <f>MAX((Y$9*E893)+H893+G893,0)</f>
        <v>821.66715683111113</v>
      </c>
      <c r="L893" s="42">
        <f t="shared" si="79"/>
        <v>0</v>
      </c>
      <c r="M893" s="42">
        <f>ABS(MIN((Y$9*E893)+H893+G893,0))</f>
        <v>0</v>
      </c>
      <c r="N893" s="42">
        <f>MAX(K893,0)*(D893*1000/3600)</f>
        <v>15611.675979791111</v>
      </c>
      <c r="O893" s="42">
        <f>ABS(M893*(D893*1000/3600))</f>
        <v>0</v>
      </c>
      <c r="P893" s="42">
        <f>P892+N893/1000</f>
        <v>4764.3872484058666</v>
      </c>
      <c r="Q893" s="42">
        <f>Q892+O893/1000</f>
        <v>1107.3097938885944</v>
      </c>
      <c r="R893" s="43">
        <v>1086.3718350421952</v>
      </c>
      <c r="S893" s="43">
        <f t="shared" si="80"/>
        <v>0</v>
      </c>
      <c r="T893" s="42">
        <f>V893*Y$16</f>
        <v>728.40342345503984</v>
      </c>
      <c r="U893" s="21">
        <f>MIN(O893,Y$17)</f>
        <v>0</v>
      </c>
      <c r="V893" s="21">
        <f t="shared" si="83"/>
        <v>1056.3782590472699</v>
      </c>
      <c r="W893" s="22"/>
    </row>
    <row r="894" spans="1:23" x14ac:dyDescent="0.35">
      <c r="A894" s="3" t="s">
        <v>13</v>
      </c>
      <c r="B894" s="3">
        <v>887</v>
      </c>
      <c r="C894" s="3">
        <v>298</v>
      </c>
      <c r="D894" s="8">
        <v>68.599999999999994</v>
      </c>
      <c r="E894" s="42">
        <f t="shared" si="81"/>
        <v>4.1666666666666269E-2</v>
      </c>
      <c r="F894" s="42">
        <f t="shared" si="82"/>
        <v>0.14999999999999858</v>
      </c>
      <c r="G894" s="42">
        <f>0.5*Y$11*Y$13*Y$10*(D894*(1000/3600))^2</f>
        <v>328.64686049222217</v>
      </c>
      <c r="H894" s="42">
        <f>IF(D894=0,0,Y$12*Y$9*9.81)</f>
        <v>374.44769999999994</v>
      </c>
      <c r="I894" s="42">
        <f t="shared" si="78"/>
        <v>703.09456049222217</v>
      </c>
      <c r="J894" s="42">
        <f>(Y$9*E894)+IF(E894&gt;0,H894+G894,0)</f>
        <v>775.38622715888812</v>
      </c>
      <c r="K894" s="42">
        <f>MAX((Y$9*E894)+H894+G894,0)</f>
        <v>775.386227158888</v>
      </c>
      <c r="L894" s="42">
        <f t="shared" si="79"/>
        <v>0</v>
      </c>
      <c r="M894" s="42">
        <f>ABS(MIN((Y$9*E894)+H894+G894,0))</f>
        <v>0</v>
      </c>
      <c r="N894" s="42">
        <f>MAX(K894,0)*(D894*1000/3600)</f>
        <v>14775.415328638812</v>
      </c>
      <c r="O894" s="42">
        <f>ABS(M894*(D894*1000/3600))</f>
        <v>0</v>
      </c>
      <c r="P894" s="42">
        <f>P893+N894/1000</f>
        <v>4779.1626637345053</v>
      </c>
      <c r="Q894" s="42">
        <f>Q893+O894/1000</f>
        <v>1107.3097938885944</v>
      </c>
      <c r="R894" s="43">
        <v>1086.3718350421952</v>
      </c>
      <c r="S894" s="43">
        <f t="shared" si="80"/>
        <v>0</v>
      </c>
      <c r="T894" s="42">
        <f>V894*Y$16</f>
        <v>728.40342345503984</v>
      </c>
      <c r="U894" s="21">
        <f>MIN(O894,Y$17)</f>
        <v>0</v>
      </c>
      <c r="V894" s="21">
        <f t="shared" si="83"/>
        <v>1056.3782590472699</v>
      </c>
      <c r="W894" s="22"/>
    </row>
    <row r="895" spans="1:23" x14ac:dyDescent="0.35">
      <c r="A895" s="3" t="s">
        <v>13</v>
      </c>
      <c r="B895" s="3">
        <v>888</v>
      </c>
      <c r="C895" s="3">
        <v>299</v>
      </c>
      <c r="D895" s="8">
        <v>68.7</v>
      </c>
      <c r="E895" s="42">
        <f t="shared" si="81"/>
        <v>-1.3888888888888099E-2</v>
      </c>
      <c r="F895" s="42">
        <f t="shared" si="82"/>
        <v>-4.9999999999997158E-2</v>
      </c>
      <c r="G895" s="42">
        <f>0.5*Y$11*Y$13*Y$10*(D895*(1000/3600))^2</f>
        <v>329.6057129675001</v>
      </c>
      <c r="H895" s="42">
        <f>IF(D895=0,0,Y$12*Y$9*9.81)</f>
        <v>374.44769999999994</v>
      </c>
      <c r="I895" s="42">
        <f t="shared" si="78"/>
        <v>704.05341296749998</v>
      </c>
      <c r="J895" s="42">
        <f>(Y$9*E895)+IF(E895&gt;0,H895+G895,0)</f>
        <v>-24.09722222222085</v>
      </c>
      <c r="K895" s="42">
        <f>MAX((Y$9*E895)+H895+G895,0)</f>
        <v>679.95619074527917</v>
      </c>
      <c r="L895" s="42">
        <f t="shared" si="79"/>
        <v>24.09722222222085</v>
      </c>
      <c r="M895" s="42">
        <f>ABS(MIN((Y$9*E895)+H895+G895,0))</f>
        <v>0</v>
      </c>
      <c r="N895" s="42">
        <f>MAX(K895,0)*(D895*1000/3600)</f>
        <v>12975.830640055743</v>
      </c>
      <c r="O895" s="42">
        <f>ABS(M895*(D895*1000/3600))</f>
        <v>0</v>
      </c>
      <c r="P895" s="42">
        <f>P894+N895/1000</f>
        <v>4792.1384943745607</v>
      </c>
      <c r="Q895" s="42">
        <f>Q894+O895/1000</f>
        <v>1107.3097938885944</v>
      </c>
      <c r="R895" s="43">
        <v>1086.3718350421952</v>
      </c>
      <c r="S895" s="43">
        <f t="shared" si="80"/>
        <v>0</v>
      </c>
      <c r="T895" s="42">
        <f>V895*Y$16</f>
        <v>728.40342345503984</v>
      </c>
      <c r="U895" s="21">
        <f>MIN(O895,Y$17)</f>
        <v>0</v>
      </c>
      <c r="V895" s="21">
        <f t="shared" si="83"/>
        <v>1056.3782590472699</v>
      </c>
      <c r="W895" s="22"/>
    </row>
    <row r="896" spans="1:23" x14ac:dyDescent="0.35">
      <c r="A896" s="3" t="s">
        <v>13</v>
      </c>
      <c r="B896" s="3">
        <v>889</v>
      </c>
      <c r="C896" s="3">
        <v>300</v>
      </c>
      <c r="D896" s="8">
        <v>68.5</v>
      </c>
      <c r="E896" s="42">
        <f t="shared" si="81"/>
        <v>-8.3333333333334522E-2</v>
      </c>
      <c r="F896" s="42">
        <f t="shared" si="82"/>
        <v>-0.30000000000000426</v>
      </c>
      <c r="G896" s="42">
        <f>0.5*Y$11*Y$13*Y$10*(D896*(1000/3600))^2</f>
        <v>327.6894047430556</v>
      </c>
      <c r="H896" s="42">
        <f>IF(D896=0,0,Y$12*Y$9*9.81)</f>
        <v>374.44769999999994</v>
      </c>
      <c r="I896" s="42">
        <f t="shared" si="78"/>
        <v>702.13710474305549</v>
      </c>
      <c r="J896" s="42">
        <f>(Y$9*E896)+IF(E896&gt;0,H896+G896,0)</f>
        <v>-144.58333333333539</v>
      </c>
      <c r="K896" s="42">
        <f>MAX((Y$9*E896)+H896+G896,0)</f>
        <v>557.55377140972018</v>
      </c>
      <c r="L896" s="42">
        <f t="shared" si="79"/>
        <v>144.58333333333539</v>
      </c>
      <c r="M896" s="42">
        <f>ABS(MIN((Y$9*E896)+H896+G896,0))</f>
        <v>0</v>
      </c>
      <c r="N896" s="42">
        <f>MAX(K896,0)*(D896*1000/3600)</f>
        <v>10609.009261546065</v>
      </c>
      <c r="O896" s="42">
        <f>ABS(M896*(D896*1000/3600))</f>
        <v>0</v>
      </c>
      <c r="P896" s="42">
        <f>P895+N896/1000</f>
        <v>4802.7475036361066</v>
      </c>
      <c r="Q896" s="42">
        <f>Q895+O896/1000</f>
        <v>1107.3097938885944</v>
      </c>
      <c r="R896" s="43">
        <v>1086.3718350421952</v>
      </c>
      <c r="S896" s="43">
        <f t="shared" si="80"/>
        <v>0</v>
      </c>
      <c r="T896" s="42">
        <f>V896*Y$16</f>
        <v>728.40342345503984</v>
      </c>
      <c r="U896" s="21">
        <f>MIN(O896,Y$17)</f>
        <v>0</v>
      </c>
      <c r="V896" s="21">
        <f t="shared" si="83"/>
        <v>1056.3782590472699</v>
      </c>
      <c r="W896" s="22"/>
    </row>
    <row r="897" spans="1:23" x14ac:dyDescent="0.35">
      <c r="A897" s="3" t="s">
        <v>13</v>
      </c>
      <c r="B897" s="3">
        <v>890</v>
      </c>
      <c r="C897" s="3">
        <v>301</v>
      </c>
      <c r="D897" s="8">
        <v>68.099999999999994</v>
      </c>
      <c r="E897" s="42">
        <f t="shared" si="81"/>
        <v>-0.16666666666666705</v>
      </c>
      <c r="F897" s="42">
        <f t="shared" si="82"/>
        <v>-0.60000000000000142</v>
      </c>
      <c r="G897" s="42">
        <f>0.5*Y$11*Y$13*Y$10*(D897*(1000/3600))^2</f>
        <v>323.87354900749995</v>
      </c>
      <c r="H897" s="42">
        <f>IF(D897=0,0,Y$12*Y$9*9.81)</f>
        <v>374.44769999999994</v>
      </c>
      <c r="I897" s="42">
        <f t="shared" si="78"/>
        <v>698.32124900749989</v>
      </c>
      <c r="J897" s="42">
        <f>(Y$9*E897)+IF(E897&gt;0,H897+G897,0)</f>
        <v>-289.16666666666731</v>
      </c>
      <c r="K897" s="42">
        <f>MAX((Y$9*E897)+H897+G897,0)</f>
        <v>409.15458234083258</v>
      </c>
      <c r="L897" s="42">
        <f t="shared" si="79"/>
        <v>289.16666666666731</v>
      </c>
      <c r="M897" s="42">
        <f>ABS(MIN((Y$9*E897)+H897+G897,0))</f>
        <v>0</v>
      </c>
      <c r="N897" s="42">
        <f>MAX(K897,0)*(D897*1000/3600)</f>
        <v>7739.8408492807503</v>
      </c>
      <c r="O897" s="42">
        <f>ABS(M897*(D897*1000/3600))</f>
        <v>0</v>
      </c>
      <c r="P897" s="42">
        <f>P896+N897/1000</f>
        <v>4810.4873444853874</v>
      </c>
      <c r="Q897" s="42">
        <f>Q896+O897/1000</f>
        <v>1107.3097938885944</v>
      </c>
      <c r="R897" s="43">
        <v>1086.3718350421952</v>
      </c>
      <c r="S897" s="43">
        <f t="shared" si="80"/>
        <v>0</v>
      </c>
      <c r="T897" s="42">
        <f>V897*Y$16</f>
        <v>728.40342345503984</v>
      </c>
      <c r="U897" s="21">
        <f>MIN(O897,Y$17)</f>
        <v>0</v>
      </c>
      <c r="V897" s="21">
        <f t="shared" si="83"/>
        <v>1056.3782590472699</v>
      </c>
      <c r="W897" s="22"/>
    </row>
    <row r="898" spans="1:23" x14ac:dyDescent="0.35">
      <c r="A898" s="3" t="s">
        <v>13</v>
      </c>
      <c r="B898" s="3">
        <v>891</v>
      </c>
      <c r="C898" s="3">
        <v>302</v>
      </c>
      <c r="D898" s="8">
        <v>67.3</v>
      </c>
      <c r="E898" s="42">
        <f t="shared" si="81"/>
        <v>-0.26388888888888767</v>
      </c>
      <c r="F898" s="42">
        <f t="shared" si="82"/>
        <v>-0.94999999999999574</v>
      </c>
      <c r="G898" s="42">
        <f>0.5*Y$11*Y$13*Y$10*(D898*(1000/3600))^2</f>
        <v>316.30888038972216</v>
      </c>
      <c r="H898" s="42">
        <f>IF(D898=0,0,Y$12*Y$9*9.81)</f>
        <v>374.44769999999994</v>
      </c>
      <c r="I898" s="42">
        <f t="shared" si="78"/>
        <v>690.7565803897221</v>
      </c>
      <c r="J898" s="42">
        <f>(Y$9*E898)+IF(E898&gt;0,H898+G898,0)</f>
        <v>-457.84722222222013</v>
      </c>
      <c r="K898" s="42">
        <f>MAX((Y$9*E898)+H898+G898,0)</f>
        <v>232.90935816750198</v>
      </c>
      <c r="L898" s="42">
        <f t="shared" si="79"/>
        <v>457.84722222222013</v>
      </c>
      <c r="M898" s="42">
        <f>ABS(MIN((Y$9*E898)+H898+G898,0))</f>
        <v>0</v>
      </c>
      <c r="N898" s="42">
        <f>MAX(K898,0)*(D898*1000/3600)</f>
        <v>4354.1110568535787</v>
      </c>
      <c r="O898" s="42">
        <f>ABS(M898*(D898*1000/3600))</f>
        <v>0</v>
      </c>
      <c r="P898" s="42">
        <f>P897+N898/1000</f>
        <v>4814.8414555422414</v>
      </c>
      <c r="Q898" s="42">
        <f>Q897+O898/1000</f>
        <v>1107.3097938885944</v>
      </c>
      <c r="R898" s="43">
        <v>1086.3718350421952</v>
      </c>
      <c r="S898" s="43">
        <f t="shared" si="80"/>
        <v>0</v>
      </c>
      <c r="T898" s="42">
        <f>V898*Y$16</f>
        <v>728.40342345503984</v>
      </c>
      <c r="U898" s="21">
        <f>MIN(O898,Y$17)</f>
        <v>0</v>
      </c>
      <c r="V898" s="21">
        <f t="shared" si="83"/>
        <v>1056.3782590472699</v>
      </c>
      <c r="W898" s="22"/>
    </row>
    <row r="899" spans="1:23" x14ac:dyDescent="0.35">
      <c r="A899" s="3" t="s">
        <v>13</v>
      </c>
      <c r="B899" s="3">
        <v>892</v>
      </c>
      <c r="C899" s="3">
        <v>303</v>
      </c>
      <c r="D899" s="8">
        <v>66.2</v>
      </c>
      <c r="E899" s="42">
        <f t="shared" si="81"/>
        <v>-0.34722222222222221</v>
      </c>
      <c r="F899" s="42">
        <f t="shared" si="82"/>
        <v>-1.25</v>
      </c>
      <c r="G899" s="42">
        <f>0.5*Y$11*Y$13*Y$10*(D899*(1000/3600))^2</f>
        <v>306.05341891888889</v>
      </c>
      <c r="H899" s="42">
        <f>IF(D899=0,0,Y$12*Y$9*9.81)</f>
        <v>374.44769999999994</v>
      </c>
      <c r="I899" s="42">
        <f t="shared" si="78"/>
        <v>680.50111891888878</v>
      </c>
      <c r="J899" s="42">
        <f>(Y$9*E899)+IF(E899&gt;0,H899+G899,0)</f>
        <v>-602.43055555555554</v>
      </c>
      <c r="K899" s="42">
        <f>MAX((Y$9*E899)+H899+G899,0)</f>
        <v>78.070563363333292</v>
      </c>
      <c r="L899" s="42">
        <f t="shared" si="79"/>
        <v>602.43055555555554</v>
      </c>
      <c r="M899" s="42">
        <f>ABS(MIN((Y$9*E899)+H899+G899,0))</f>
        <v>0</v>
      </c>
      <c r="N899" s="42">
        <f>MAX(K899,0)*(D899*1000/3600)</f>
        <v>1435.6309151812957</v>
      </c>
      <c r="O899" s="42">
        <f>ABS(M899*(D899*1000/3600))</f>
        <v>0</v>
      </c>
      <c r="P899" s="42">
        <f>P898+N899/1000</f>
        <v>4816.2770864574231</v>
      </c>
      <c r="Q899" s="42">
        <f>Q898+O899/1000</f>
        <v>1107.3097938885944</v>
      </c>
      <c r="R899" s="43">
        <v>1086.3718350421952</v>
      </c>
      <c r="S899" s="43">
        <f t="shared" si="80"/>
        <v>0</v>
      </c>
      <c r="T899" s="42">
        <f>V899*Y$16</f>
        <v>728.40342345503984</v>
      </c>
      <c r="U899" s="21">
        <f>MIN(O899,Y$17)</f>
        <v>0</v>
      </c>
      <c r="V899" s="21">
        <f t="shared" si="83"/>
        <v>1056.3782590472699</v>
      </c>
      <c r="W899" s="22"/>
    </row>
    <row r="900" spans="1:23" x14ac:dyDescent="0.35">
      <c r="A900" s="3" t="s">
        <v>13</v>
      </c>
      <c r="B900" s="3">
        <v>893</v>
      </c>
      <c r="C900" s="3">
        <v>304</v>
      </c>
      <c r="D900" s="8">
        <v>64.8</v>
      </c>
      <c r="E900" s="42">
        <f t="shared" si="81"/>
        <v>-0.36111111111111133</v>
      </c>
      <c r="F900" s="42">
        <f t="shared" si="82"/>
        <v>-1.3000000000000007</v>
      </c>
      <c r="G900" s="42">
        <f>0.5*Y$11*Y$13*Y$10*(D900*(1000/3600))^2</f>
        <v>293.24544048000001</v>
      </c>
      <c r="H900" s="42">
        <f>IF(D900=0,0,Y$12*Y$9*9.81)</f>
        <v>374.44769999999994</v>
      </c>
      <c r="I900" s="42">
        <f t="shared" si="78"/>
        <v>667.69314048000001</v>
      </c>
      <c r="J900" s="42">
        <f>(Y$9*E900)+IF(E900&gt;0,H900+G900,0)</f>
        <v>-626.52777777777817</v>
      </c>
      <c r="K900" s="42">
        <f>MAX((Y$9*E900)+H900+G900,0)</f>
        <v>41.165362702221785</v>
      </c>
      <c r="L900" s="42">
        <f t="shared" si="79"/>
        <v>626.52777777777817</v>
      </c>
      <c r="M900" s="42">
        <f>ABS(MIN((Y$9*E900)+H900+G900,0))</f>
        <v>0</v>
      </c>
      <c r="N900" s="42">
        <f>MAX(K900,0)*(D900*1000/3600)</f>
        <v>740.97652863999213</v>
      </c>
      <c r="O900" s="42">
        <f>ABS(M900*(D900*1000/3600))</f>
        <v>0</v>
      </c>
      <c r="P900" s="42">
        <f>P899+N900/1000</f>
        <v>4817.0180629860633</v>
      </c>
      <c r="Q900" s="42">
        <f>Q899+O900/1000</f>
        <v>1107.3097938885944</v>
      </c>
      <c r="R900" s="43">
        <v>1086.3718350421952</v>
      </c>
      <c r="S900" s="43">
        <f t="shared" si="80"/>
        <v>0</v>
      </c>
      <c r="T900" s="42">
        <f>V900*Y$16</f>
        <v>728.40342345503984</v>
      </c>
      <c r="U900" s="21">
        <f>MIN(O900,Y$17)</f>
        <v>0</v>
      </c>
      <c r="V900" s="21">
        <f t="shared" si="83"/>
        <v>1056.3782590472699</v>
      </c>
      <c r="W900" s="22"/>
    </row>
    <row r="901" spans="1:23" x14ac:dyDescent="0.35">
      <c r="A901" s="3" t="s">
        <v>13</v>
      </c>
      <c r="B901" s="3">
        <v>894</v>
      </c>
      <c r="C901" s="3">
        <v>305</v>
      </c>
      <c r="D901" s="8">
        <v>63.6</v>
      </c>
      <c r="E901" s="42">
        <f t="shared" si="81"/>
        <v>-0.30555555555555497</v>
      </c>
      <c r="F901" s="42">
        <f t="shared" si="82"/>
        <v>-1.0999999999999979</v>
      </c>
      <c r="G901" s="42">
        <f>0.5*Y$11*Y$13*Y$10*(D901*(1000/3600))^2</f>
        <v>282.48506252000004</v>
      </c>
      <c r="H901" s="42">
        <f>IF(D901=0,0,Y$12*Y$9*9.81)</f>
        <v>374.44769999999994</v>
      </c>
      <c r="I901" s="42">
        <f t="shared" si="78"/>
        <v>656.93276251999998</v>
      </c>
      <c r="J901" s="42">
        <f>(Y$9*E901)+IF(E901&gt;0,H901+G901,0)</f>
        <v>-530.13888888888789</v>
      </c>
      <c r="K901" s="42">
        <f>MAX((Y$9*E901)+H901+G901,0)</f>
        <v>126.79387363111209</v>
      </c>
      <c r="L901" s="42">
        <f t="shared" si="79"/>
        <v>530.13888888888789</v>
      </c>
      <c r="M901" s="42">
        <f>ABS(MIN((Y$9*E901)+H901+G901,0))</f>
        <v>0</v>
      </c>
      <c r="N901" s="42">
        <f>MAX(K901,0)*(D901*1000/3600)</f>
        <v>2240.0251008163136</v>
      </c>
      <c r="O901" s="42">
        <f>ABS(M901*(D901*1000/3600))</f>
        <v>0</v>
      </c>
      <c r="P901" s="42">
        <f>P900+N901/1000</f>
        <v>4819.25808808688</v>
      </c>
      <c r="Q901" s="42">
        <f>Q900+O901/1000</f>
        <v>1107.3097938885944</v>
      </c>
      <c r="R901" s="43">
        <v>1086.3718350421952</v>
      </c>
      <c r="S901" s="43">
        <f t="shared" si="80"/>
        <v>14.325467613176897</v>
      </c>
      <c r="T901" s="42">
        <f>V901*Y$16</f>
        <v>728.40342345503984</v>
      </c>
      <c r="U901" s="21">
        <f>MIN(O901,Y$17)</f>
        <v>0</v>
      </c>
      <c r="V901" s="21">
        <f t="shared" si="83"/>
        <v>1056.3782590472699</v>
      </c>
      <c r="W901" s="22"/>
    </row>
    <row r="902" spans="1:23" x14ac:dyDescent="0.35">
      <c r="A902" s="3" t="s">
        <v>13</v>
      </c>
      <c r="B902" s="3">
        <v>895</v>
      </c>
      <c r="C902" s="3">
        <v>306</v>
      </c>
      <c r="D902" s="8">
        <v>62.6</v>
      </c>
      <c r="E902" s="42">
        <f t="shared" si="81"/>
        <v>-0.20833333333333331</v>
      </c>
      <c r="F902" s="42">
        <f t="shared" si="82"/>
        <v>-0.75</v>
      </c>
      <c r="G902" s="42">
        <f>0.5*Y$11*Y$13*Y$10*(D902*(1000/3600))^2</f>
        <v>273.67172075888891</v>
      </c>
      <c r="H902" s="42">
        <f>IF(D902=0,0,Y$12*Y$9*9.81)</f>
        <v>374.44769999999994</v>
      </c>
      <c r="I902" s="42">
        <f t="shared" si="78"/>
        <v>648.11942075888885</v>
      </c>
      <c r="J902" s="42">
        <f>(Y$9*E902)+IF(E902&gt;0,H902+G902,0)</f>
        <v>-361.45833333333331</v>
      </c>
      <c r="K902" s="42">
        <f>MAX((Y$9*E902)+H902+G902,0)</f>
        <v>286.66108742555554</v>
      </c>
      <c r="L902" s="42">
        <f t="shared" si="79"/>
        <v>361.45833333333331</v>
      </c>
      <c r="M902" s="42">
        <f>ABS(MIN((Y$9*E902)+H902+G902,0))</f>
        <v>0</v>
      </c>
      <c r="N902" s="42">
        <f>MAX(K902,0)*(D902*1000/3600)</f>
        <v>4984.7177980110491</v>
      </c>
      <c r="O902" s="42">
        <f>ABS(M902*(D902*1000/3600))</f>
        <v>0</v>
      </c>
      <c r="P902" s="42">
        <f>P901+N902/1000</f>
        <v>4824.2428058848909</v>
      </c>
      <c r="Q902" s="42">
        <f>Q901+O902/1000</f>
        <v>1107.3097938885944</v>
      </c>
      <c r="R902" s="43">
        <v>1100.6973026553721</v>
      </c>
      <c r="S902" s="43">
        <f t="shared" si="80"/>
        <v>0</v>
      </c>
      <c r="T902" s="42">
        <f>V902*Y$16</f>
        <v>728.40342345503984</v>
      </c>
      <c r="U902" s="21">
        <f>MIN(O902,Y$17)</f>
        <v>0</v>
      </c>
      <c r="V902" s="21">
        <f t="shared" si="83"/>
        <v>1056.3782590472699</v>
      </c>
      <c r="W902" s="22"/>
    </row>
    <row r="903" spans="1:23" x14ac:dyDescent="0.35">
      <c r="A903" s="3" t="s">
        <v>13</v>
      </c>
      <c r="B903" s="3">
        <v>896</v>
      </c>
      <c r="C903" s="3">
        <v>307</v>
      </c>
      <c r="D903" s="8">
        <v>62.1</v>
      </c>
      <c r="E903" s="42">
        <f t="shared" si="81"/>
        <v>-9.7222222222222612E-2</v>
      </c>
      <c r="F903" s="42">
        <f t="shared" si="82"/>
        <v>-0.35000000000000142</v>
      </c>
      <c r="G903" s="42">
        <f>0.5*Y$11*Y$13*Y$10*(D903*(1000/3600))^2</f>
        <v>269.31742710750001</v>
      </c>
      <c r="H903" s="42">
        <f>IF(D903=0,0,Y$12*Y$9*9.81)</f>
        <v>374.44769999999994</v>
      </c>
      <c r="I903" s="42">
        <f t="shared" si="78"/>
        <v>643.76512710749989</v>
      </c>
      <c r="J903" s="42">
        <f>(Y$9*E903)+IF(E903&gt;0,H903+G903,0)</f>
        <v>-168.68055555555623</v>
      </c>
      <c r="K903" s="42">
        <f>MAX((Y$9*E903)+H903+G903,0)</f>
        <v>475.08457155194372</v>
      </c>
      <c r="L903" s="42">
        <f t="shared" si="79"/>
        <v>168.68055555555623</v>
      </c>
      <c r="M903" s="42">
        <f>ABS(MIN((Y$9*E903)+H903+G903,0))</f>
        <v>0</v>
      </c>
      <c r="N903" s="42">
        <f>MAX(K903,0)*(D903*1000/3600)</f>
        <v>8195.2088592710297</v>
      </c>
      <c r="O903" s="42">
        <f>ABS(M903*(D903*1000/3600))</f>
        <v>0</v>
      </c>
      <c r="P903" s="42">
        <f>P902+N903/1000</f>
        <v>4832.4380147441616</v>
      </c>
      <c r="Q903" s="42">
        <f>Q902+O903/1000</f>
        <v>1107.3097938885944</v>
      </c>
      <c r="R903" s="43">
        <v>1100.6973026553721</v>
      </c>
      <c r="S903" s="43">
        <f t="shared" si="80"/>
        <v>0</v>
      </c>
      <c r="T903" s="42">
        <f>V903*Y$16</f>
        <v>728.40342345503984</v>
      </c>
      <c r="U903" s="21">
        <f>MIN(O903,Y$17)</f>
        <v>0</v>
      </c>
      <c r="V903" s="21">
        <f t="shared" si="83"/>
        <v>1056.3782590472699</v>
      </c>
      <c r="W903" s="22"/>
    </row>
    <row r="904" spans="1:23" x14ac:dyDescent="0.35">
      <c r="A904" s="3" t="s">
        <v>13</v>
      </c>
      <c r="B904" s="3">
        <v>897</v>
      </c>
      <c r="C904" s="3">
        <v>308</v>
      </c>
      <c r="D904" s="8">
        <v>61.9</v>
      </c>
      <c r="E904" s="42">
        <f t="shared" si="81"/>
        <v>-2.7777777777778172E-2</v>
      </c>
      <c r="F904" s="42">
        <f t="shared" si="82"/>
        <v>-0.10000000000000142</v>
      </c>
      <c r="G904" s="42">
        <f>0.5*Y$11*Y$13*Y$10*(D904*(1000/3600))^2</f>
        <v>267.58548672972228</v>
      </c>
      <c r="H904" s="42">
        <f>IF(D904=0,0,Y$12*Y$9*9.81)</f>
        <v>374.44769999999994</v>
      </c>
      <c r="I904" s="42">
        <f t="shared" ref="I904:I967" si="84">G904+H904</f>
        <v>642.03318672972227</v>
      </c>
      <c r="J904" s="42">
        <f>(Y$9*E904)+IF(E904&gt;0,H904+G904,0)</f>
        <v>-48.194444444445125</v>
      </c>
      <c r="K904" s="42">
        <f>MAX((Y$9*E904)+H904+G904,0)</f>
        <v>593.83874228527702</v>
      </c>
      <c r="L904" s="42">
        <f t="shared" ref="L904:L967" si="85">ABS(MIN(J904,0))</f>
        <v>48.194444444445125</v>
      </c>
      <c r="M904" s="42">
        <f>ABS(MIN((Y$9*E904)+H904+G904,0))</f>
        <v>0</v>
      </c>
      <c r="N904" s="42">
        <f>MAX(K904,0)*(D904*1000/3600)</f>
        <v>10210.727263182956</v>
      </c>
      <c r="O904" s="42">
        <f>ABS(M904*(D904*1000/3600))</f>
        <v>0</v>
      </c>
      <c r="P904" s="42">
        <f>P903+N904/1000</f>
        <v>4842.6487420073445</v>
      </c>
      <c r="Q904" s="42">
        <f>Q903+O904/1000</f>
        <v>1107.3097938885944</v>
      </c>
      <c r="R904" s="43">
        <v>1100.6973026553721</v>
      </c>
      <c r="S904" s="43">
        <f t="shared" ref="S904:S967" si="86">R905-R904</f>
        <v>0</v>
      </c>
      <c r="T904" s="42">
        <f>V904*Y$16</f>
        <v>728.40342345503984</v>
      </c>
      <c r="U904" s="21">
        <f>MIN(O904,Y$17)</f>
        <v>0</v>
      </c>
      <c r="V904" s="21">
        <f t="shared" si="83"/>
        <v>1056.3782590472699</v>
      </c>
      <c r="W904" s="22"/>
    </row>
    <row r="905" spans="1:23" x14ac:dyDescent="0.35">
      <c r="A905" s="3" t="s">
        <v>13</v>
      </c>
      <c r="B905" s="3">
        <v>898</v>
      </c>
      <c r="C905" s="3">
        <v>309</v>
      </c>
      <c r="D905" s="8">
        <v>61.9</v>
      </c>
      <c r="E905" s="42">
        <f t="shared" ref="E905:E968" si="87">($D906-$D904)/2/3.6</f>
        <v>-1.3888888888889086E-2</v>
      </c>
      <c r="F905" s="42">
        <f t="shared" ref="F905:F968" si="88">($D906-$D904)/2</f>
        <v>-5.0000000000000711E-2</v>
      </c>
      <c r="G905" s="42">
        <f>0.5*Y$11*Y$13*Y$10*(D905*(1000/3600))^2</f>
        <v>267.58548672972228</v>
      </c>
      <c r="H905" s="42">
        <f>IF(D905=0,0,Y$12*Y$9*9.81)</f>
        <v>374.44769999999994</v>
      </c>
      <c r="I905" s="42">
        <f t="shared" si="84"/>
        <v>642.03318672972227</v>
      </c>
      <c r="J905" s="42">
        <f>(Y$9*E905)+IF(E905&gt;0,H905+G905,0)</f>
        <v>-24.097222222222562</v>
      </c>
      <c r="K905" s="42">
        <f>MAX((Y$9*E905)+H905+G905,0)</f>
        <v>617.93596450749965</v>
      </c>
      <c r="L905" s="42">
        <f t="shared" si="85"/>
        <v>24.097222222222562</v>
      </c>
      <c r="M905" s="42">
        <f>ABS(MIN((Y$9*E905)+H905+G905,0))</f>
        <v>0</v>
      </c>
      <c r="N905" s="42">
        <f>MAX(K905,0)*(D905*1000/3600)</f>
        <v>10625.065611948396</v>
      </c>
      <c r="O905" s="42">
        <f>ABS(M905*(D905*1000/3600))</f>
        <v>0</v>
      </c>
      <c r="P905" s="42">
        <f>P904+N905/1000</f>
        <v>4853.2738076192927</v>
      </c>
      <c r="Q905" s="42">
        <f>Q904+O905/1000</f>
        <v>1107.3097938885944</v>
      </c>
      <c r="R905" s="43">
        <v>1100.6973026553721</v>
      </c>
      <c r="S905" s="43">
        <f t="shared" si="86"/>
        <v>0</v>
      </c>
      <c r="T905" s="42">
        <f>V905*Y$16</f>
        <v>728.40342345503984</v>
      </c>
      <c r="U905" s="21">
        <f>MIN(O905,Y$17)</f>
        <v>0</v>
      </c>
      <c r="V905" s="21">
        <f t="shared" ref="V905:V968" si="89">V904+U905/1000</f>
        <v>1056.3782590472699</v>
      </c>
      <c r="W905" s="22"/>
    </row>
    <row r="906" spans="1:23" x14ac:dyDescent="0.35">
      <c r="A906" s="3" t="s">
        <v>13</v>
      </c>
      <c r="B906" s="3">
        <v>899</v>
      </c>
      <c r="C906" s="3">
        <v>310</v>
      </c>
      <c r="D906" s="8">
        <v>61.8</v>
      </c>
      <c r="E906" s="42">
        <f t="shared" si="87"/>
        <v>-5.5555555555555358E-2</v>
      </c>
      <c r="F906" s="42">
        <f t="shared" si="88"/>
        <v>-0.19999999999999929</v>
      </c>
      <c r="G906" s="42">
        <f>0.5*Y$11*Y$13*Y$10*(D906*(1000/3600))^2</f>
        <v>266.72161162999998</v>
      </c>
      <c r="H906" s="42">
        <f>IF(D906=0,0,Y$12*Y$9*9.81)</f>
        <v>374.44769999999994</v>
      </c>
      <c r="I906" s="42">
        <f t="shared" si="84"/>
        <v>641.16931162999992</v>
      </c>
      <c r="J906" s="42">
        <f>(Y$9*E906)+IF(E906&gt;0,H906+G906,0)</f>
        <v>-96.388888888888545</v>
      </c>
      <c r="K906" s="42">
        <f>MAX((Y$9*E906)+H906+G906,0)</f>
        <v>544.78042274111135</v>
      </c>
      <c r="L906" s="42">
        <f t="shared" si="85"/>
        <v>96.388888888888545</v>
      </c>
      <c r="M906" s="42">
        <f>ABS(MIN((Y$9*E906)+H906+G906,0))</f>
        <v>0</v>
      </c>
      <c r="N906" s="42">
        <f>MAX(K906,0)*(D906*1000/3600)</f>
        <v>9352.0639237224113</v>
      </c>
      <c r="O906" s="42">
        <f>ABS(M906*(D906*1000/3600))</f>
        <v>0</v>
      </c>
      <c r="P906" s="42">
        <f>P905+N906/1000</f>
        <v>4862.6258715430149</v>
      </c>
      <c r="Q906" s="42">
        <f>Q905+O906/1000</f>
        <v>1107.3097938885944</v>
      </c>
      <c r="R906" s="43">
        <v>1100.6973026553721</v>
      </c>
      <c r="S906" s="43">
        <f t="shared" si="86"/>
        <v>0</v>
      </c>
      <c r="T906" s="42">
        <f>V906*Y$16</f>
        <v>728.40342345503984</v>
      </c>
      <c r="U906" s="21">
        <f>MIN(O906,Y$17)</f>
        <v>0</v>
      </c>
      <c r="V906" s="21">
        <f t="shared" si="89"/>
        <v>1056.3782590472699</v>
      </c>
      <c r="W906" s="22"/>
    </row>
    <row r="907" spans="1:23" x14ac:dyDescent="0.35">
      <c r="A907" s="3" t="s">
        <v>13</v>
      </c>
      <c r="B907" s="3">
        <v>900</v>
      </c>
      <c r="C907" s="3">
        <v>311</v>
      </c>
      <c r="D907" s="8">
        <v>61.5</v>
      </c>
      <c r="E907" s="42">
        <f t="shared" si="87"/>
        <v>-0.12499999999999981</v>
      </c>
      <c r="F907" s="42">
        <f t="shared" si="88"/>
        <v>-0.44999999999999929</v>
      </c>
      <c r="G907" s="42">
        <f>0.5*Y$11*Y$13*Y$10*(D907*(1000/3600))^2</f>
        <v>264.13836668750008</v>
      </c>
      <c r="H907" s="42">
        <f>IF(D907=0,0,Y$12*Y$9*9.81)</f>
        <v>374.44769999999994</v>
      </c>
      <c r="I907" s="42">
        <f t="shared" si="84"/>
        <v>638.58606668750008</v>
      </c>
      <c r="J907" s="42">
        <f>(Y$9*E907)+IF(E907&gt;0,H907+G907,0)</f>
        <v>-216.87499999999966</v>
      </c>
      <c r="K907" s="42">
        <f>MAX((Y$9*E907)+H907+G907,0)</f>
        <v>421.71106668750036</v>
      </c>
      <c r="L907" s="42">
        <f t="shared" si="85"/>
        <v>216.87499999999966</v>
      </c>
      <c r="M907" s="42">
        <f>ABS(MIN((Y$9*E907)+H907+G907,0))</f>
        <v>0</v>
      </c>
      <c r="N907" s="42">
        <f>MAX(K907,0)*(D907*1000/3600)</f>
        <v>7204.2307225781306</v>
      </c>
      <c r="O907" s="42">
        <f>ABS(M907*(D907*1000/3600))</f>
        <v>0</v>
      </c>
      <c r="P907" s="42">
        <f>P906+N907/1000</f>
        <v>4869.8301022655933</v>
      </c>
      <c r="Q907" s="42">
        <f>Q906+O907/1000</f>
        <v>1107.3097938885944</v>
      </c>
      <c r="R907" s="43">
        <v>1100.6973026553721</v>
      </c>
      <c r="S907" s="43">
        <f t="shared" si="86"/>
        <v>0</v>
      </c>
      <c r="T907" s="42">
        <f>V907*Y$16</f>
        <v>728.40342345503984</v>
      </c>
      <c r="U907" s="21">
        <f>MIN(O907,Y$17)</f>
        <v>0</v>
      </c>
      <c r="V907" s="21">
        <f t="shared" si="89"/>
        <v>1056.3782590472699</v>
      </c>
      <c r="W907" s="22"/>
    </row>
    <row r="908" spans="1:23" x14ac:dyDescent="0.35">
      <c r="A908" s="3" t="s">
        <v>13</v>
      </c>
      <c r="B908" s="3">
        <v>901</v>
      </c>
      <c r="C908" s="3">
        <v>312</v>
      </c>
      <c r="D908" s="8">
        <v>60.9</v>
      </c>
      <c r="E908" s="42">
        <f t="shared" si="87"/>
        <v>-0.24999999999999961</v>
      </c>
      <c r="F908" s="42">
        <f t="shared" si="88"/>
        <v>-0.89999999999999858</v>
      </c>
      <c r="G908" s="42">
        <f>0.5*Y$11*Y$13*Y$10*(D908*(1000/3600))^2</f>
        <v>259.00958840750002</v>
      </c>
      <c r="H908" s="42">
        <f>IF(D908=0,0,Y$12*Y$9*9.81)</f>
        <v>374.44769999999994</v>
      </c>
      <c r="I908" s="42">
        <f t="shared" si="84"/>
        <v>633.45728840749996</v>
      </c>
      <c r="J908" s="42">
        <f>(Y$9*E908)+IF(E908&gt;0,H908+G908,0)</f>
        <v>-433.74999999999932</v>
      </c>
      <c r="K908" s="42">
        <f>MAX((Y$9*E908)+H908+G908,0)</f>
        <v>199.70728840750064</v>
      </c>
      <c r="L908" s="42">
        <f t="shared" si="85"/>
        <v>433.74999999999932</v>
      </c>
      <c r="M908" s="42">
        <f>ABS(MIN((Y$9*E908)+H908+G908,0))</f>
        <v>0</v>
      </c>
      <c r="N908" s="42">
        <f>MAX(K908,0)*(D908*1000/3600)</f>
        <v>3378.3816288935527</v>
      </c>
      <c r="O908" s="42">
        <f>ABS(M908*(D908*1000/3600))</f>
        <v>0</v>
      </c>
      <c r="P908" s="42">
        <f>P907+N908/1000</f>
        <v>4873.2084838944866</v>
      </c>
      <c r="Q908" s="42">
        <f>Q907+O908/1000</f>
        <v>1107.3097938885944</v>
      </c>
      <c r="R908" s="43">
        <v>1100.6973026553721</v>
      </c>
      <c r="S908" s="43">
        <f t="shared" si="86"/>
        <v>0</v>
      </c>
      <c r="T908" s="42">
        <f>V908*Y$16</f>
        <v>728.40342345503984</v>
      </c>
      <c r="U908" s="21">
        <f>MIN(O908,Y$17)</f>
        <v>0</v>
      </c>
      <c r="V908" s="21">
        <f t="shared" si="89"/>
        <v>1056.3782590472699</v>
      </c>
      <c r="W908" s="22"/>
    </row>
    <row r="909" spans="1:23" x14ac:dyDescent="0.35">
      <c r="A909" s="3" t="s">
        <v>13</v>
      </c>
      <c r="B909" s="3">
        <v>902</v>
      </c>
      <c r="C909" s="3">
        <v>313</v>
      </c>
      <c r="D909" s="8">
        <v>59.7</v>
      </c>
      <c r="E909" s="42">
        <f t="shared" si="87"/>
        <v>-0.87499999999999956</v>
      </c>
      <c r="F909" s="42">
        <f t="shared" si="88"/>
        <v>-3.1499999999999986</v>
      </c>
      <c r="G909" s="42">
        <f>0.5*Y$11*Y$13*Y$10*(D909*(1000/3600))^2</f>
        <v>248.90287826750006</v>
      </c>
      <c r="H909" s="42">
        <f>IF(D909=0,0,Y$12*Y$9*9.81)</f>
        <v>374.44769999999994</v>
      </c>
      <c r="I909" s="42">
        <f t="shared" si="84"/>
        <v>623.35057826749994</v>
      </c>
      <c r="J909" s="42">
        <f>(Y$9*E909)+IF(E909&gt;0,H909+G909,0)</f>
        <v>-1518.1249999999993</v>
      </c>
      <c r="K909" s="42">
        <f>MAX((Y$9*E909)+H909+G909,0)</f>
        <v>0</v>
      </c>
      <c r="L909" s="42">
        <f t="shared" si="85"/>
        <v>1518.1249999999993</v>
      </c>
      <c r="M909" s="42">
        <f>ABS(MIN((Y$9*E909)+H909+G909,0))</f>
        <v>894.77442173249938</v>
      </c>
      <c r="N909" s="42">
        <f>MAX(K909,0)*(D909*1000/3600)</f>
        <v>0</v>
      </c>
      <c r="O909" s="42">
        <f>ABS(M909*(D909*1000/3600))</f>
        <v>14838.342493730614</v>
      </c>
      <c r="P909" s="42">
        <f>P908+N909/1000</f>
        <v>4873.2084838944866</v>
      </c>
      <c r="Q909" s="42">
        <f>Q908+O909/1000</f>
        <v>1122.148136382325</v>
      </c>
      <c r="R909" s="43">
        <v>1100.6973026553721</v>
      </c>
      <c r="S909" s="43">
        <f t="shared" si="86"/>
        <v>0</v>
      </c>
      <c r="T909" s="42">
        <f>V909*Y$16</f>
        <v>738.63489061963253</v>
      </c>
      <c r="U909" s="21">
        <f>MIN(O909,Y$17)</f>
        <v>14838.342493730614</v>
      </c>
      <c r="V909" s="21">
        <f t="shared" si="89"/>
        <v>1071.2166015410005</v>
      </c>
      <c r="W909" s="22"/>
    </row>
    <row r="910" spans="1:23" x14ac:dyDescent="0.35">
      <c r="A910" s="3" t="s">
        <v>13</v>
      </c>
      <c r="B910" s="3">
        <v>903</v>
      </c>
      <c r="C910" s="3">
        <v>314</v>
      </c>
      <c r="D910" s="8">
        <v>54.6</v>
      </c>
      <c r="E910" s="42">
        <f t="shared" si="87"/>
        <v>-1.4444444444444453</v>
      </c>
      <c r="F910" s="42">
        <f t="shared" si="88"/>
        <v>-5.2000000000000028</v>
      </c>
      <c r="G910" s="42">
        <f>0.5*Y$11*Y$13*Y$10*(D910*(1000/3600))^2</f>
        <v>208.19320067000001</v>
      </c>
      <c r="H910" s="42">
        <f>IF(D910=0,0,Y$12*Y$9*9.81)</f>
        <v>374.44769999999994</v>
      </c>
      <c r="I910" s="42">
        <f t="shared" si="84"/>
        <v>582.64090066999995</v>
      </c>
      <c r="J910" s="42">
        <f>(Y$9*E910)+IF(E910&gt;0,H910+G910,0)</f>
        <v>-2506.1111111111127</v>
      </c>
      <c r="K910" s="42">
        <f>MAX((Y$9*E910)+H910+G910,0)</f>
        <v>0</v>
      </c>
      <c r="L910" s="42">
        <f t="shared" si="85"/>
        <v>2506.1111111111127</v>
      </c>
      <c r="M910" s="42">
        <f>ABS(MIN((Y$9*E910)+H910+G910,0))</f>
        <v>1923.4702104411126</v>
      </c>
      <c r="N910" s="42">
        <f>MAX(K910,0)*(D910*1000/3600)</f>
        <v>0</v>
      </c>
      <c r="O910" s="42">
        <f>ABS(M910*(D910*1000/3600))</f>
        <v>29172.631525023538</v>
      </c>
      <c r="P910" s="42">
        <f>P909+N910/1000</f>
        <v>4873.2084838944866</v>
      </c>
      <c r="Q910" s="42">
        <f>Q909+O910/1000</f>
        <v>1151.3207679073485</v>
      </c>
      <c r="R910" s="43">
        <v>1100.6973026553721</v>
      </c>
      <c r="S910" s="43">
        <f t="shared" si="86"/>
        <v>0</v>
      </c>
      <c r="T910" s="42">
        <f>V910*Y$16</f>
        <v>748.97782531963253</v>
      </c>
      <c r="U910" s="21">
        <f>MIN(O910,Y$17)</f>
        <v>15000</v>
      </c>
      <c r="V910" s="21">
        <f t="shared" si="89"/>
        <v>1086.2166015410005</v>
      </c>
      <c r="W910" s="22"/>
    </row>
    <row r="911" spans="1:23" x14ac:dyDescent="0.35">
      <c r="A911" s="3" t="s">
        <v>13</v>
      </c>
      <c r="B911" s="3">
        <v>904</v>
      </c>
      <c r="C911" s="3">
        <v>315</v>
      </c>
      <c r="D911" s="8">
        <v>49.3</v>
      </c>
      <c r="E911" s="42">
        <f t="shared" si="87"/>
        <v>-1.3472222222222225</v>
      </c>
      <c r="F911" s="42">
        <f t="shared" si="88"/>
        <v>-4.8500000000000014</v>
      </c>
      <c r="G911" s="42">
        <f>0.5*Y$11*Y$13*Y$10*(D911*(1000/3600))^2</f>
        <v>169.73644228972222</v>
      </c>
      <c r="H911" s="42">
        <f>IF(D911=0,0,Y$12*Y$9*9.81)</f>
        <v>374.44769999999994</v>
      </c>
      <c r="I911" s="42">
        <f t="shared" si="84"/>
        <v>544.1841422897221</v>
      </c>
      <c r="J911" s="42">
        <f>(Y$9*E911)+IF(E911&gt;0,H911+G911,0)</f>
        <v>-2337.4305555555561</v>
      </c>
      <c r="K911" s="42">
        <f>MAX((Y$9*E911)+H911+G911,0)</f>
        <v>0</v>
      </c>
      <c r="L911" s="42">
        <f t="shared" si="85"/>
        <v>2337.4305555555561</v>
      </c>
      <c r="M911" s="42">
        <f>ABS(MIN((Y$9*E911)+H911+G911,0))</f>
        <v>1793.246413265834</v>
      </c>
      <c r="N911" s="42">
        <f>MAX(K911,0)*(D911*1000/3600)</f>
        <v>0</v>
      </c>
      <c r="O911" s="42">
        <f>ABS(M911*(D911*1000/3600))</f>
        <v>24557.513381668228</v>
      </c>
      <c r="P911" s="42">
        <f>P910+N911/1000</f>
        <v>4873.2084838944866</v>
      </c>
      <c r="Q911" s="42">
        <f>Q910+O911/1000</f>
        <v>1175.8782812890167</v>
      </c>
      <c r="R911" s="43">
        <v>1100.6973026553721</v>
      </c>
      <c r="S911" s="43">
        <f t="shared" si="86"/>
        <v>0</v>
      </c>
      <c r="T911" s="42">
        <f>V911*Y$16</f>
        <v>759.32076001963253</v>
      </c>
      <c r="U911" s="21">
        <f>MIN(O911,Y$17)</f>
        <v>15000</v>
      </c>
      <c r="V911" s="21">
        <f t="shared" si="89"/>
        <v>1101.2166015410005</v>
      </c>
      <c r="W911" s="22"/>
    </row>
    <row r="912" spans="1:23" x14ac:dyDescent="0.35">
      <c r="A912" s="3" t="s">
        <v>13</v>
      </c>
      <c r="B912" s="3">
        <v>905</v>
      </c>
      <c r="C912" s="3">
        <v>316</v>
      </c>
      <c r="D912" s="8">
        <v>44.9</v>
      </c>
      <c r="E912" s="42">
        <f t="shared" si="87"/>
        <v>-0.97222222222222221</v>
      </c>
      <c r="F912" s="42">
        <f t="shared" si="88"/>
        <v>-3.5</v>
      </c>
      <c r="G912" s="42">
        <f>0.5*Y$11*Y$13*Y$10*(D912*(1000/3600))^2</f>
        <v>140.79069036305557</v>
      </c>
      <c r="H912" s="42">
        <f>IF(D912=0,0,Y$12*Y$9*9.81)</f>
        <v>374.44769999999994</v>
      </c>
      <c r="I912" s="42">
        <f t="shared" si="84"/>
        <v>515.23839036305549</v>
      </c>
      <c r="J912" s="42">
        <f>(Y$9*E912)+IF(E912&gt;0,H912+G912,0)</f>
        <v>-1686.8055555555554</v>
      </c>
      <c r="K912" s="42">
        <f>MAX((Y$9*E912)+H912+G912,0)</f>
        <v>0</v>
      </c>
      <c r="L912" s="42">
        <f t="shared" si="85"/>
        <v>1686.8055555555554</v>
      </c>
      <c r="M912" s="42">
        <f>ABS(MIN((Y$9*E912)+H912+G912,0))</f>
        <v>1171.5671651924999</v>
      </c>
      <c r="N912" s="42">
        <f>MAX(K912,0)*(D912*1000/3600)</f>
        <v>0</v>
      </c>
      <c r="O912" s="42">
        <f>ABS(M912*(D912*1000/3600))</f>
        <v>14612.046032539791</v>
      </c>
      <c r="P912" s="42">
        <f>P911+N912/1000</f>
        <v>4873.2084838944866</v>
      </c>
      <c r="Q912" s="42">
        <f>Q911+O912/1000</f>
        <v>1190.4903273215566</v>
      </c>
      <c r="R912" s="43">
        <v>1100.6973026553721</v>
      </c>
      <c r="S912" s="43">
        <f t="shared" si="86"/>
        <v>0</v>
      </c>
      <c r="T912" s="42">
        <f>V912*Y$16</f>
        <v>769.39618921616284</v>
      </c>
      <c r="U912" s="21">
        <f>MIN(O912,Y$17)</f>
        <v>14612.046032539791</v>
      </c>
      <c r="V912" s="21">
        <f t="shared" si="89"/>
        <v>1115.8286475735404</v>
      </c>
      <c r="W912" s="22"/>
    </row>
    <row r="913" spans="1:23" x14ac:dyDescent="0.35">
      <c r="A913" s="3" t="s">
        <v>13</v>
      </c>
      <c r="B913" s="3">
        <v>906</v>
      </c>
      <c r="C913" s="3">
        <v>317</v>
      </c>
      <c r="D913" s="8">
        <v>42.3</v>
      </c>
      <c r="E913" s="42">
        <f t="shared" si="87"/>
        <v>-0.4861111111111111</v>
      </c>
      <c r="F913" s="42">
        <f t="shared" si="88"/>
        <v>-1.75</v>
      </c>
      <c r="G913" s="42">
        <f>0.5*Y$11*Y$13*Y$10*(D913*(1000/3600))^2</f>
        <v>124.9574031675</v>
      </c>
      <c r="H913" s="42">
        <f>IF(D913=0,0,Y$12*Y$9*9.81)</f>
        <v>374.44769999999994</v>
      </c>
      <c r="I913" s="42">
        <f t="shared" si="84"/>
        <v>499.40510316749993</v>
      </c>
      <c r="J913" s="42">
        <f>(Y$9*E913)+IF(E913&gt;0,H913+G913,0)</f>
        <v>-843.40277777777771</v>
      </c>
      <c r="K913" s="42">
        <f>MAX((Y$9*E913)+H913+G913,0)</f>
        <v>0</v>
      </c>
      <c r="L913" s="42">
        <f t="shared" si="85"/>
        <v>843.40277777777771</v>
      </c>
      <c r="M913" s="42">
        <f>ABS(MIN((Y$9*E913)+H913+G913,0))</f>
        <v>343.99767461027778</v>
      </c>
      <c r="N913" s="42">
        <f>MAX(K913,0)*(D913*1000/3600)</f>
        <v>0</v>
      </c>
      <c r="O913" s="42">
        <f>ABS(M913*(D913*1000/3600))</f>
        <v>4041.972676670764</v>
      </c>
      <c r="P913" s="42">
        <f>P912+N913/1000</f>
        <v>4873.2084838944866</v>
      </c>
      <c r="Q913" s="42">
        <f>Q912+O913/1000</f>
        <v>1194.5322999982275</v>
      </c>
      <c r="R913" s="43">
        <v>1100.6973026553721</v>
      </c>
      <c r="S913" s="43">
        <f t="shared" si="86"/>
        <v>0</v>
      </c>
      <c r="T913" s="42">
        <f>V913*Y$16</f>
        <v>772.18324651309558</v>
      </c>
      <c r="U913" s="21">
        <f>MIN(O913,Y$17)</f>
        <v>4041.972676670764</v>
      </c>
      <c r="V913" s="21">
        <f t="shared" si="89"/>
        <v>1119.8706202502112</v>
      </c>
      <c r="W913" s="22"/>
    </row>
    <row r="914" spans="1:23" x14ac:dyDescent="0.35">
      <c r="A914" s="3" t="s">
        <v>13</v>
      </c>
      <c r="B914" s="3">
        <v>907</v>
      </c>
      <c r="C914" s="3">
        <v>318</v>
      </c>
      <c r="D914" s="8">
        <v>41.4</v>
      </c>
      <c r="E914" s="42">
        <f t="shared" si="87"/>
        <v>-0.1388888888888889</v>
      </c>
      <c r="F914" s="42">
        <f t="shared" si="88"/>
        <v>-0.5</v>
      </c>
      <c r="G914" s="42">
        <f>0.5*Y$11*Y$13*Y$10*(D914*(1000/3600))^2</f>
        <v>119.69663427</v>
      </c>
      <c r="H914" s="42">
        <f>IF(D914=0,0,Y$12*Y$9*9.81)</f>
        <v>374.44769999999994</v>
      </c>
      <c r="I914" s="42">
        <f t="shared" si="84"/>
        <v>494.14433426999994</v>
      </c>
      <c r="J914" s="42">
        <f>(Y$9*E914)+IF(E914&gt;0,H914+G914,0)</f>
        <v>-240.97222222222223</v>
      </c>
      <c r="K914" s="42">
        <f>MAX((Y$9*E914)+H914+G914,0)</f>
        <v>253.17211204777772</v>
      </c>
      <c r="L914" s="42">
        <f t="shared" si="85"/>
        <v>240.97222222222223</v>
      </c>
      <c r="M914" s="42">
        <f>ABS(MIN((Y$9*E914)+H914+G914,0))</f>
        <v>0</v>
      </c>
      <c r="N914" s="42">
        <f>MAX(K914,0)*(D914*1000/3600)</f>
        <v>2911.4792885494439</v>
      </c>
      <c r="O914" s="42">
        <f>ABS(M914*(D914*1000/3600))</f>
        <v>0</v>
      </c>
      <c r="P914" s="42">
        <f>P913+N914/1000</f>
        <v>4876.1199631830359</v>
      </c>
      <c r="Q914" s="42">
        <f>Q913+O914/1000</f>
        <v>1194.5322999982275</v>
      </c>
      <c r="R914" s="43">
        <v>1100.6973026553721</v>
      </c>
      <c r="S914" s="43">
        <f t="shared" si="86"/>
        <v>0</v>
      </c>
      <c r="T914" s="42">
        <f>V914*Y$16</f>
        <v>772.18324651309558</v>
      </c>
      <c r="U914" s="21">
        <f>MIN(O914,Y$17)</f>
        <v>0</v>
      </c>
      <c r="V914" s="21">
        <f t="shared" si="89"/>
        <v>1119.8706202502112</v>
      </c>
      <c r="W914" s="22"/>
    </row>
    <row r="915" spans="1:23" x14ac:dyDescent="0.35">
      <c r="A915" s="3" t="s">
        <v>13</v>
      </c>
      <c r="B915" s="3">
        <v>908</v>
      </c>
      <c r="C915" s="3">
        <v>319</v>
      </c>
      <c r="D915" s="8">
        <v>41.3</v>
      </c>
      <c r="E915" s="42">
        <f t="shared" si="87"/>
        <v>9.7222222222222612E-2</v>
      </c>
      <c r="F915" s="42">
        <f t="shared" si="88"/>
        <v>0.35000000000000142</v>
      </c>
      <c r="G915" s="42">
        <f>0.5*Y$11*Y$13*Y$10*(D915*(1000/3600))^2</f>
        <v>119.11908802305554</v>
      </c>
      <c r="H915" s="42">
        <f>IF(D915=0,0,Y$12*Y$9*9.81)</f>
        <v>374.44769999999994</v>
      </c>
      <c r="I915" s="42">
        <f t="shared" si="84"/>
        <v>493.56678802305549</v>
      </c>
      <c r="J915" s="42">
        <f>(Y$9*E915)+IF(E915&gt;0,H915+G915,0)</f>
        <v>662.24734357861166</v>
      </c>
      <c r="K915" s="42">
        <f>MAX((Y$9*E915)+H915+G915,0)</f>
        <v>662.24734357861166</v>
      </c>
      <c r="L915" s="42">
        <f t="shared" si="85"/>
        <v>0</v>
      </c>
      <c r="M915" s="42">
        <f>ABS(MIN((Y$9*E915)+H915+G915,0))</f>
        <v>0</v>
      </c>
      <c r="N915" s="42">
        <f>MAX(K915,0)*(D915*1000/3600)</f>
        <v>7597.4486916101832</v>
      </c>
      <c r="O915" s="42">
        <f>ABS(M915*(D915*1000/3600))</f>
        <v>0</v>
      </c>
      <c r="P915" s="42">
        <f>P914+N915/1000</f>
        <v>4883.7174118746461</v>
      </c>
      <c r="Q915" s="42">
        <f>Q914+O915/1000</f>
        <v>1194.5322999982275</v>
      </c>
      <c r="R915" s="43">
        <v>1100.6973026553721</v>
      </c>
      <c r="S915" s="43">
        <f t="shared" si="86"/>
        <v>0</v>
      </c>
      <c r="T915" s="42">
        <f>V915*Y$16</f>
        <v>772.18324651309558</v>
      </c>
      <c r="U915" s="21">
        <f>MIN(O915,Y$17)</f>
        <v>0</v>
      </c>
      <c r="V915" s="21">
        <f t="shared" si="89"/>
        <v>1119.8706202502112</v>
      </c>
      <c r="W915" s="22"/>
    </row>
    <row r="916" spans="1:23" x14ac:dyDescent="0.35">
      <c r="A916" s="3" t="s">
        <v>13</v>
      </c>
      <c r="B916" s="3">
        <v>909</v>
      </c>
      <c r="C916" s="3">
        <v>320</v>
      </c>
      <c r="D916" s="8">
        <v>42.1</v>
      </c>
      <c r="E916" s="42">
        <f t="shared" si="87"/>
        <v>0.47222222222222299</v>
      </c>
      <c r="F916" s="42">
        <f t="shared" si="88"/>
        <v>1.7000000000000028</v>
      </c>
      <c r="G916" s="42">
        <f>0.5*Y$11*Y$13*Y$10*(D916*(1000/3600))^2</f>
        <v>123.77856632972224</v>
      </c>
      <c r="H916" s="42">
        <f>IF(D916=0,0,Y$12*Y$9*9.81)</f>
        <v>374.44769999999994</v>
      </c>
      <c r="I916" s="42">
        <f t="shared" si="84"/>
        <v>498.22626632972219</v>
      </c>
      <c r="J916" s="42">
        <f>(Y$9*E916)+IF(E916&gt;0,H916+G916,0)</f>
        <v>1317.531821885279</v>
      </c>
      <c r="K916" s="42">
        <f>MAX((Y$9*E916)+H916+G916,0)</f>
        <v>1317.531821885279</v>
      </c>
      <c r="L916" s="42">
        <f t="shared" si="85"/>
        <v>0</v>
      </c>
      <c r="M916" s="42">
        <f>ABS(MIN((Y$9*E916)+H916+G916,0))</f>
        <v>0</v>
      </c>
      <c r="N916" s="42">
        <f>MAX(K916,0)*(D916*1000/3600)</f>
        <v>15407.802694825068</v>
      </c>
      <c r="O916" s="42">
        <f>ABS(M916*(D916*1000/3600))</f>
        <v>0</v>
      </c>
      <c r="P916" s="42">
        <f>P915+N916/1000</f>
        <v>4899.1252145694716</v>
      </c>
      <c r="Q916" s="42">
        <f>Q915+O916/1000</f>
        <v>1194.5322999982275</v>
      </c>
      <c r="R916" s="43">
        <v>1100.6973026553721</v>
      </c>
      <c r="S916" s="43">
        <f t="shared" si="86"/>
        <v>0</v>
      </c>
      <c r="T916" s="42">
        <f>V916*Y$16</f>
        <v>772.18324651309558</v>
      </c>
      <c r="U916" s="21">
        <f>MIN(O916,Y$17)</f>
        <v>0</v>
      </c>
      <c r="V916" s="21">
        <f t="shared" si="89"/>
        <v>1119.8706202502112</v>
      </c>
      <c r="W916" s="22"/>
    </row>
    <row r="917" spans="1:23" x14ac:dyDescent="0.35">
      <c r="A917" s="3" t="s">
        <v>13</v>
      </c>
      <c r="B917" s="3">
        <v>910</v>
      </c>
      <c r="C917" s="3">
        <v>321</v>
      </c>
      <c r="D917" s="8">
        <v>44.7</v>
      </c>
      <c r="E917" s="42">
        <f t="shared" si="87"/>
        <v>0.87499999999999956</v>
      </c>
      <c r="F917" s="42">
        <f t="shared" si="88"/>
        <v>3.1499999999999986</v>
      </c>
      <c r="G917" s="42">
        <f>0.5*Y$11*Y$13*Y$10*(D917*(1000/3600))^2</f>
        <v>139.53922376750003</v>
      </c>
      <c r="H917" s="42">
        <f>IF(D917=0,0,Y$12*Y$9*9.81)</f>
        <v>374.44769999999994</v>
      </c>
      <c r="I917" s="42">
        <f t="shared" si="84"/>
        <v>513.9869237675</v>
      </c>
      <c r="J917" s="42">
        <f>(Y$9*E917)+IF(E917&gt;0,H917+G917,0)</f>
        <v>2032.1119237674993</v>
      </c>
      <c r="K917" s="42">
        <f>MAX((Y$9*E917)+H917+G917,0)</f>
        <v>2032.1119237674993</v>
      </c>
      <c r="L917" s="42">
        <f t="shared" si="85"/>
        <v>0</v>
      </c>
      <c r="M917" s="42">
        <f>ABS(MIN((Y$9*E917)+H917+G917,0))</f>
        <v>0</v>
      </c>
      <c r="N917" s="42">
        <f>MAX(K917,0)*(D917*1000/3600)</f>
        <v>25232.056386779783</v>
      </c>
      <c r="O917" s="42">
        <f>ABS(M917*(D917*1000/3600))</f>
        <v>0</v>
      </c>
      <c r="P917" s="42">
        <f>P916+N917/1000</f>
        <v>4924.3572709562513</v>
      </c>
      <c r="Q917" s="42">
        <f>Q916+O917/1000</f>
        <v>1194.5322999982275</v>
      </c>
      <c r="R917" s="43">
        <v>1100.6973026553721</v>
      </c>
      <c r="S917" s="43">
        <f t="shared" si="86"/>
        <v>0</v>
      </c>
      <c r="T917" s="42">
        <f>V917*Y$16</f>
        <v>772.18324651309558</v>
      </c>
      <c r="U917" s="21">
        <f>MIN(O917,Y$17)</f>
        <v>0</v>
      </c>
      <c r="V917" s="21">
        <f t="shared" si="89"/>
        <v>1119.8706202502112</v>
      </c>
      <c r="W917" s="22"/>
    </row>
    <row r="918" spans="1:23" x14ac:dyDescent="0.35">
      <c r="A918" s="3" t="s">
        <v>13</v>
      </c>
      <c r="B918" s="3">
        <v>911</v>
      </c>
      <c r="C918" s="3">
        <v>322</v>
      </c>
      <c r="D918" s="8">
        <v>48.4</v>
      </c>
      <c r="E918" s="42">
        <f t="shared" si="87"/>
        <v>0.93055555555555491</v>
      </c>
      <c r="F918" s="42">
        <f t="shared" si="88"/>
        <v>3.3499999999999979</v>
      </c>
      <c r="G918" s="42">
        <f>0.5*Y$11*Y$13*Y$10*(D918*(1000/3600))^2</f>
        <v>163.59573594222223</v>
      </c>
      <c r="H918" s="42">
        <f>IF(D918=0,0,Y$12*Y$9*9.81)</f>
        <v>374.44769999999994</v>
      </c>
      <c r="I918" s="42">
        <f t="shared" si="84"/>
        <v>538.04343594222223</v>
      </c>
      <c r="J918" s="42">
        <f>(Y$9*E918)+IF(E918&gt;0,H918+G918,0)</f>
        <v>2152.5573248311102</v>
      </c>
      <c r="K918" s="42">
        <f>MAX((Y$9*E918)+H918+G918,0)</f>
        <v>2152.5573248311098</v>
      </c>
      <c r="L918" s="42">
        <f t="shared" si="85"/>
        <v>0</v>
      </c>
      <c r="M918" s="42">
        <f>ABS(MIN((Y$9*E918)+H918+G918,0))</f>
        <v>0</v>
      </c>
      <c r="N918" s="42">
        <f>MAX(K918,0)*(D918*1000/3600)</f>
        <v>28939.93736717381</v>
      </c>
      <c r="O918" s="42">
        <f>ABS(M918*(D918*1000/3600))</f>
        <v>0</v>
      </c>
      <c r="P918" s="42">
        <f>P917+N918/1000</f>
        <v>4953.2972083234254</v>
      </c>
      <c r="Q918" s="42">
        <f>Q917+O918/1000</f>
        <v>1194.5322999982275</v>
      </c>
      <c r="R918" s="43">
        <v>1100.6973026553721</v>
      </c>
      <c r="S918" s="43">
        <f t="shared" si="86"/>
        <v>0</v>
      </c>
      <c r="T918" s="42">
        <f>V918*Y$16</f>
        <v>772.18324651309558</v>
      </c>
      <c r="U918" s="21">
        <f>MIN(O918,Y$17)</f>
        <v>0</v>
      </c>
      <c r="V918" s="21">
        <f t="shared" si="89"/>
        <v>1119.8706202502112</v>
      </c>
      <c r="W918" s="22"/>
    </row>
    <row r="919" spans="1:23" x14ac:dyDescent="0.35">
      <c r="A919" s="3" t="s">
        <v>13</v>
      </c>
      <c r="B919" s="3">
        <v>912</v>
      </c>
      <c r="C919" s="3">
        <v>323</v>
      </c>
      <c r="D919" s="8">
        <v>51.4</v>
      </c>
      <c r="E919" s="42">
        <f t="shared" si="87"/>
        <v>0.59722222222222276</v>
      </c>
      <c r="F919" s="42">
        <f t="shared" si="88"/>
        <v>2.1500000000000021</v>
      </c>
      <c r="G919" s="42">
        <f>0.5*Y$11*Y$13*Y$10*(D919*(1000/3600))^2</f>
        <v>184.50472582555557</v>
      </c>
      <c r="H919" s="42">
        <f>IF(D919=0,0,Y$12*Y$9*9.81)</f>
        <v>374.44769999999994</v>
      </c>
      <c r="I919" s="42">
        <f t="shared" si="84"/>
        <v>558.95242582555557</v>
      </c>
      <c r="J919" s="42">
        <f>(Y$9*E919)+IF(E919&gt;0,H919+G919,0)</f>
        <v>1595.1329813811121</v>
      </c>
      <c r="K919" s="42">
        <f>MAX((Y$9*E919)+H919+G919,0)</f>
        <v>1595.1329813811121</v>
      </c>
      <c r="L919" s="42">
        <f t="shared" si="85"/>
        <v>0</v>
      </c>
      <c r="M919" s="42">
        <f>ABS(MIN((Y$9*E919)+H919+G919,0))</f>
        <v>0</v>
      </c>
      <c r="N919" s="42">
        <f>MAX(K919,0)*(D919*1000/3600)</f>
        <v>22774.954234163659</v>
      </c>
      <c r="O919" s="42">
        <f>ABS(M919*(D919*1000/3600))</f>
        <v>0</v>
      </c>
      <c r="P919" s="42">
        <f>P918+N919/1000</f>
        <v>4976.0721625575889</v>
      </c>
      <c r="Q919" s="42">
        <f>Q918+O919/1000</f>
        <v>1194.5322999982275</v>
      </c>
      <c r="R919" s="43">
        <v>1100.6973026553721</v>
      </c>
      <c r="S919" s="43">
        <f t="shared" si="86"/>
        <v>0</v>
      </c>
      <c r="T919" s="42">
        <f>V919*Y$16</f>
        <v>772.18324651309558</v>
      </c>
      <c r="U919" s="21">
        <f>MIN(O919,Y$17)</f>
        <v>0</v>
      </c>
      <c r="V919" s="21">
        <f t="shared" si="89"/>
        <v>1119.8706202502112</v>
      </c>
      <c r="W919" s="22"/>
    </row>
    <row r="920" spans="1:23" x14ac:dyDescent="0.35">
      <c r="A920" s="3" t="s">
        <v>13</v>
      </c>
      <c r="B920" s="3">
        <v>913</v>
      </c>
      <c r="C920" s="3">
        <v>324</v>
      </c>
      <c r="D920" s="8">
        <v>52.7</v>
      </c>
      <c r="E920" s="42">
        <f t="shared" si="87"/>
        <v>0.36111111111111133</v>
      </c>
      <c r="F920" s="42">
        <f t="shared" si="88"/>
        <v>1.3000000000000007</v>
      </c>
      <c r="G920" s="42">
        <f>0.5*Y$11*Y$13*Y$10*(D920*(1000/3600))^2</f>
        <v>193.95567305638895</v>
      </c>
      <c r="H920" s="42">
        <f>IF(D920=0,0,Y$12*Y$9*9.81)</f>
        <v>374.44769999999994</v>
      </c>
      <c r="I920" s="42">
        <f t="shared" si="84"/>
        <v>568.40337305638889</v>
      </c>
      <c r="J920" s="42">
        <f>(Y$9*E920)+IF(E920&gt;0,H920+G920,0)</f>
        <v>1194.9311508341671</v>
      </c>
      <c r="K920" s="42">
        <f>MAX((Y$9*E920)+H920+G920,0)</f>
        <v>1194.9311508341671</v>
      </c>
      <c r="L920" s="42">
        <f t="shared" si="85"/>
        <v>0</v>
      </c>
      <c r="M920" s="42">
        <f>ABS(MIN((Y$9*E920)+H920+G920,0))</f>
        <v>0</v>
      </c>
      <c r="N920" s="42">
        <f>MAX(K920,0)*(D920*1000/3600)</f>
        <v>17492.464346933502</v>
      </c>
      <c r="O920" s="42">
        <f>ABS(M920*(D920*1000/3600))</f>
        <v>0</v>
      </c>
      <c r="P920" s="42">
        <f>P919+N920/1000</f>
        <v>4993.5646269045228</v>
      </c>
      <c r="Q920" s="42">
        <f>Q919+O920/1000</f>
        <v>1194.5322999982275</v>
      </c>
      <c r="R920" s="43">
        <v>1100.6973026553721</v>
      </c>
      <c r="S920" s="43">
        <f t="shared" si="86"/>
        <v>0</v>
      </c>
      <c r="T920" s="42">
        <f>V920*Y$16</f>
        <v>772.18324651309558</v>
      </c>
      <c r="U920" s="21">
        <f>MIN(O920,Y$17)</f>
        <v>0</v>
      </c>
      <c r="V920" s="21">
        <f t="shared" si="89"/>
        <v>1119.8706202502112</v>
      </c>
      <c r="W920" s="22"/>
    </row>
    <row r="921" spans="1:23" x14ac:dyDescent="0.35">
      <c r="A921" s="3" t="s">
        <v>13</v>
      </c>
      <c r="B921" s="3">
        <v>914</v>
      </c>
      <c r="C921" s="3">
        <v>325</v>
      </c>
      <c r="D921" s="8">
        <v>54</v>
      </c>
      <c r="E921" s="42">
        <f t="shared" si="87"/>
        <v>0.59722222222222177</v>
      </c>
      <c r="F921" s="42">
        <f t="shared" si="88"/>
        <v>2.1499999999999986</v>
      </c>
      <c r="G921" s="42">
        <f>0.5*Y$11*Y$13*Y$10*(D921*(1000/3600))^2</f>
        <v>203.64266699999999</v>
      </c>
      <c r="H921" s="42">
        <f>IF(D921=0,0,Y$12*Y$9*9.81)</f>
        <v>374.44769999999994</v>
      </c>
      <c r="I921" s="42">
        <f t="shared" si="84"/>
        <v>578.0903669999999</v>
      </c>
      <c r="J921" s="42">
        <f>(Y$9*E921)+IF(E921&gt;0,H921+G921,0)</f>
        <v>1614.2709225555545</v>
      </c>
      <c r="K921" s="42">
        <f>MAX((Y$9*E921)+H921+G921,0)</f>
        <v>1614.2709225555548</v>
      </c>
      <c r="L921" s="42">
        <f t="shared" si="85"/>
        <v>0</v>
      </c>
      <c r="M921" s="42">
        <f>ABS(MIN((Y$9*E921)+H921+G921,0))</f>
        <v>0</v>
      </c>
      <c r="N921" s="42">
        <f>MAX(K921,0)*(D921*1000/3600)</f>
        <v>24214.063838333321</v>
      </c>
      <c r="O921" s="42">
        <f>ABS(M921*(D921*1000/3600))</f>
        <v>0</v>
      </c>
      <c r="P921" s="42">
        <f>P920+N921/1000</f>
        <v>5017.7786907428563</v>
      </c>
      <c r="Q921" s="42">
        <f>Q920+O921/1000</f>
        <v>1194.5322999982275</v>
      </c>
      <c r="R921" s="43">
        <v>1100.6973026553721</v>
      </c>
      <c r="S921" s="43">
        <f t="shared" si="86"/>
        <v>0</v>
      </c>
      <c r="T921" s="42">
        <f>V921*Y$16</f>
        <v>772.18324651309558</v>
      </c>
      <c r="U921" s="21">
        <f>MIN(O921,Y$17)</f>
        <v>0</v>
      </c>
      <c r="V921" s="21">
        <f t="shared" si="89"/>
        <v>1119.8706202502112</v>
      </c>
      <c r="W921" s="22"/>
    </row>
    <row r="922" spans="1:23" x14ac:dyDescent="0.35">
      <c r="A922" s="3" t="s">
        <v>13</v>
      </c>
      <c r="B922" s="3">
        <v>915</v>
      </c>
      <c r="C922" s="3">
        <v>326</v>
      </c>
      <c r="D922" s="8">
        <v>57</v>
      </c>
      <c r="E922" s="42">
        <f t="shared" si="87"/>
        <v>0.56944444444444464</v>
      </c>
      <c r="F922" s="42">
        <f t="shared" si="88"/>
        <v>2.0500000000000007</v>
      </c>
      <c r="G922" s="42">
        <f>0.5*Y$11*Y$13*Y$10*(D922*(1000/3600))^2</f>
        <v>226.89815675</v>
      </c>
      <c r="H922" s="42">
        <f>IF(D922=0,0,Y$12*Y$9*9.81)</f>
        <v>374.44769999999994</v>
      </c>
      <c r="I922" s="42">
        <f t="shared" si="84"/>
        <v>601.34585674999994</v>
      </c>
      <c r="J922" s="42">
        <f>(Y$9*E922)+IF(E922&gt;0,H922+G922,0)</f>
        <v>1589.3319678611115</v>
      </c>
      <c r="K922" s="42">
        <f>MAX((Y$9*E922)+H922+G922,0)</f>
        <v>1589.3319678611115</v>
      </c>
      <c r="L922" s="42">
        <f t="shared" si="85"/>
        <v>0</v>
      </c>
      <c r="M922" s="42">
        <f>ABS(MIN((Y$9*E922)+H922+G922,0))</f>
        <v>0</v>
      </c>
      <c r="N922" s="42">
        <f>MAX(K922,0)*(D922*1000/3600)</f>
        <v>25164.422824467598</v>
      </c>
      <c r="O922" s="42">
        <f>ABS(M922*(D922*1000/3600))</f>
        <v>0</v>
      </c>
      <c r="P922" s="42">
        <f>P921+N922/1000</f>
        <v>5042.943113567324</v>
      </c>
      <c r="Q922" s="42">
        <f>Q921+O922/1000</f>
        <v>1194.5322999982275</v>
      </c>
      <c r="R922" s="43">
        <v>1100.6973026553721</v>
      </c>
      <c r="S922" s="43">
        <f t="shared" si="86"/>
        <v>0</v>
      </c>
      <c r="T922" s="42">
        <f>V922*Y$16</f>
        <v>772.18324651309558</v>
      </c>
      <c r="U922" s="21">
        <f>MIN(O922,Y$17)</f>
        <v>0</v>
      </c>
      <c r="V922" s="21">
        <f t="shared" si="89"/>
        <v>1119.8706202502112</v>
      </c>
      <c r="W922" s="22"/>
    </row>
    <row r="923" spans="1:23" x14ac:dyDescent="0.35">
      <c r="A923" s="3" t="s">
        <v>13</v>
      </c>
      <c r="B923" s="3">
        <v>916</v>
      </c>
      <c r="C923" s="3">
        <v>327</v>
      </c>
      <c r="D923" s="8">
        <v>58.1</v>
      </c>
      <c r="E923" s="42">
        <f t="shared" si="87"/>
        <v>0.30555555555555597</v>
      </c>
      <c r="F923" s="42">
        <f t="shared" si="88"/>
        <v>1.1000000000000014</v>
      </c>
      <c r="G923" s="42">
        <f>0.5*Y$11*Y$13*Y$10*(D923*(1000/3600))^2</f>
        <v>235.74013139638893</v>
      </c>
      <c r="H923" s="42">
        <f>IF(D923=0,0,Y$12*Y$9*9.81)</f>
        <v>374.44769999999994</v>
      </c>
      <c r="I923" s="42">
        <f t="shared" si="84"/>
        <v>610.1878313963889</v>
      </c>
      <c r="J923" s="42">
        <f>(Y$9*E923)+IF(E923&gt;0,H923+G923,0)</f>
        <v>1140.3267202852785</v>
      </c>
      <c r="K923" s="42">
        <f>MAX((Y$9*E923)+H923+G923,0)</f>
        <v>1140.3267202852785</v>
      </c>
      <c r="L923" s="42">
        <f t="shared" si="85"/>
        <v>0</v>
      </c>
      <c r="M923" s="42">
        <f>ABS(MIN((Y$9*E923)+H923+G923,0))</f>
        <v>0</v>
      </c>
      <c r="N923" s="42">
        <f>MAX(K923,0)*(D923*1000/3600)</f>
        <v>18403.60623571519</v>
      </c>
      <c r="O923" s="42">
        <f>ABS(M923*(D923*1000/3600))</f>
        <v>0</v>
      </c>
      <c r="P923" s="42">
        <f>P922+N923/1000</f>
        <v>5061.3467198030394</v>
      </c>
      <c r="Q923" s="42">
        <f>Q922+O923/1000</f>
        <v>1194.5322999982275</v>
      </c>
      <c r="R923" s="43">
        <v>1100.6973026553721</v>
      </c>
      <c r="S923" s="43">
        <f t="shared" si="86"/>
        <v>0</v>
      </c>
      <c r="T923" s="42">
        <f>V923*Y$16</f>
        <v>772.18324651309558</v>
      </c>
      <c r="U923" s="21">
        <f>MIN(O923,Y$17)</f>
        <v>0</v>
      </c>
      <c r="V923" s="21">
        <f t="shared" si="89"/>
        <v>1119.8706202502112</v>
      </c>
      <c r="W923" s="22"/>
    </row>
    <row r="924" spans="1:23" x14ac:dyDescent="0.35">
      <c r="A924" s="3" t="s">
        <v>13</v>
      </c>
      <c r="B924" s="3">
        <v>917</v>
      </c>
      <c r="C924" s="3">
        <v>328</v>
      </c>
      <c r="D924" s="8">
        <v>59.2</v>
      </c>
      <c r="E924" s="42">
        <f t="shared" si="87"/>
        <v>0.12499999999999981</v>
      </c>
      <c r="F924" s="42">
        <f t="shared" si="88"/>
        <v>0.44999999999999929</v>
      </c>
      <c r="G924" s="42">
        <f>0.5*Y$11*Y$13*Y$10*(D924*(1000/3600))^2</f>
        <v>244.75110990222225</v>
      </c>
      <c r="H924" s="42">
        <f>IF(D924=0,0,Y$12*Y$9*9.81)</f>
        <v>374.44769999999994</v>
      </c>
      <c r="I924" s="42">
        <f t="shared" si="84"/>
        <v>619.19880990222214</v>
      </c>
      <c r="J924" s="42">
        <f>(Y$9*E924)+IF(E924&gt;0,H924+G924,0)</f>
        <v>836.0738099022218</v>
      </c>
      <c r="K924" s="42">
        <f>MAX((Y$9*E924)+H924+G924,0)</f>
        <v>836.07380990222191</v>
      </c>
      <c r="L924" s="42">
        <f t="shared" si="85"/>
        <v>0</v>
      </c>
      <c r="M924" s="42">
        <f>ABS(MIN((Y$9*E924)+H924+G924,0))</f>
        <v>0</v>
      </c>
      <c r="N924" s="42">
        <f>MAX(K924,0)*(D924*1000/3600)</f>
        <v>13748.769318392093</v>
      </c>
      <c r="O924" s="42">
        <f>ABS(M924*(D924*1000/3600))</f>
        <v>0</v>
      </c>
      <c r="P924" s="42">
        <f>P923+N924/1000</f>
        <v>5075.0954891214315</v>
      </c>
      <c r="Q924" s="42">
        <f>Q923+O924/1000</f>
        <v>1194.5322999982275</v>
      </c>
      <c r="R924" s="43">
        <v>1100.6973026553721</v>
      </c>
      <c r="S924" s="43">
        <f t="shared" si="86"/>
        <v>0</v>
      </c>
      <c r="T924" s="42">
        <f>V924*Y$16</f>
        <v>772.18324651309558</v>
      </c>
      <c r="U924" s="21">
        <f>MIN(O924,Y$17)</f>
        <v>0</v>
      </c>
      <c r="V924" s="21">
        <f t="shared" si="89"/>
        <v>1119.8706202502112</v>
      </c>
      <c r="W924" s="22"/>
    </row>
    <row r="925" spans="1:23" x14ac:dyDescent="0.35">
      <c r="A925" s="3" t="s">
        <v>13</v>
      </c>
      <c r="B925" s="3">
        <v>918</v>
      </c>
      <c r="C925" s="3">
        <v>329</v>
      </c>
      <c r="D925" s="8">
        <v>59</v>
      </c>
      <c r="E925" s="42">
        <f t="shared" si="87"/>
        <v>-1.3888888888889086E-2</v>
      </c>
      <c r="F925" s="42">
        <f t="shared" si="88"/>
        <v>-5.0000000000000711E-2</v>
      </c>
      <c r="G925" s="42">
        <f>0.5*Y$11*Y$13*Y$10*(D925*(1000/3600))^2</f>
        <v>243.10017963888887</v>
      </c>
      <c r="H925" s="42">
        <f>IF(D925=0,0,Y$12*Y$9*9.81)</f>
        <v>374.44769999999994</v>
      </c>
      <c r="I925" s="42">
        <f t="shared" si="84"/>
        <v>617.54787963888884</v>
      </c>
      <c r="J925" s="42">
        <f>(Y$9*E925)+IF(E925&gt;0,H925+G925,0)</f>
        <v>-24.097222222222562</v>
      </c>
      <c r="K925" s="42">
        <f>MAX((Y$9*E925)+H925+G925,0)</f>
        <v>593.45065741666622</v>
      </c>
      <c r="L925" s="42">
        <f t="shared" si="85"/>
        <v>24.097222222222562</v>
      </c>
      <c r="M925" s="42">
        <f>ABS(MIN((Y$9*E925)+H925+G925,0))</f>
        <v>0</v>
      </c>
      <c r="N925" s="42">
        <f>MAX(K925,0)*(D925*1000/3600)</f>
        <v>9725.9968854398085</v>
      </c>
      <c r="O925" s="42">
        <f>ABS(M925*(D925*1000/3600))</f>
        <v>0</v>
      </c>
      <c r="P925" s="42">
        <f>P924+N925/1000</f>
        <v>5084.8214860068711</v>
      </c>
      <c r="Q925" s="42">
        <f>Q924+O925/1000</f>
        <v>1194.5322999982275</v>
      </c>
      <c r="R925" s="43">
        <v>1100.6973026553721</v>
      </c>
      <c r="S925" s="43">
        <f t="shared" si="86"/>
        <v>0</v>
      </c>
      <c r="T925" s="42">
        <f>V925*Y$16</f>
        <v>772.18324651309558</v>
      </c>
      <c r="U925" s="21">
        <f>MIN(O925,Y$17)</f>
        <v>0</v>
      </c>
      <c r="V925" s="21">
        <f t="shared" si="89"/>
        <v>1119.8706202502112</v>
      </c>
      <c r="W925" s="22"/>
    </row>
    <row r="926" spans="1:23" x14ac:dyDescent="0.35">
      <c r="A926" s="3" t="s">
        <v>13</v>
      </c>
      <c r="B926" s="3">
        <v>919</v>
      </c>
      <c r="C926" s="3">
        <v>330</v>
      </c>
      <c r="D926" s="8">
        <v>59.1</v>
      </c>
      <c r="E926" s="42">
        <f t="shared" si="87"/>
        <v>6.9444444444444448E-2</v>
      </c>
      <c r="F926" s="42">
        <f t="shared" si="88"/>
        <v>0.25</v>
      </c>
      <c r="G926" s="42">
        <f>0.5*Y$11*Y$13*Y$10*(D926*(1000/3600))^2</f>
        <v>243.92494640750002</v>
      </c>
      <c r="H926" s="42">
        <f>IF(D926=0,0,Y$12*Y$9*9.81)</f>
        <v>374.44769999999994</v>
      </c>
      <c r="I926" s="42">
        <f t="shared" si="84"/>
        <v>618.37264640749993</v>
      </c>
      <c r="J926" s="42">
        <f>(Y$9*E926)+IF(E926&gt;0,H926+G926,0)</f>
        <v>738.85875751861101</v>
      </c>
      <c r="K926" s="42">
        <f>MAX((Y$9*E926)+H926+G926,0)</f>
        <v>738.85875751861101</v>
      </c>
      <c r="L926" s="42">
        <f t="shared" si="85"/>
        <v>0</v>
      </c>
      <c r="M926" s="42">
        <f>ABS(MIN((Y$9*E926)+H926+G926,0))</f>
        <v>0</v>
      </c>
      <c r="N926" s="42">
        <f>MAX(K926,0)*(D926*1000/3600)</f>
        <v>12129.597935930531</v>
      </c>
      <c r="O926" s="42">
        <f>ABS(M926*(D926*1000/3600))</f>
        <v>0</v>
      </c>
      <c r="P926" s="42">
        <f>P925+N926/1000</f>
        <v>5096.9510839428012</v>
      </c>
      <c r="Q926" s="42">
        <f>Q925+O926/1000</f>
        <v>1194.5322999982275</v>
      </c>
      <c r="R926" s="43">
        <v>1100.6973026553721</v>
      </c>
      <c r="S926" s="43">
        <f t="shared" si="86"/>
        <v>0</v>
      </c>
      <c r="T926" s="42">
        <f>V926*Y$16</f>
        <v>772.18324651309558</v>
      </c>
      <c r="U926" s="21">
        <f>MIN(O926,Y$17)</f>
        <v>0</v>
      </c>
      <c r="V926" s="21">
        <f t="shared" si="89"/>
        <v>1119.8706202502112</v>
      </c>
      <c r="W926" s="22"/>
    </row>
    <row r="927" spans="1:23" x14ac:dyDescent="0.35">
      <c r="A927" s="3" t="s">
        <v>13</v>
      </c>
      <c r="B927" s="3">
        <v>920</v>
      </c>
      <c r="C927" s="3">
        <v>331</v>
      </c>
      <c r="D927" s="8">
        <v>59.5</v>
      </c>
      <c r="E927" s="42">
        <f t="shared" si="87"/>
        <v>0.19444444444444425</v>
      </c>
      <c r="F927" s="42">
        <f t="shared" si="88"/>
        <v>0.69999999999999929</v>
      </c>
      <c r="G927" s="42">
        <f>0.5*Y$11*Y$13*Y$10*(D927*(1000/3600))^2</f>
        <v>247.23798074305557</v>
      </c>
      <c r="H927" s="42">
        <f>IF(D927=0,0,Y$12*Y$9*9.81)</f>
        <v>374.44769999999994</v>
      </c>
      <c r="I927" s="42">
        <f t="shared" si="84"/>
        <v>621.68568074305551</v>
      </c>
      <c r="J927" s="42">
        <f>(Y$9*E927)+IF(E927&gt;0,H927+G927,0)</f>
        <v>959.04679185416626</v>
      </c>
      <c r="K927" s="42">
        <f>MAX((Y$9*E927)+H927+G927,0)</f>
        <v>959.04679185416637</v>
      </c>
      <c r="L927" s="42">
        <f t="shared" si="85"/>
        <v>0</v>
      </c>
      <c r="M927" s="42">
        <f>ABS(MIN((Y$9*E927)+H927+G927,0))</f>
        <v>0</v>
      </c>
      <c r="N927" s="42">
        <f>MAX(K927,0)*(D927*1000/3600)</f>
        <v>15850.912254256362</v>
      </c>
      <c r="O927" s="42">
        <f>ABS(M927*(D927*1000/3600))</f>
        <v>0</v>
      </c>
      <c r="P927" s="42">
        <f>P926+N927/1000</f>
        <v>5112.8019961970576</v>
      </c>
      <c r="Q927" s="42">
        <f>Q926+O927/1000</f>
        <v>1194.5322999982275</v>
      </c>
      <c r="R927" s="43">
        <v>1100.6973026553721</v>
      </c>
      <c r="S927" s="43">
        <f t="shared" si="86"/>
        <v>0</v>
      </c>
      <c r="T927" s="42">
        <f>V927*Y$16</f>
        <v>772.18324651309558</v>
      </c>
      <c r="U927" s="21">
        <f>MIN(O927,Y$17)</f>
        <v>0</v>
      </c>
      <c r="V927" s="21">
        <f t="shared" si="89"/>
        <v>1119.8706202502112</v>
      </c>
      <c r="W927" s="22"/>
    </row>
    <row r="928" spans="1:23" x14ac:dyDescent="0.35">
      <c r="A928" s="3" t="s">
        <v>13</v>
      </c>
      <c r="B928" s="3">
        <v>921</v>
      </c>
      <c r="C928" s="3">
        <v>332</v>
      </c>
      <c r="D928" s="8">
        <v>60.5</v>
      </c>
      <c r="E928" s="42">
        <f t="shared" si="87"/>
        <v>0.38888888888888851</v>
      </c>
      <c r="F928" s="42">
        <f t="shared" si="88"/>
        <v>1.3999999999999986</v>
      </c>
      <c r="G928" s="42">
        <f>0.5*Y$11*Y$13*Y$10*(D928*(1000/3600))^2</f>
        <v>255.61833740972227</v>
      </c>
      <c r="H928" s="42">
        <f>IF(D928=0,0,Y$12*Y$9*9.81)</f>
        <v>374.44769999999994</v>
      </c>
      <c r="I928" s="42">
        <f t="shared" si="84"/>
        <v>630.06603740972218</v>
      </c>
      <c r="J928" s="42">
        <f>(Y$9*E928)+IF(E928&gt;0,H928+G928,0)</f>
        <v>1304.7882596319437</v>
      </c>
      <c r="K928" s="42">
        <f>MAX((Y$9*E928)+H928+G928,0)</f>
        <v>1304.7882596319437</v>
      </c>
      <c r="L928" s="42">
        <f t="shared" si="85"/>
        <v>0</v>
      </c>
      <c r="M928" s="42">
        <f>ABS(MIN((Y$9*E928)+H928+G928,0))</f>
        <v>0</v>
      </c>
      <c r="N928" s="42">
        <f>MAX(K928,0)*(D928*1000/3600)</f>
        <v>21927.691585481276</v>
      </c>
      <c r="O928" s="42">
        <f>ABS(M928*(D928*1000/3600))</f>
        <v>0</v>
      </c>
      <c r="P928" s="42">
        <f>P927+N928/1000</f>
        <v>5134.7296877825393</v>
      </c>
      <c r="Q928" s="42">
        <f>Q927+O928/1000</f>
        <v>1194.5322999982275</v>
      </c>
      <c r="R928" s="43">
        <v>1100.6973026553721</v>
      </c>
      <c r="S928" s="43">
        <f t="shared" si="86"/>
        <v>0</v>
      </c>
      <c r="T928" s="42">
        <f>V928*Y$16</f>
        <v>772.18324651309558</v>
      </c>
      <c r="U928" s="21">
        <f>MIN(O928,Y$17)</f>
        <v>0</v>
      </c>
      <c r="V928" s="21">
        <f t="shared" si="89"/>
        <v>1119.8706202502112</v>
      </c>
      <c r="W928" s="22"/>
    </row>
    <row r="929" spans="1:23" x14ac:dyDescent="0.35">
      <c r="A929" s="3" t="s">
        <v>13</v>
      </c>
      <c r="B929" s="3">
        <v>922</v>
      </c>
      <c r="C929" s="3">
        <v>333</v>
      </c>
      <c r="D929" s="8">
        <v>62.3</v>
      </c>
      <c r="E929" s="42">
        <f t="shared" si="87"/>
        <v>0.47222222222222199</v>
      </c>
      <c r="F929" s="42">
        <f t="shared" si="88"/>
        <v>1.6999999999999993</v>
      </c>
      <c r="G929" s="42">
        <f>0.5*Y$11*Y$13*Y$10*(D929*(1000/3600))^2</f>
        <v>271.05495438972224</v>
      </c>
      <c r="H929" s="42">
        <f>IF(D929=0,0,Y$12*Y$9*9.81)</f>
        <v>374.44769999999994</v>
      </c>
      <c r="I929" s="42">
        <f t="shared" si="84"/>
        <v>645.50265438972224</v>
      </c>
      <c r="J929" s="42">
        <f>(Y$9*E929)+IF(E929&gt;0,H929+G929,0)</f>
        <v>1464.8082099452774</v>
      </c>
      <c r="K929" s="42">
        <f>MAX((Y$9*E929)+H929+G929,0)</f>
        <v>1464.8082099452774</v>
      </c>
      <c r="L929" s="42">
        <f t="shared" si="85"/>
        <v>0</v>
      </c>
      <c r="M929" s="42">
        <f>ABS(MIN((Y$9*E929)+H929+G929,0))</f>
        <v>0</v>
      </c>
      <c r="N929" s="42">
        <f>MAX(K929,0)*(D929*1000/3600)</f>
        <v>25349.319855441889</v>
      </c>
      <c r="O929" s="42">
        <f>ABS(M929*(D929*1000/3600))</f>
        <v>0</v>
      </c>
      <c r="P929" s="42">
        <f>P928+N929/1000</f>
        <v>5160.0790076379808</v>
      </c>
      <c r="Q929" s="42">
        <f>Q928+O929/1000</f>
        <v>1194.5322999982275</v>
      </c>
      <c r="R929" s="43">
        <v>1100.6973026553721</v>
      </c>
      <c r="S929" s="43">
        <f t="shared" si="86"/>
        <v>0</v>
      </c>
      <c r="T929" s="42">
        <f>V929*Y$16</f>
        <v>772.18324651309558</v>
      </c>
      <c r="U929" s="21">
        <f>MIN(O929,Y$17)</f>
        <v>0</v>
      </c>
      <c r="V929" s="21">
        <f t="shared" si="89"/>
        <v>1119.8706202502112</v>
      </c>
      <c r="W929" s="22"/>
    </row>
    <row r="930" spans="1:23" x14ac:dyDescent="0.35">
      <c r="A930" s="3" t="s">
        <v>13</v>
      </c>
      <c r="B930" s="3">
        <v>923</v>
      </c>
      <c r="C930" s="3">
        <v>334</v>
      </c>
      <c r="D930" s="8">
        <v>63.9</v>
      </c>
      <c r="E930" s="42">
        <f t="shared" si="87"/>
        <v>0.38888888888888851</v>
      </c>
      <c r="F930" s="42">
        <f t="shared" si="88"/>
        <v>1.3999999999999986</v>
      </c>
      <c r="G930" s="42">
        <f>0.5*Y$11*Y$13*Y$10*(D930*(1000/3600))^2</f>
        <v>285.15630120750001</v>
      </c>
      <c r="H930" s="42">
        <f>IF(D930=0,0,Y$12*Y$9*9.81)</f>
        <v>374.44769999999994</v>
      </c>
      <c r="I930" s="42">
        <f t="shared" si="84"/>
        <v>659.6040012075</v>
      </c>
      <c r="J930" s="42">
        <f>(Y$9*E930)+IF(E930&gt;0,H930+G930,0)</f>
        <v>1334.3262234297217</v>
      </c>
      <c r="K930" s="42">
        <f>MAX((Y$9*E930)+H930+G930,0)</f>
        <v>1334.3262234297215</v>
      </c>
      <c r="L930" s="42">
        <f t="shared" si="85"/>
        <v>0</v>
      </c>
      <c r="M930" s="42">
        <f>ABS(MIN((Y$9*E930)+H930+G930,0))</f>
        <v>0</v>
      </c>
      <c r="N930" s="42">
        <f>MAX(K930,0)*(D930*1000/3600)</f>
        <v>23684.290465877555</v>
      </c>
      <c r="O930" s="42">
        <f>ABS(M930*(D930*1000/3600))</f>
        <v>0</v>
      </c>
      <c r="P930" s="42">
        <f>P929+N930/1000</f>
        <v>5183.7632981038587</v>
      </c>
      <c r="Q930" s="42">
        <f>Q929+O930/1000</f>
        <v>1194.5322999982275</v>
      </c>
      <c r="R930" s="43">
        <v>1100.6973026553721</v>
      </c>
      <c r="S930" s="43">
        <f t="shared" si="86"/>
        <v>0</v>
      </c>
      <c r="T930" s="42">
        <f>V930*Y$16</f>
        <v>772.18324651309558</v>
      </c>
      <c r="U930" s="21">
        <f>MIN(O930,Y$17)</f>
        <v>0</v>
      </c>
      <c r="V930" s="21">
        <f t="shared" si="89"/>
        <v>1119.8706202502112</v>
      </c>
      <c r="W930" s="22"/>
    </row>
    <row r="931" spans="1:23" x14ac:dyDescent="0.35">
      <c r="A931" s="3" t="s">
        <v>13</v>
      </c>
      <c r="B931" s="3">
        <v>924</v>
      </c>
      <c r="C931" s="3">
        <v>335</v>
      </c>
      <c r="D931" s="8">
        <v>65.099999999999994</v>
      </c>
      <c r="E931" s="42">
        <f t="shared" si="87"/>
        <v>2.7777777777777186E-2</v>
      </c>
      <c r="F931" s="42">
        <f t="shared" si="88"/>
        <v>9.9999999999997868E-2</v>
      </c>
      <c r="G931" s="42">
        <f>0.5*Y$11*Y$13*Y$10*(D931*(1000/3600))^2</f>
        <v>295.96696130749996</v>
      </c>
      <c r="H931" s="42">
        <f>IF(D931=0,0,Y$12*Y$9*9.81)</f>
        <v>374.44769999999994</v>
      </c>
      <c r="I931" s="42">
        <f t="shared" si="84"/>
        <v>670.41466130749996</v>
      </c>
      <c r="J931" s="42">
        <f>(Y$9*E931)+IF(E931&gt;0,H931+G931,0)</f>
        <v>718.60910575194339</v>
      </c>
      <c r="K931" s="42">
        <f>MAX((Y$9*E931)+H931+G931,0)</f>
        <v>718.60910575194339</v>
      </c>
      <c r="L931" s="42">
        <f t="shared" si="85"/>
        <v>0</v>
      </c>
      <c r="M931" s="42">
        <f>ABS(MIN((Y$9*E931)+H931+G931,0))</f>
        <v>0</v>
      </c>
      <c r="N931" s="42">
        <f>MAX(K931,0)*(D931*1000/3600)</f>
        <v>12994.847995680975</v>
      </c>
      <c r="O931" s="42">
        <f>ABS(M931*(D931*1000/3600))</f>
        <v>0</v>
      </c>
      <c r="P931" s="42">
        <f>P930+N931/1000</f>
        <v>5196.7581460995398</v>
      </c>
      <c r="Q931" s="42">
        <f>Q930+O931/1000</f>
        <v>1194.5322999982275</v>
      </c>
      <c r="R931" s="43">
        <v>1100.6973026553721</v>
      </c>
      <c r="S931" s="43">
        <f t="shared" si="86"/>
        <v>0</v>
      </c>
      <c r="T931" s="42">
        <f>V931*Y$16</f>
        <v>772.18324651309558</v>
      </c>
      <c r="U931" s="21">
        <f>MIN(O931,Y$17)</f>
        <v>0</v>
      </c>
      <c r="V931" s="21">
        <f t="shared" si="89"/>
        <v>1119.8706202502112</v>
      </c>
      <c r="W931" s="22"/>
    </row>
    <row r="932" spans="1:23" x14ac:dyDescent="0.35">
      <c r="A932" s="3" t="s">
        <v>13</v>
      </c>
      <c r="B932" s="3">
        <v>925</v>
      </c>
      <c r="C932" s="3">
        <v>336</v>
      </c>
      <c r="D932" s="8">
        <v>64.099999999999994</v>
      </c>
      <c r="E932" s="42">
        <f t="shared" si="87"/>
        <v>-0.33333333333333215</v>
      </c>
      <c r="F932" s="42">
        <f t="shared" si="88"/>
        <v>-1.1999999999999957</v>
      </c>
      <c r="G932" s="42">
        <f>0.5*Y$11*Y$13*Y$10*(D932*(1000/3600))^2</f>
        <v>286.94411062972216</v>
      </c>
      <c r="H932" s="42">
        <f>IF(D932=0,0,Y$12*Y$9*9.81)</f>
        <v>374.44769999999994</v>
      </c>
      <c r="I932" s="42">
        <f t="shared" si="84"/>
        <v>661.39181062972216</v>
      </c>
      <c r="J932" s="42">
        <f>(Y$9*E932)+IF(E932&gt;0,H932+G932,0)</f>
        <v>-578.33333333333132</v>
      </c>
      <c r="K932" s="42">
        <f>MAX((Y$9*E932)+H932+G932,0)</f>
        <v>83.058477296390777</v>
      </c>
      <c r="L932" s="42">
        <f t="shared" si="85"/>
        <v>578.33333333333132</v>
      </c>
      <c r="M932" s="42">
        <f>ABS(MIN((Y$9*E932)+H932+G932,0))</f>
        <v>0</v>
      </c>
      <c r="N932" s="42">
        <f>MAX(K932,0)*(D932*1000/3600)</f>
        <v>1478.9023318607356</v>
      </c>
      <c r="O932" s="42">
        <f>ABS(M932*(D932*1000/3600))</f>
        <v>0</v>
      </c>
      <c r="P932" s="42">
        <f>P931+N932/1000</f>
        <v>5198.2370484314006</v>
      </c>
      <c r="Q932" s="42">
        <f>Q931+O932/1000</f>
        <v>1194.5322999982275</v>
      </c>
      <c r="R932" s="43">
        <v>1100.6973026553721</v>
      </c>
      <c r="S932" s="43">
        <f t="shared" si="86"/>
        <v>0</v>
      </c>
      <c r="T932" s="42">
        <f>V932*Y$16</f>
        <v>772.18324651309558</v>
      </c>
      <c r="U932" s="21">
        <f>MIN(O932,Y$17)</f>
        <v>0</v>
      </c>
      <c r="V932" s="21">
        <f t="shared" si="89"/>
        <v>1119.8706202502112</v>
      </c>
      <c r="W932" s="22"/>
    </row>
    <row r="933" spans="1:23" x14ac:dyDescent="0.35">
      <c r="A933" s="3" t="s">
        <v>13</v>
      </c>
      <c r="B933" s="3">
        <v>926</v>
      </c>
      <c r="C933" s="3">
        <v>337</v>
      </c>
      <c r="D933" s="8">
        <v>62.7</v>
      </c>
      <c r="E933" s="42">
        <f t="shared" si="87"/>
        <v>-0.29166666666666585</v>
      </c>
      <c r="F933" s="42">
        <f t="shared" si="88"/>
        <v>-1.0499999999999972</v>
      </c>
      <c r="G933" s="42">
        <f>0.5*Y$11*Y$13*Y$10*(D933*(1000/3600))^2</f>
        <v>274.54676966750003</v>
      </c>
      <c r="H933" s="42">
        <f>IF(D933=0,0,Y$12*Y$9*9.81)</f>
        <v>374.44769999999994</v>
      </c>
      <c r="I933" s="42">
        <f t="shared" si="84"/>
        <v>648.99446966749997</v>
      </c>
      <c r="J933" s="42">
        <f>(Y$9*E933)+IF(E933&gt;0,H933+G933,0)</f>
        <v>-506.04166666666526</v>
      </c>
      <c r="K933" s="42">
        <f>MAX((Y$9*E933)+H933+G933,0)</f>
        <v>142.95280300083471</v>
      </c>
      <c r="L933" s="42">
        <f t="shared" si="85"/>
        <v>506.04166666666526</v>
      </c>
      <c r="M933" s="42">
        <f>ABS(MIN((Y$9*E933)+H933+G933,0))</f>
        <v>0</v>
      </c>
      <c r="N933" s="42">
        <f>MAX(K933,0)*(D933*1000/3600)</f>
        <v>2489.7613189312046</v>
      </c>
      <c r="O933" s="42">
        <f>ABS(M933*(D933*1000/3600))</f>
        <v>0</v>
      </c>
      <c r="P933" s="42">
        <f>P932+N933/1000</f>
        <v>5200.726809750332</v>
      </c>
      <c r="Q933" s="42">
        <f>Q932+O933/1000</f>
        <v>1194.5322999982275</v>
      </c>
      <c r="R933" s="43">
        <v>1100.6973026553721</v>
      </c>
      <c r="S933" s="43">
        <f t="shared" si="86"/>
        <v>0</v>
      </c>
      <c r="T933" s="42">
        <f>V933*Y$16</f>
        <v>772.18324651309558</v>
      </c>
      <c r="U933" s="21">
        <f>MIN(O933,Y$17)</f>
        <v>0</v>
      </c>
      <c r="V933" s="21">
        <f t="shared" si="89"/>
        <v>1119.8706202502112</v>
      </c>
      <c r="W933" s="22"/>
    </row>
    <row r="934" spans="1:23" x14ac:dyDescent="0.35">
      <c r="A934" s="3" t="s">
        <v>13</v>
      </c>
      <c r="B934" s="3">
        <v>927</v>
      </c>
      <c r="C934" s="3">
        <v>338</v>
      </c>
      <c r="D934" s="8">
        <v>62</v>
      </c>
      <c r="E934" s="42">
        <f t="shared" si="87"/>
        <v>-0.19444444444444522</v>
      </c>
      <c r="F934" s="42">
        <f t="shared" si="88"/>
        <v>-0.70000000000000284</v>
      </c>
      <c r="G934" s="42">
        <f>0.5*Y$11*Y$13*Y$10*(D934*(1000/3600))^2</f>
        <v>268.45075855555552</v>
      </c>
      <c r="H934" s="42">
        <f>IF(D934=0,0,Y$12*Y$9*9.81)</f>
        <v>374.44769999999994</v>
      </c>
      <c r="I934" s="42">
        <f t="shared" si="84"/>
        <v>642.89845855555541</v>
      </c>
      <c r="J934" s="42">
        <f>(Y$9*E934)+IF(E934&gt;0,H934+G934,0)</f>
        <v>-337.36111111111245</v>
      </c>
      <c r="K934" s="42">
        <f>MAX((Y$9*E934)+H934+G934,0)</f>
        <v>305.53734744444301</v>
      </c>
      <c r="L934" s="42">
        <f t="shared" si="85"/>
        <v>337.36111111111245</v>
      </c>
      <c r="M934" s="42">
        <f>ABS(MIN((Y$9*E934)+H934+G934,0))</f>
        <v>0</v>
      </c>
      <c r="N934" s="42">
        <f>MAX(K934,0)*(D934*1000/3600)</f>
        <v>5262.0320948765184</v>
      </c>
      <c r="O934" s="42">
        <f>ABS(M934*(D934*1000/3600))</f>
        <v>0</v>
      </c>
      <c r="P934" s="42">
        <f>P933+N934/1000</f>
        <v>5205.9888418452083</v>
      </c>
      <c r="Q934" s="42">
        <f>Q933+O934/1000</f>
        <v>1194.5322999982275</v>
      </c>
      <c r="R934" s="43">
        <v>1100.6973026553721</v>
      </c>
      <c r="S934" s="43">
        <f t="shared" si="86"/>
        <v>0</v>
      </c>
      <c r="T934" s="42">
        <f>V934*Y$16</f>
        <v>772.18324651309558</v>
      </c>
      <c r="U934" s="21">
        <f>MIN(O934,Y$17)</f>
        <v>0</v>
      </c>
      <c r="V934" s="21">
        <f t="shared" si="89"/>
        <v>1119.8706202502112</v>
      </c>
      <c r="W934" s="22"/>
    </row>
    <row r="935" spans="1:23" x14ac:dyDescent="0.35">
      <c r="A935" s="3" t="s">
        <v>13</v>
      </c>
      <c r="B935" s="3">
        <v>928</v>
      </c>
      <c r="C935" s="3">
        <v>339</v>
      </c>
      <c r="D935" s="8">
        <v>61.3</v>
      </c>
      <c r="E935" s="42">
        <f t="shared" si="87"/>
        <v>-0.15277777777777798</v>
      </c>
      <c r="F935" s="42">
        <f t="shared" si="88"/>
        <v>-0.55000000000000071</v>
      </c>
      <c r="G935" s="42">
        <f>0.5*Y$11*Y$13*Y$10*(D935*(1000/3600))^2</f>
        <v>262.42318702305556</v>
      </c>
      <c r="H935" s="42">
        <f>IF(D935=0,0,Y$12*Y$9*9.81)</f>
        <v>374.44769999999994</v>
      </c>
      <c r="I935" s="42">
        <f t="shared" si="84"/>
        <v>636.8708870230555</v>
      </c>
      <c r="J935" s="42">
        <f>(Y$9*E935)+IF(E935&gt;0,H935+G935,0)</f>
        <v>-265.0694444444448</v>
      </c>
      <c r="K935" s="42">
        <f>MAX((Y$9*E935)+H935+G935,0)</f>
        <v>371.8014425786107</v>
      </c>
      <c r="L935" s="42">
        <f t="shared" si="85"/>
        <v>265.0694444444448</v>
      </c>
      <c r="M935" s="42">
        <f>ABS(MIN((Y$9*E935)+H935+G935,0))</f>
        <v>0</v>
      </c>
      <c r="N935" s="42">
        <f>MAX(K935,0)*(D935*1000/3600)</f>
        <v>6330.9523416857883</v>
      </c>
      <c r="O935" s="42">
        <f>ABS(M935*(D935*1000/3600))</f>
        <v>0</v>
      </c>
      <c r="P935" s="42">
        <f>P934+N935/1000</f>
        <v>5212.3197941868939</v>
      </c>
      <c r="Q935" s="42">
        <f>Q934+O935/1000</f>
        <v>1194.5322999982275</v>
      </c>
      <c r="R935" s="43">
        <v>1100.6973026553721</v>
      </c>
      <c r="S935" s="43">
        <f t="shared" si="86"/>
        <v>0</v>
      </c>
      <c r="T935" s="42">
        <f>V935*Y$16</f>
        <v>772.18324651309558</v>
      </c>
      <c r="U935" s="21">
        <f>MIN(O935,Y$17)</f>
        <v>0</v>
      </c>
      <c r="V935" s="21">
        <f t="shared" si="89"/>
        <v>1119.8706202502112</v>
      </c>
      <c r="W935" s="22"/>
    </row>
    <row r="936" spans="1:23" x14ac:dyDescent="0.35">
      <c r="A936" s="3" t="s">
        <v>13</v>
      </c>
      <c r="B936" s="3">
        <v>929</v>
      </c>
      <c r="C936" s="3">
        <v>340</v>
      </c>
      <c r="D936" s="8">
        <v>60.9</v>
      </c>
      <c r="E936" s="42">
        <f t="shared" si="87"/>
        <v>-0.11111111111111072</v>
      </c>
      <c r="F936" s="42">
        <f t="shared" si="88"/>
        <v>-0.39999999999999858</v>
      </c>
      <c r="G936" s="42">
        <f>0.5*Y$11*Y$13*Y$10*(D936*(1000/3600))^2</f>
        <v>259.00958840750002</v>
      </c>
      <c r="H936" s="42">
        <f>IF(D936=0,0,Y$12*Y$9*9.81)</f>
        <v>374.44769999999994</v>
      </c>
      <c r="I936" s="42">
        <f t="shared" si="84"/>
        <v>633.45728840749996</v>
      </c>
      <c r="J936" s="42">
        <f>(Y$9*E936)+IF(E936&gt;0,H936+G936,0)</f>
        <v>-192.77777777777709</v>
      </c>
      <c r="K936" s="42">
        <f>MAX((Y$9*E936)+H936+G936,0)</f>
        <v>440.67951062972287</v>
      </c>
      <c r="L936" s="42">
        <f t="shared" si="85"/>
        <v>192.77777777777709</v>
      </c>
      <c r="M936" s="42">
        <f>ABS(MIN((Y$9*E936)+H936+G936,0))</f>
        <v>0</v>
      </c>
      <c r="N936" s="42">
        <f>MAX(K936,0)*(D936*1000/3600)</f>
        <v>7454.8283881528123</v>
      </c>
      <c r="O936" s="42">
        <f>ABS(M936*(D936*1000/3600))</f>
        <v>0</v>
      </c>
      <c r="P936" s="42">
        <f>P935+N936/1000</f>
        <v>5219.774622575047</v>
      </c>
      <c r="Q936" s="42">
        <f>Q935+O936/1000</f>
        <v>1194.5322999982275</v>
      </c>
      <c r="R936" s="43">
        <v>1100.6973026553721</v>
      </c>
      <c r="S936" s="43">
        <f t="shared" si="86"/>
        <v>0</v>
      </c>
      <c r="T936" s="42">
        <f>V936*Y$16</f>
        <v>772.18324651309558</v>
      </c>
      <c r="U936" s="21">
        <f>MIN(O936,Y$17)</f>
        <v>0</v>
      </c>
      <c r="V936" s="21">
        <f t="shared" si="89"/>
        <v>1119.8706202502112</v>
      </c>
      <c r="W936" s="22"/>
    </row>
    <row r="937" spans="1:23" x14ac:dyDescent="0.35">
      <c r="A937" s="3" t="s">
        <v>13</v>
      </c>
      <c r="B937" s="3">
        <v>930</v>
      </c>
      <c r="C937" s="3">
        <v>341</v>
      </c>
      <c r="D937" s="8">
        <v>60.5</v>
      </c>
      <c r="E937" s="42">
        <f t="shared" si="87"/>
        <v>-9.7222222222221627E-2</v>
      </c>
      <c r="F937" s="42">
        <f t="shared" si="88"/>
        <v>-0.34999999999999787</v>
      </c>
      <c r="G937" s="42">
        <f>0.5*Y$11*Y$13*Y$10*(D937*(1000/3600))^2</f>
        <v>255.61833740972227</v>
      </c>
      <c r="H937" s="42">
        <f>IF(D937=0,0,Y$12*Y$9*9.81)</f>
        <v>374.44769999999994</v>
      </c>
      <c r="I937" s="42">
        <f t="shared" si="84"/>
        <v>630.06603740972218</v>
      </c>
      <c r="J937" s="42">
        <f>(Y$9*E937)+IF(E937&gt;0,H937+G937,0)</f>
        <v>-168.68055555555452</v>
      </c>
      <c r="K937" s="42">
        <f>MAX((Y$9*E937)+H937+G937,0)</f>
        <v>461.38548185416767</v>
      </c>
      <c r="L937" s="42">
        <f t="shared" si="85"/>
        <v>168.68055555555452</v>
      </c>
      <c r="M937" s="42">
        <f>ABS(MIN((Y$9*E937)+H937+G937,0))</f>
        <v>0</v>
      </c>
      <c r="N937" s="42">
        <f>MAX(K937,0)*(D937*1000/3600)</f>
        <v>7753.8393478269854</v>
      </c>
      <c r="O937" s="42">
        <f>ABS(M937*(D937*1000/3600))</f>
        <v>0</v>
      </c>
      <c r="P937" s="42">
        <f>P936+N937/1000</f>
        <v>5227.5284619228742</v>
      </c>
      <c r="Q937" s="42">
        <f>Q936+O937/1000</f>
        <v>1194.5322999982275</v>
      </c>
      <c r="R937" s="43">
        <v>1100.6973026553721</v>
      </c>
      <c r="S937" s="43">
        <f t="shared" si="86"/>
        <v>0</v>
      </c>
      <c r="T937" s="42">
        <f>V937*Y$16</f>
        <v>772.18324651309558</v>
      </c>
      <c r="U937" s="21">
        <f>MIN(O937,Y$17)</f>
        <v>0</v>
      </c>
      <c r="V937" s="21">
        <f t="shared" si="89"/>
        <v>1119.8706202502112</v>
      </c>
      <c r="W937" s="22"/>
    </row>
    <row r="938" spans="1:23" x14ac:dyDescent="0.35">
      <c r="A938" s="3" t="s">
        <v>13</v>
      </c>
      <c r="B938" s="3">
        <v>931</v>
      </c>
      <c r="C938" s="3">
        <v>342</v>
      </c>
      <c r="D938" s="8">
        <v>60.2</v>
      </c>
      <c r="E938" s="42">
        <f t="shared" si="87"/>
        <v>-9.7222222222222612E-2</v>
      </c>
      <c r="F938" s="42">
        <f t="shared" si="88"/>
        <v>-0.35000000000000142</v>
      </c>
      <c r="G938" s="42">
        <f>0.5*Y$11*Y$13*Y$10*(D938*(1000/3600))^2</f>
        <v>253.08956478555564</v>
      </c>
      <c r="H938" s="42">
        <f>IF(D938=0,0,Y$12*Y$9*9.81)</f>
        <v>374.44769999999994</v>
      </c>
      <c r="I938" s="42">
        <f t="shared" si="84"/>
        <v>627.53726478555564</v>
      </c>
      <c r="J938" s="42">
        <f>(Y$9*E938)+IF(E938&gt;0,H938+G938,0)</f>
        <v>-168.68055555555623</v>
      </c>
      <c r="K938" s="42">
        <f>MAX((Y$9*E938)+H938+G938,0)</f>
        <v>458.85670922999935</v>
      </c>
      <c r="L938" s="42">
        <f t="shared" si="85"/>
        <v>168.68055555555623</v>
      </c>
      <c r="M938" s="42">
        <f>ABS(MIN((Y$9*E938)+H938+G938,0))</f>
        <v>0</v>
      </c>
      <c r="N938" s="42">
        <f>MAX(K938,0)*(D938*1000/3600)</f>
        <v>7673.1038599016556</v>
      </c>
      <c r="O938" s="42">
        <f>ABS(M938*(D938*1000/3600))</f>
        <v>0</v>
      </c>
      <c r="P938" s="42">
        <f>P937+N938/1000</f>
        <v>5235.201565782776</v>
      </c>
      <c r="Q938" s="42">
        <f>Q937+O938/1000</f>
        <v>1194.5322999982275</v>
      </c>
      <c r="R938" s="43">
        <v>1100.6973026553721</v>
      </c>
      <c r="S938" s="43">
        <f t="shared" si="86"/>
        <v>0</v>
      </c>
      <c r="T938" s="42">
        <f>V938*Y$16</f>
        <v>772.18324651309558</v>
      </c>
      <c r="U938" s="21">
        <f>MIN(O938,Y$17)</f>
        <v>0</v>
      </c>
      <c r="V938" s="21">
        <f t="shared" si="89"/>
        <v>1119.8706202502112</v>
      </c>
      <c r="W938" s="22"/>
    </row>
    <row r="939" spans="1:23" x14ac:dyDescent="0.35">
      <c r="A939" s="3" t="s">
        <v>13</v>
      </c>
      <c r="B939" s="3">
        <v>932</v>
      </c>
      <c r="C939" s="3">
        <v>343</v>
      </c>
      <c r="D939" s="8">
        <v>59.8</v>
      </c>
      <c r="E939" s="42">
        <f t="shared" si="87"/>
        <v>-0.1111111111111117</v>
      </c>
      <c r="F939" s="42">
        <f t="shared" si="88"/>
        <v>-0.40000000000000213</v>
      </c>
      <c r="G939" s="42">
        <f>0.5*Y$11*Y$13*Y$10*(D939*(1000/3600))^2</f>
        <v>249.73742211888887</v>
      </c>
      <c r="H939" s="42">
        <f>IF(D939=0,0,Y$12*Y$9*9.81)</f>
        <v>374.44769999999994</v>
      </c>
      <c r="I939" s="42">
        <f t="shared" si="84"/>
        <v>624.18512211888878</v>
      </c>
      <c r="J939" s="42">
        <f>(Y$9*E939)+IF(E939&gt;0,H939+G939,0)</f>
        <v>-192.77777777777879</v>
      </c>
      <c r="K939" s="42">
        <f>MAX((Y$9*E939)+H939+G939,0)</f>
        <v>431.40734434111005</v>
      </c>
      <c r="L939" s="42">
        <f t="shared" si="85"/>
        <v>192.77777777777879</v>
      </c>
      <c r="M939" s="42">
        <f>ABS(MIN((Y$9*E939)+H939+G939,0))</f>
        <v>0</v>
      </c>
      <c r="N939" s="42">
        <f>MAX(K939,0)*(D939*1000/3600)</f>
        <v>7166.1553309995497</v>
      </c>
      <c r="O939" s="42">
        <f>ABS(M939*(D939*1000/3600))</f>
        <v>0</v>
      </c>
      <c r="P939" s="42">
        <f>P938+N939/1000</f>
        <v>5242.3677211137756</v>
      </c>
      <c r="Q939" s="42">
        <f>Q938+O939/1000</f>
        <v>1194.5322999982275</v>
      </c>
      <c r="R939" s="43">
        <v>1100.6973026553721</v>
      </c>
      <c r="S939" s="43">
        <f t="shared" si="86"/>
        <v>0</v>
      </c>
      <c r="T939" s="42">
        <f>V939*Y$16</f>
        <v>772.18324651309558</v>
      </c>
      <c r="U939" s="21">
        <f>MIN(O939,Y$17)</f>
        <v>0</v>
      </c>
      <c r="V939" s="21">
        <f t="shared" si="89"/>
        <v>1119.8706202502112</v>
      </c>
      <c r="W939" s="22"/>
    </row>
    <row r="940" spans="1:23" x14ac:dyDescent="0.35">
      <c r="A940" s="3" t="s">
        <v>13</v>
      </c>
      <c r="B940" s="3">
        <v>933</v>
      </c>
      <c r="C940" s="3">
        <v>344</v>
      </c>
      <c r="D940" s="8">
        <v>59.4</v>
      </c>
      <c r="E940" s="42">
        <f t="shared" si="87"/>
        <v>-0.16666666666666607</v>
      </c>
      <c r="F940" s="42">
        <f t="shared" si="88"/>
        <v>-0.59999999999999787</v>
      </c>
      <c r="G940" s="42">
        <f>0.5*Y$11*Y$13*Y$10*(D940*(1000/3600))^2</f>
        <v>246.40762706999999</v>
      </c>
      <c r="H940" s="42">
        <f>IF(D940=0,0,Y$12*Y$9*9.81)</f>
        <v>374.44769999999994</v>
      </c>
      <c r="I940" s="42">
        <f t="shared" si="84"/>
        <v>620.85532706999993</v>
      </c>
      <c r="J940" s="42">
        <f>(Y$9*E940)+IF(E940&gt;0,H940+G940,0)</f>
        <v>-289.16666666666566</v>
      </c>
      <c r="K940" s="42">
        <f>MAX((Y$9*E940)+H940+G940,0)</f>
        <v>331.68866040333427</v>
      </c>
      <c r="L940" s="42">
        <f t="shared" si="85"/>
        <v>289.16666666666566</v>
      </c>
      <c r="M940" s="42">
        <f>ABS(MIN((Y$9*E940)+H940+G940,0))</f>
        <v>0</v>
      </c>
      <c r="N940" s="42">
        <f>MAX(K940,0)*(D940*1000/3600)</f>
        <v>5472.862896655015</v>
      </c>
      <c r="O940" s="42">
        <f>ABS(M940*(D940*1000/3600))</f>
        <v>0</v>
      </c>
      <c r="P940" s="42">
        <f>P939+N940/1000</f>
        <v>5247.8405840104306</v>
      </c>
      <c r="Q940" s="42">
        <f>Q939+O940/1000</f>
        <v>1194.5322999982275</v>
      </c>
      <c r="R940" s="43">
        <v>1100.6973026553721</v>
      </c>
      <c r="S940" s="43">
        <f t="shared" si="86"/>
        <v>0</v>
      </c>
      <c r="T940" s="42">
        <f>V940*Y$16</f>
        <v>772.18324651309558</v>
      </c>
      <c r="U940" s="21">
        <f>MIN(O940,Y$17)</f>
        <v>0</v>
      </c>
      <c r="V940" s="21">
        <f t="shared" si="89"/>
        <v>1119.8706202502112</v>
      </c>
      <c r="W940" s="22"/>
    </row>
    <row r="941" spans="1:23" x14ac:dyDescent="0.35">
      <c r="A941" s="3" t="s">
        <v>13</v>
      </c>
      <c r="B941" s="3">
        <v>934</v>
      </c>
      <c r="C941" s="3">
        <v>345</v>
      </c>
      <c r="D941" s="8">
        <v>58.6</v>
      </c>
      <c r="E941" s="42">
        <f t="shared" si="87"/>
        <v>-0.26388888888888867</v>
      </c>
      <c r="F941" s="42">
        <f t="shared" si="88"/>
        <v>-0.94999999999999929</v>
      </c>
      <c r="G941" s="42">
        <f>0.5*Y$11*Y$13*Y$10*(D941*(1000/3600))^2</f>
        <v>239.81507982555556</v>
      </c>
      <c r="H941" s="42">
        <f>IF(D941=0,0,Y$12*Y$9*9.81)</f>
        <v>374.44769999999994</v>
      </c>
      <c r="I941" s="42">
        <f t="shared" si="84"/>
        <v>614.26277982555553</v>
      </c>
      <c r="J941" s="42">
        <f>(Y$9*E941)+IF(E941&gt;0,H941+G941,0)</f>
        <v>-457.84722222222183</v>
      </c>
      <c r="K941" s="42">
        <f>MAX((Y$9*E941)+H941+G941,0)</f>
        <v>156.41555760333367</v>
      </c>
      <c r="L941" s="42">
        <f t="shared" si="85"/>
        <v>457.84722222222183</v>
      </c>
      <c r="M941" s="42">
        <f>ABS(MIN((Y$9*E941)+H941+G941,0))</f>
        <v>0</v>
      </c>
      <c r="N941" s="42">
        <f>MAX(K941,0)*(D941*1000/3600)</f>
        <v>2546.097687654265</v>
      </c>
      <c r="O941" s="42">
        <f>ABS(M941*(D941*1000/3600))</f>
        <v>0</v>
      </c>
      <c r="P941" s="42">
        <f>P940+N941/1000</f>
        <v>5250.3866816980844</v>
      </c>
      <c r="Q941" s="42">
        <f>Q940+O941/1000</f>
        <v>1194.5322999982275</v>
      </c>
      <c r="R941" s="43">
        <v>1100.6973026553721</v>
      </c>
      <c r="S941" s="43">
        <f t="shared" si="86"/>
        <v>0</v>
      </c>
      <c r="T941" s="42">
        <f>V941*Y$16</f>
        <v>772.18324651309558</v>
      </c>
      <c r="U941" s="21">
        <f>MIN(O941,Y$17)</f>
        <v>0</v>
      </c>
      <c r="V941" s="21">
        <f t="shared" si="89"/>
        <v>1119.8706202502112</v>
      </c>
      <c r="W941" s="22"/>
    </row>
    <row r="942" spans="1:23" x14ac:dyDescent="0.35">
      <c r="A942" s="3" t="s">
        <v>13</v>
      </c>
      <c r="B942" s="3">
        <v>935</v>
      </c>
      <c r="C942" s="3">
        <v>346</v>
      </c>
      <c r="D942" s="8">
        <v>57.5</v>
      </c>
      <c r="E942" s="42">
        <f t="shared" si="87"/>
        <v>-0.27777777777777779</v>
      </c>
      <c r="F942" s="42">
        <f t="shared" si="88"/>
        <v>-1</v>
      </c>
      <c r="G942" s="42">
        <f>0.5*Y$11*Y$13*Y$10*(D942*(1000/3600))^2</f>
        <v>230.89628524305559</v>
      </c>
      <c r="H942" s="42">
        <f>IF(D942=0,0,Y$12*Y$9*9.81)</f>
        <v>374.44769999999994</v>
      </c>
      <c r="I942" s="42">
        <f t="shared" si="84"/>
        <v>605.3439852430555</v>
      </c>
      <c r="J942" s="42">
        <f>(Y$9*E942)+IF(E942&gt;0,H942+G942,0)</f>
        <v>-481.94444444444446</v>
      </c>
      <c r="K942" s="42">
        <f>MAX((Y$9*E942)+H942+G942,0)</f>
        <v>123.39954079861107</v>
      </c>
      <c r="L942" s="42">
        <f t="shared" si="85"/>
        <v>481.94444444444446</v>
      </c>
      <c r="M942" s="42">
        <f>ABS(MIN((Y$9*E942)+H942+G942,0))</f>
        <v>0</v>
      </c>
      <c r="N942" s="42">
        <f>MAX(K942,0)*(D942*1000/3600)</f>
        <v>1970.9648877555933</v>
      </c>
      <c r="O942" s="42">
        <f>ABS(M942*(D942*1000/3600))</f>
        <v>0</v>
      </c>
      <c r="P942" s="42">
        <f>P941+N942/1000</f>
        <v>5252.3576465858396</v>
      </c>
      <c r="Q942" s="42">
        <f>Q941+O942/1000</f>
        <v>1194.5322999982275</v>
      </c>
      <c r="R942" s="43">
        <v>1100.6973026553721</v>
      </c>
      <c r="S942" s="43">
        <f t="shared" si="86"/>
        <v>0</v>
      </c>
      <c r="T942" s="42">
        <f>V942*Y$16</f>
        <v>772.18324651309558</v>
      </c>
      <c r="U942" s="21">
        <f>MIN(O942,Y$17)</f>
        <v>0</v>
      </c>
      <c r="V942" s="21">
        <f t="shared" si="89"/>
        <v>1119.8706202502112</v>
      </c>
      <c r="W942" s="22"/>
    </row>
    <row r="943" spans="1:23" x14ac:dyDescent="0.35">
      <c r="A943" s="3" t="s">
        <v>13</v>
      </c>
      <c r="B943" s="3">
        <v>936</v>
      </c>
      <c r="C943" s="3">
        <v>347</v>
      </c>
      <c r="D943" s="8">
        <v>56.6</v>
      </c>
      <c r="E943" s="42">
        <f t="shared" si="87"/>
        <v>-0.20833333333333331</v>
      </c>
      <c r="F943" s="42">
        <f t="shared" si="88"/>
        <v>-0.75</v>
      </c>
      <c r="G943" s="42">
        <f>0.5*Y$11*Y$13*Y$10*(D943*(1000/3600))^2</f>
        <v>223.72479502555558</v>
      </c>
      <c r="H943" s="42">
        <f>IF(D943=0,0,Y$12*Y$9*9.81)</f>
        <v>374.44769999999994</v>
      </c>
      <c r="I943" s="42">
        <f t="shared" si="84"/>
        <v>598.17249502555546</v>
      </c>
      <c r="J943" s="42">
        <f>(Y$9*E943)+IF(E943&gt;0,H943+G943,0)</f>
        <v>-361.45833333333331</v>
      </c>
      <c r="K943" s="42">
        <f>MAX((Y$9*E943)+H943+G943,0)</f>
        <v>236.71416169222221</v>
      </c>
      <c r="L943" s="42">
        <f t="shared" si="85"/>
        <v>361.45833333333331</v>
      </c>
      <c r="M943" s="42">
        <f>ABS(MIN((Y$9*E943)+H943+G943,0))</f>
        <v>0</v>
      </c>
      <c r="N943" s="42">
        <f>MAX(K943,0)*(D943*1000/3600)</f>
        <v>3721.67265327216</v>
      </c>
      <c r="O943" s="42">
        <f>ABS(M943*(D943*1000/3600))</f>
        <v>0</v>
      </c>
      <c r="P943" s="42">
        <f>P942+N943/1000</f>
        <v>5256.079319239112</v>
      </c>
      <c r="Q943" s="42">
        <f>Q942+O943/1000</f>
        <v>1194.5322999982275</v>
      </c>
      <c r="R943" s="43">
        <v>1100.6973026553721</v>
      </c>
      <c r="S943" s="43">
        <f t="shared" si="86"/>
        <v>0</v>
      </c>
      <c r="T943" s="42">
        <f>V943*Y$16</f>
        <v>772.18324651309558</v>
      </c>
      <c r="U943" s="21">
        <f>MIN(O943,Y$17)</f>
        <v>0</v>
      </c>
      <c r="V943" s="21">
        <f t="shared" si="89"/>
        <v>1119.8706202502112</v>
      </c>
      <c r="W943" s="22"/>
    </row>
    <row r="944" spans="1:23" x14ac:dyDescent="0.35">
      <c r="A944" s="3" t="s">
        <v>13</v>
      </c>
      <c r="B944" s="3">
        <v>937</v>
      </c>
      <c r="C944" s="3">
        <v>348</v>
      </c>
      <c r="D944" s="8">
        <v>56</v>
      </c>
      <c r="E944" s="42">
        <f t="shared" si="87"/>
        <v>-0.15277777777777798</v>
      </c>
      <c r="F944" s="42">
        <f t="shared" si="88"/>
        <v>-0.55000000000000071</v>
      </c>
      <c r="G944" s="42">
        <f>0.5*Y$11*Y$13*Y$10*(D944*(1000/3600))^2</f>
        <v>219.00665422222227</v>
      </c>
      <c r="H944" s="42">
        <f>IF(D944=0,0,Y$12*Y$9*9.81)</f>
        <v>374.44769999999994</v>
      </c>
      <c r="I944" s="42">
        <f t="shared" si="84"/>
        <v>593.45435422222226</v>
      </c>
      <c r="J944" s="42">
        <f>(Y$9*E944)+IF(E944&gt;0,H944+G944,0)</f>
        <v>-265.0694444444448</v>
      </c>
      <c r="K944" s="42">
        <f>MAX((Y$9*E944)+H944+G944,0)</f>
        <v>328.38490977777741</v>
      </c>
      <c r="L944" s="42">
        <f t="shared" si="85"/>
        <v>265.0694444444448</v>
      </c>
      <c r="M944" s="42">
        <f>ABS(MIN((Y$9*E944)+H944+G944,0))</f>
        <v>0</v>
      </c>
      <c r="N944" s="42">
        <f>MAX(K944,0)*(D944*1000/3600)</f>
        <v>5108.209707654315</v>
      </c>
      <c r="O944" s="42">
        <f>ABS(M944*(D944*1000/3600))</f>
        <v>0</v>
      </c>
      <c r="P944" s="42">
        <f>P943+N944/1000</f>
        <v>5261.1875289467662</v>
      </c>
      <c r="Q944" s="42">
        <f>Q943+O944/1000</f>
        <v>1194.5322999982275</v>
      </c>
      <c r="R944" s="43">
        <v>1100.6973026553721</v>
      </c>
      <c r="S944" s="43">
        <f t="shared" si="86"/>
        <v>0</v>
      </c>
      <c r="T944" s="42">
        <f>V944*Y$16</f>
        <v>772.18324651309558</v>
      </c>
      <c r="U944" s="21">
        <f>MIN(O944,Y$17)</f>
        <v>0</v>
      </c>
      <c r="V944" s="21">
        <f t="shared" si="89"/>
        <v>1119.8706202502112</v>
      </c>
      <c r="W944" s="22"/>
    </row>
    <row r="945" spans="1:23" x14ac:dyDescent="0.35">
      <c r="A945" s="3" t="s">
        <v>13</v>
      </c>
      <c r="B945" s="3">
        <v>938</v>
      </c>
      <c r="C945" s="3">
        <v>349</v>
      </c>
      <c r="D945" s="8">
        <v>55.5</v>
      </c>
      <c r="E945" s="42">
        <f t="shared" si="87"/>
        <v>-0.1388888888888889</v>
      </c>
      <c r="F945" s="42">
        <f t="shared" si="88"/>
        <v>-0.5</v>
      </c>
      <c r="G945" s="42">
        <f>0.5*Y$11*Y$13*Y$10*(D945*(1000/3600))^2</f>
        <v>215.11328018750004</v>
      </c>
      <c r="H945" s="42">
        <f>IF(D945=0,0,Y$12*Y$9*9.81)</f>
        <v>374.44769999999994</v>
      </c>
      <c r="I945" s="42">
        <f t="shared" si="84"/>
        <v>589.56098018750004</v>
      </c>
      <c r="J945" s="42">
        <f>(Y$9*E945)+IF(E945&gt;0,H945+G945,0)</f>
        <v>-240.97222222222223</v>
      </c>
      <c r="K945" s="42">
        <f>MAX((Y$9*E945)+H945+G945,0)</f>
        <v>348.58875796527775</v>
      </c>
      <c r="L945" s="42">
        <f t="shared" si="85"/>
        <v>240.97222222222223</v>
      </c>
      <c r="M945" s="42">
        <f>ABS(MIN((Y$9*E945)+H945+G945,0))</f>
        <v>0</v>
      </c>
      <c r="N945" s="42">
        <f>MAX(K945,0)*(D945*1000/3600)</f>
        <v>5374.0766852980314</v>
      </c>
      <c r="O945" s="42">
        <f>ABS(M945*(D945*1000/3600))</f>
        <v>0</v>
      </c>
      <c r="P945" s="42">
        <f>P944+N945/1000</f>
        <v>5266.5616056320641</v>
      </c>
      <c r="Q945" s="42">
        <f>Q944+O945/1000</f>
        <v>1194.5322999982275</v>
      </c>
      <c r="R945" s="43">
        <v>1100.6973026553721</v>
      </c>
      <c r="S945" s="43">
        <f t="shared" si="86"/>
        <v>0</v>
      </c>
      <c r="T945" s="42">
        <f>V945*Y$16</f>
        <v>772.18324651309558</v>
      </c>
      <c r="U945" s="21">
        <f>MIN(O945,Y$17)</f>
        <v>0</v>
      </c>
      <c r="V945" s="21">
        <f t="shared" si="89"/>
        <v>1119.8706202502112</v>
      </c>
      <c r="W945" s="22"/>
    </row>
    <row r="946" spans="1:23" x14ac:dyDescent="0.35">
      <c r="A946" s="3" t="s">
        <v>13</v>
      </c>
      <c r="B946" s="3">
        <v>939</v>
      </c>
      <c r="C946" s="3">
        <v>350</v>
      </c>
      <c r="D946" s="8">
        <v>55</v>
      </c>
      <c r="E946" s="42">
        <f t="shared" si="87"/>
        <v>-0.15277777777777798</v>
      </c>
      <c r="F946" s="42">
        <f t="shared" si="88"/>
        <v>-0.55000000000000071</v>
      </c>
      <c r="G946" s="42">
        <f>0.5*Y$11*Y$13*Y$10*(D946*(1000/3600))^2</f>
        <v>211.25482430555556</v>
      </c>
      <c r="H946" s="42">
        <f>IF(D946=0,0,Y$12*Y$9*9.81)</f>
        <v>374.44769999999994</v>
      </c>
      <c r="I946" s="42">
        <f t="shared" si="84"/>
        <v>585.70252430555547</v>
      </c>
      <c r="J946" s="42">
        <f>(Y$9*E946)+IF(E946&gt;0,H946+G946,0)</f>
        <v>-265.0694444444448</v>
      </c>
      <c r="K946" s="42">
        <f>MAX((Y$9*E946)+H946+G946,0)</f>
        <v>320.63307986111067</v>
      </c>
      <c r="L946" s="42">
        <f t="shared" si="85"/>
        <v>265.0694444444448</v>
      </c>
      <c r="M946" s="42">
        <f>ABS(MIN((Y$9*E946)+H946+G946,0))</f>
        <v>0</v>
      </c>
      <c r="N946" s="42">
        <f>MAX(K946,0)*(D946*1000/3600)</f>
        <v>4898.5609423225242</v>
      </c>
      <c r="O946" s="42">
        <f>ABS(M946*(D946*1000/3600))</f>
        <v>0</v>
      </c>
      <c r="P946" s="42">
        <f>P945+N946/1000</f>
        <v>5271.4601665743867</v>
      </c>
      <c r="Q946" s="42">
        <f>Q945+O946/1000</f>
        <v>1194.5322999982275</v>
      </c>
      <c r="R946" s="43">
        <v>1100.6973026553721</v>
      </c>
      <c r="S946" s="43">
        <f t="shared" si="86"/>
        <v>0</v>
      </c>
      <c r="T946" s="42">
        <f>V946*Y$16</f>
        <v>772.18324651309558</v>
      </c>
      <c r="U946" s="21">
        <f>MIN(O946,Y$17)</f>
        <v>0</v>
      </c>
      <c r="V946" s="21">
        <f t="shared" si="89"/>
        <v>1119.8706202502112</v>
      </c>
      <c r="W946" s="22"/>
    </row>
    <row r="947" spans="1:23" x14ac:dyDescent="0.35">
      <c r="A947" s="3" t="s">
        <v>13</v>
      </c>
      <c r="B947" s="3">
        <v>940</v>
      </c>
      <c r="C947" s="3">
        <v>351</v>
      </c>
      <c r="D947" s="8">
        <v>54.4</v>
      </c>
      <c r="E947" s="42">
        <f t="shared" si="87"/>
        <v>-0.12499999999999981</v>
      </c>
      <c r="F947" s="42">
        <f t="shared" si="88"/>
        <v>-0.44999999999999929</v>
      </c>
      <c r="G947" s="42">
        <f>0.5*Y$11*Y$13*Y$10*(D947*(1000/3600))^2</f>
        <v>206.67076920888888</v>
      </c>
      <c r="H947" s="42">
        <f>IF(D947=0,0,Y$12*Y$9*9.81)</f>
        <v>374.44769999999994</v>
      </c>
      <c r="I947" s="42">
        <f t="shared" si="84"/>
        <v>581.11846920888888</v>
      </c>
      <c r="J947" s="42">
        <f>(Y$9*E947)+IF(E947&gt;0,H947+G947,0)</f>
        <v>-216.87499999999966</v>
      </c>
      <c r="K947" s="42">
        <f>MAX((Y$9*E947)+H947+G947,0)</f>
        <v>364.24346920888917</v>
      </c>
      <c r="L947" s="42">
        <f t="shared" si="85"/>
        <v>216.87499999999966</v>
      </c>
      <c r="M947" s="42">
        <f>ABS(MIN((Y$9*E947)+H947+G947,0))</f>
        <v>0</v>
      </c>
      <c r="N947" s="42">
        <f>MAX(K947,0)*(D947*1000/3600)</f>
        <v>5504.1235347121028</v>
      </c>
      <c r="O947" s="42">
        <f>ABS(M947*(D947*1000/3600))</f>
        <v>0</v>
      </c>
      <c r="P947" s="42">
        <f>P946+N947/1000</f>
        <v>5276.9642901090983</v>
      </c>
      <c r="Q947" s="42">
        <f>Q946+O947/1000</f>
        <v>1194.5322999982275</v>
      </c>
      <c r="R947" s="43">
        <v>1100.6973026553721</v>
      </c>
      <c r="S947" s="43">
        <f t="shared" si="86"/>
        <v>0</v>
      </c>
      <c r="T947" s="42">
        <f>V947*Y$16</f>
        <v>772.18324651309558</v>
      </c>
      <c r="U947" s="21">
        <f>MIN(O947,Y$17)</f>
        <v>0</v>
      </c>
      <c r="V947" s="21">
        <f t="shared" si="89"/>
        <v>1119.8706202502112</v>
      </c>
      <c r="W947" s="22"/>
    </row>
    <row r="948" spans="1:23" x14ac:dyDescent="0.35">
      <c r="A948" s="3" t="s">
        <v>13</v>
      </c>
      <c r="B948" s="3">
        <v>941</v>
      </c>
      <c r="C948" s="3">
        <v>352</v>
      </c>
      <c r="D948" s="8">
        <v>54.1</v>
      </c>
      <c r="E948" s="42">
        <f t="shared" si="87"/>
        <v>-5.5555555555555358E-2</v>
      </c>
      <c r="F948" s="42">
        <f t="shared" si="88"/>
        <v>-0.19999999999999929</v>
      </c>
      <c r="G948" s="42">
        <f>0.5*Y$11*Y$13*Y$10*(D948*(1000/3600))^2</f>
        <v>204.39759746305558</v>
      </c>
      <c r="H948" s="42">
        <f>IF(D948=0,0,Y$12*Y$9*9.81)</f>
        <v>374.44769999999994</v>
      </c>
      <c r="I948" s="42">
        <f t="shared" si="84"/>
        <v>578.84529746305554</v>
      </c>
      <c r="J948" s="42">
        <f>(Y$9*E948)+IF(E948&gt;0,H948+G948,0)</f>
        <v>-96.388888888888545</v>
      </c>
      <c r="K948" s="42">
        <f>MAX((Y$9*E948)+H948+G948,0)</f>
        <v>482.45640857416697</v>
      </c>
      <c r="L948" s="42">
        <f t="shared" si="85"/>
        <v>96.388888888888545</v>
      </c>
      <c r="M948" s="42">
        <f>ABS(MIN((Y$9*E948)+H948+G948,0))</f>
        <v>0</v>
      </c>
      <c r="N948" s="42">
        <f>MAX(K948,0)*(D948*1000/3600)</f>
        <v>7250.2476955173433</v>
      </c>
      <c r="O948" s="42">
        <f>ABS(M948*(D948*1000/3600))</f>
        <v>0</v>
      </c>
      <c r="P948" s="42">
        <f>P947+N948/1000</f>
        <v>5284.2145378046152</v>
      </c>
      <c r="Q948" s="42">
        <f>Q947+O948/1000</f>
        <v>1194.5322999982275</v>
      </c>
      <c r="R948" s="43">
        <v>1100.6973026553721</v>
      </c>
      <c r="S948" s="43">
        <f t="shared" si="86"/>
        <v>0</v>
      </c>
      <c r="T948" s="42">
        <f>V948*Y$16</f>
        <v>772.18324651309558</v>
      </c>
      <c r="U948" s="21">
        <f>MIN(O948,Y$17)</f>
        <v>0</v>
      </c>
      <c r="V948" s="21">
        <f t="shared" si="89"/>
        <v>1119.8706202502112</v>
      </c>
      <c r="W948" s="22"/>
    </row>
    <row r="949" spans="1:23" x14ac:dyDescent="0.35">
      <c r="A949" s="3" t="s">
        <v>13</v>
      </c>
      <c r="B949" s="3">
        <v>942</v>
      </c>
      <c r="C949" s="3">
        <v>353</v>
      </c>
      <c r="D949" s="8">
        <v>54</v>
      </c>
      <c r="E949" s="42">
        <f t="shared" si="87"/>
        <v>-2.7777777777778172E-2</v>
      </c>
      <c r="F949" s="42">
        <f t="shared" si="88"/>
        <v>-0.10000000000000142</v>
      </c>
      <c r="G949" s="42">
        <f>0.5*Y$11*Y$13*Y$10*(D949*(1000/3600))^2</f>
        <v>203.64266699999999</v>
      </c>
      <c r="H949" s="42">
        <f>IF(D949=0,0,Y$12*Y$9*9.81)</f>
        <v>374.44769999999994</v>
      </c>
      <c r="I949" s="42">
        <f t="shared" si="84"/>
        <v>578.0903669999999</v>
      </c>
      <c r="J949" s="42">
        <f>(Y$9*E949)+IF(E949&gt;0,H949+G949,0)</f>
        <v>-48.194444444445125</v>
      </c>
      <c r="K949" s="42">
        <f>MAX((Y$9*E949)+H949+G949,0)</f>
        <v>529.89592255555476</v>
      </c>
      <c r="L949" s="42">
        <f t="shared" si="85"/>
        <v>48.194444444445125</v>
      </c>
      <c r="M949" s="42">
        <f>ABS(MIN((Y$9*E949)+H949+G949,0))</f>
        <v>0</v>
      </c>
      <c r="N949" s="42">
        <f>MAX(K949,0)*(D949*1000/3600)</f>
        <v>7948.4388383333217</v>
      </c>
      <c r="O949" s="42">
        <f>ABS(M949*(D949*1000/3600))</f>
        <v>0</v>
      </c>
      <c r="P949" s="42">
        <f>P948+N949/1000</f>
        <v>5292.1629766429487</v>
      </c>
      <c r="Q949" s="42">
        <f>Q948+O949/1000</f>
        <v>1194.5322999982275</v>
      </c>
      <c r="R949" s="43">
        <v>1100.6973026553721</v>
      </c>
      <c r="S949" s="43">
        <f t="shared" si="86"/>
        <v>0</v>
      </c>
      <c r="T949" s="42">
        <f>V949*Y$16</f>
        <v>772.18324651309558</v>
      </c>
      <c r="U949" s="21">
        <f>MIN(O949,Y$17)</f>
        <v>0</v>
      </c>
      <c r="V949" s="21">
        <f t="shared" si="89"/>
        <v>1119.8706202502112</v>
      </c>
      <c r="W949" s="22"/>
    </row>
    <row r="950" spans="1:23" x14ac:dyDescent="0.35">
      <c r="A950" s="3" t="s">
        <v>13</v>
      </c>
      <c r="B950" s="3">
        <v>943</v>
      </c>
      <c r="C950" s="3">
        <v>354</v>
      </c>
      <c r="D950" s="8">
        <v>53.9</v>
      </c>
      <c r="E950" s="42">
        <f t="shared" si="87"/>
        <v>-1.3888888888889086E-2</v>
      </c>
      <c r="F950" s="42">
        <f t="shared" si="88"/>
        <v>-5.0000000000000711E-2</v>
      </c>
      <c r="G950" s="42">
        <f>0.5*Y$11*Y$13*Y$10*(D950*(1000/3600))^2</f>
        <v>202.88913326305558</v>
      </c>
      <c r="H950" s="42">
        <f>IF(D950=0,0,Y$12*Y$9*9.81)</f>
        <v>374.44769999999994</v>
      </c>
      <c r="I950" s="42">
        <f t="shared" si="84"/>
        <v>577.3368332630555</v>
      </c>
      <c r="J950" s="42">
        <f>(Y$9*E950)+IF(E950&gt;0,H950+G950,0)</f>
        <v>-24.097222222222562</v>
      </c>
      <c r="K950" s="42">
        <f>MAX((Y$9*E950)+H950+G950,0)</f>
        <v>553.23961104083298</v>
      </c>
      <c r="L950" s="42">
        <f t="shared" si="85"/>
        <v>24.097222222222562</v>
      </c>
      <c r="M950" s="42">
        <f>ABS(MIN((Y$9*E950)+H950+G950,0))</f>
        <v>0</v>
      </c>
      <c r="N950" s="42">
        <f>MAX(K950,0)*(D950*1000/3600)</f>
        <v>8283.2263986391372</v>
      </c>
      <c r="O950" s="42">
        <f>ABS(M950*(D950*1000/3600))</f>
        <v>0</v>
      </c>
      <c r="P950" s="42">
        <f>P949+N950/1000</f>
        <v>5300.446203041588</v>
      </c>
      <c r="Q950" s="42">
        <f>Q949+O950/1000</f>
        <v>1194.5322999982275</v>
      </c>
      <c r="R950" s="43">
        <v>1100.6973026553721</v>
      </c>
      <c r="S950" s="43">
        <f t="shared" si="86"/>
        <v>0</v>
      </c>
      <c r="T950" s="42">
        <f>V950*Y$16</f>
        <v>772.18324651309558</v>
      </c>
      <c r="U950" s="21">
        <f>MIN(O950,Y$17)</f>
        <v>0</v>
      </c>
      <c r="V950" s="21">
        <f t="shared" si="89"/>
        <v>1119.8706202502112</v>
      </c>
      <c r="W950" s="22"/>
    </row>
    <row r="951" spans="1:23" x14ac:dyDescent="0.35">
      <c r="A951" s="3" t="s">
        <v>13</v>
      </c>
      <c r="B951" s="3">
        <v>944</v>
      </c>
      <c r="C951" s="3">
        <v>355</v>
      </c>
      <c r="D951" s="8">
        <v>53.9</v>
      </c>
      <c r="E951" s="42">
        <f t="shared" si="87"/>
        <v>1.3888888888889086E-2</v>
      </c>
      <c r="F951" s="42">
        <f t="shared" si="88"/>
        <v>5.0000000000000711E-2</v>
      </c>
      <c r="G951" s="42">
        <f>0.5*Y$11*Y$13*Y$10*(D951*(1000/3600))^2</f>
        <v>202.88913326305558</v>
      </c>
      <c r="H951" s="42">
        <f>IF(D951=0,0,Y$12*Y$9*9.81)</f>
        <v>374.44769999999994</v>
      </c>
      <c r="I951" s="42">
        <f t="shared" si="84"/>
        <v>577.3368332630555</v>
      </c>
      <c r="J951" s="42">
        <f>(Y$9*E951)+IF(E951&gt;0,H951+G951,0)</f>
        <v>601.43405548527801</v>
      </c>
      <c r="K951" s="42">
        <f>MAX((Y$9*E951)+H951+G951,0)</f>
        <v>601.43405548527812</v>
      </c>
      <c r="L951" s="42">
        <f t="shared" si="85"/>
        <v>0</v>
      </c>
      <c r="M951" s="42">
        <f>ABS(MIN((Y$9*E951)+H951+G951,0))</f>
        <v>0</v>
      </c>
      <c r="N951" s="42">
        <f>MAX(K951,0)*(D951*1000/3600)</f>
        <v>9004.8043307379139</v>
      </c>
      <c r="O951" s="42">
        <f>ABS(M951*(D951*1000/3600))</f>
        <v>0</v>
      </c>
      <c r="P951" s="42">
        <f>P950+N951/1000</f>
        <v>5309.4510073723259</v>
      </c>
      <c r="Q951" s="42">
        <f>Q950+O951/1000</f>
        <v>1194.5322999982275</v>
      </c>
      <c r="R951" s="43">
        <v>1100.6973026553721</v>
      </c>
      <c r="S951" s="43">
        <f t="shared" si="86"/>
        <v>0</v>
      </c>
      <c r="T951" s="42">
        <f>V951*Y$16</f>
        <v>772.18324651309558</v>
      </c>
      <c r="U951" s="21">
        <f>MIN(O951,Y$17)</f>
        <v>0</v>
      </c>
      <c r="V951" s="21">
        <f t="shared" si="89"/>
        <v>1119.8706202502112</v>
      </c>
      <c r="W951" s="22"/>
    </row>
    <row r="952" spans="1:23" x14ac:dyDescent="0.35">
      <c r="A952" s="3" t="s">
        <v>13</v>
      </c>
      <c r="B952" s="3">
        <v>945</v>
      </c>
      <c r="C952" s="3">
        <v>356</v>
      </c>
      <c r="D952" s="8">
        <v>54</v>
      </c>
      <c r="E952" s="42">
        <f t="shared" si="87"/>
        <v>4.1666666666667261E-2</v>
      </c>
      <c r="F952" s="42">
        <f t="shared" si="88"/>
        <v>0.15000000000000213</v>
      </c>
      <c r="G952" s="42">
        <f>0.5*Y$11*Y$13*Y$10*(D952*(1000/3600))^2</f>
        <v>203.64266699999999</v>
      </c>
      <c r="H952" s="42">
        <f>IF(D952=0,0,Y$12*Y$9*9.81)</f>
        <v>374.44769999999994</v>
      </c>
      <c r="I952" s="42">
        <f t="shared" si="84"/>
        <v>578.0903669999999</v>
      </c>
      <c r="J952" s="42">
        <f>(Y$9*E952)+IF(E952&gt;0,H952+G952,0)</f>
        <v>650.38203366666755</v>
      </c>
      <c r="K952" s="42">
        <f>MAX((Y$9*E952)+H952+G952,0)</f>
        <v>650.38203366666767</v>
      </c>
      <c r="L952" s="42">
        <f t="shared" si="85"/>
        <v>0</v>
      </c>
      <c r="M952" s="42">
        <f>ABS(MIN((Y$9*E952)+H952+G952,0))</f>
        <v>0</v>
      </c>
      <c r="N952" s="42">
        <f>MAX(K952,0)*(D952*1000/3600)</f>
        <v>9755.7305050000141</v>
      </c>
      <c r="O952" s="42">
        <f>ABS(M952*(D952*1000/3600))</f>
        <v>0</v>
      </c>
      <c r="P952" s="42">
        <f>P951+N952/1000</f>
        <v>5319.2067378773263</v>
      </c>
      <c r="Q952" s="42">
        <f>Q951+O952/1000</f>
        <v>1194.5322999982275</v>
      </c>
      <c r="R952" s="43">
        <v>1100.6973026553721</v>
      </c>
      <c r="S952" s="43">
        <f t="shared" si="86"/>
        <v>0</v>
      </c>
      <c r="T952" s="42">
        <f>V952*Y$16</f>
        <v>772.18324651309558</v>
      </c>
      <c r="U952" s="21">
        <f>MIN(O952,Y$17)</f>
        <v>0</v>
      </c>
      <c r="V952" s="21">
        <f t="shared" si="89"/>
        <v>1119.8706202502112</v>
      </c>
      <c r="W952" s="22"/>
    </row>
    <row r="953" spans="1:23" x14ac:dyDescent="0.35">
      <c r="A953" s="3" t="s">
        <v>13</v>
      </c>
      <c r="B953" s="3">
        <v>946</v>
      </c>
      <c r="C953" s="3">
        <v>357</v>
      </c>
      <c r="D953" s="8">
        <v>54.2</v>
      </c>
      <c r="E953" s="42">
        <f t="shared" si="87"/>
        <v>0.1388888888888889</v>
      </c>
      <c r="F953" s="42">
        <f t="shared" si="88"/>
        <v>0.5</v>
      </c>
      <c r="G953" s="42">
        <f>0.5*Y$11*Y$13*Y$10*(D953*(1000/3600))^2</f>
        <v>205.15392465222226</v>
      </c>
      <c r="H953" s="42">
        <f>IF(D953=0,0,Y$12*Y$9*9.81)</f>
        <v>374.44769999999994</v>
      </c>
      <c r="I953" s="42">
        <f t="shared" si="84"/>
        <v>579.6016246522222</v>
      </c>
      <c r="J953" s="42">
        <f>(Y$9*E953)+IF(E953&gt;0,H953+G953,0)</f>
        <v>820.57384687444437</v>
      </c>
      <c r="K953" s="42">
        <f>MAX((Y$9*E953)+H953+G953,0)</f>
        <v>820.57384687444437</v>
      </c>
      <c r="L953" s="42">
        <f t="shared" si="85"/>
        <v>0</v>
      </c>
      <c r="M953" s="42">
        <f>ABS(MIN((Y$9*E953)+H953+G953,0))</f>
        <v>0</v>
      </c>
      <c r="N953" s="42">
        <f>MAX(K953,0)*(D953*1000/3600)</f>
        <v>12354.195139054134</v>
      </c>
      <c r="O953" s="42">
        <f>ABS(M953*(D953*1000/3600))</f>
        <v>0</v>
      </c>
      <c r="P953" s="42">
        <f>P952+N953/1000</f>
        <v>5331.5609330163807</v>
      </c>
      <c r="Q953" s="42">
        <f>Q952+O953/1000</f>
        <v>1194.5322999982275</v>
      </c>
      <c r="R953" s="43">
        <v>1100.6973026553721</v>
      </c>
      <c r="S953" s="43">
        <f t="shared" si="86"/>
        <v>0</v>
      </c>
      <c r="T953" s="42">
        <f>V953*Y$16</f>
        <v>772.18324651309558</v>
      </c>
      <c r="U953" s="21">
        <f>MIN(O953,Y$17)</f>
        <v>0</v>
      </c>
      <c r="V953" s="21">
        <f t="shared" si="89"/>
        <v>1119.8706202502112</v>
      </c>
      <c r="W953" s="22"/>
    </row>
    <row r="954" spans="1:23" x14ac:dyDescent="0.35">
      <c r="A954" s="3" t="s">
        <v>13</v>
      </c>
      <c r="B954" s="3">
        <v>947</v>
      </c>
      <c r="C954" s="3">
        <v>358</v>
      </c>
      <c r="D954" s="8">
        <v>55</v>
      </c>
      <c r="E954" s="42">
        <f t="shared" si="87"/>
        <v>0.22222222222222143</v>
      </c>
      <c r="F954" s="42">
        <f t="shared" si="88"/>
        <v>0.79999999999999716</v>
      </c>
      <c r="G954" s="42">
        <f>0.5*Y$11*Y$13*Y$10*(D954*(1000/3600))^2</f>
        <v>211.25482430555556</v>
      </c>
      <c r="H954" s="42">
        <f>IF(D954=0,0,Y$12*Y$9*9.81)</f>
        <v>374.44769999999994</v>
      </c>
      <c r="I954" s="42">
        <f t="shared" si="84"/>
        <v>585.70252430555547</v>
      </c>
      <c r="J954" s="42">
        <f>(Y$9*E954)+IF(E954&gt;0,H954+G954,0)</f>
        <v>971.25807986110965</v>
      </c>
      <c r="K954" s="42">
        <f>MAX((Y$9*E954)+H954+G954,0)</f>
        <v>971.25807986110965</v>
      </c>
      <c r="L954" s="42">
        <f t="shared" si="85"/>
        <v>0</v>
      </c>
      <c r="M954" s="42">
        <f>ABS(MIN((Y$9*E954)+H954+G954,0))</f>
        <v>0</v>
      </c>
      <c r="N954" s="42">
        <f>MAX(K954,0)*(D954*1000/3600)</f>
        <v>14838.665108989177</v>
      </c>
      <c r="O954" s="42">
        <f>ABS(M954*(D954*1000/3600))</f>
        <v>0</v>
      </c>
      <c r="P954" s="42">
        <f>P953+N954/1000</f>
        <v>5346.3995981253702</v>
      </c>
      <c r="Q954" s="42">
        <f>Q953+O954/1000</f>
        <v>1194.5322999982275</v>
      </c>
      <c r="R954" s="43">
        <v>1100.6973026553721</v>
      </c>
      <c r="S954" s="43">
        <f t="shared" si="86"/>
        <v>0</v>
      </c>
      <c r="T954" s="42">
        <f>V954*Y$16</f>
        <v>772.18324651309558</v>
      </c>
      <c r="U954" s="21">
        <f>MIN(O954,Y$17)</f>
        <v>0</v>
      </c>
      <c r="V954" s="21">
        <f t="shared" si="89"/>
        <v>1119.8706202502112</v>
      </c>
      <c r="W954" s="22"/>
    </row>
    <row r="955" spans="1:23" x14ac:dyDescent="0.35">
      <c r="A955" s="3" t="s">
        <v>13</v>
      </c>
      <c r="B955" s="3">
        <v>948</v>
      </c>
      <c r="C955" s="3">
        <v>359</v>
      </c>
      <c r="D955" s="8">
        <v>55.8</v>
      </c>
      <c r="E955" s="42">
        <f t="shared" si="87"/>
        <v>0.16666666666666705</v>
      </c>
      <c r="F955" s="42">
        <f t="shared" si="88"/>
        <v>0.60000000000000142</v>
      </c>
      <c r="G955" s="42">
        <f>0.5*Y$11*Y$13*Y$10*(D955*(1000/3600))^2</f>
        <v>217.44511442999999</v>
      </c>
      <c r="H955" s="42">
        <f>IF(D955=0,0,Y$12*Y$9*9.81)</f>
        <v>374.44769999999994</v>
      </c>
      <c r="I955" s="42">
        <f t="shared" si="84"/>
        <v>591.89281442999993</v>
      </c>
      <c r="J955" s="42">
        <f>(Y$9*E955)+IF(E955&gt;0,H955+G955,0)</f>
        <v>881.05948109666724</v>
      </c>
      <c r="K955" s="42">
        <f>MAX((Y$9*E955)+H955+G955,0)</f>
        <v>881.05948109666724</v>
      </c>
      <c r="L955" s="42">
        <f t="shared" si="85"/>
        <v>0</v>
      </c>
      <c r="M955" s="42">
        <f>ABS(MIN((Y$9*E955)+H955+G955,0))</f>
        <v>0</v>
      </c>
      <c r="N955" s="42">
        <f>MAX(K955,0)*(D955*1000/3600)</f>
        <v>13656.421956998342</v>
      </c>
      <c r="O955" s="42">
        <f>ABS(M955*(D955*1000/3600))</f>
        <v>0</v>
      </c>
      <c r="P955" s="42">
        <f>P954+N955/1000</f>
        <v>5360.0560200823684</v>
      </c>
      <c r="Q955" s="42">
        <f>Q954+O955/1000</f>
        <v>1194.5322999982275</v>
      </c>
      <c r="R955" s="43">
        <v>1100.6973026553721</v>
      </c>
      <c r="S955" s="43">
        <f t="shared" si="86"/>
        <v>0</v>
      </c>
      <c r="T955" s="42">
        <f>V955*Y$16</f>
        <v>772.18324651309558</v>
      </c>
      <c r="U955" s="21">
        <f>MIN(O955,Y$17)</f>
        <v>0</v>
      </c>
      <c r="V955" s="21">
        <f t="shared" si="89"/>
        <v>1119.8706202502112</v>
      </c>
      <c r="W955" s="22"/>
    </row>
    <row r="956" spans="1:23" x14ac:dyDescent="0.35">
      <c r="A956" s="3" t="s">
        <v>13</v>
      </c>
      <c r="B956" s="3">
        <v>949</v>
      </c>
      <c r="C956" s="3">
        <v>360</v>
      </c>
      <c r="D956" s="8">
        <v>56.2</v>
      </c>
      <c r="E956" s="42">
        <f t="shared" si="87"/>
        <v>4.1666666666667261E-2</v>
      </c>
      <c r="F956" s="42">
        <f t="shared" si="88"/>
        <v>0.15000000000000213</v>
      </c>
      <c r="G956" s="42">
        <f>0.5*Y$11*Y$13*Y$10*(D956*(1000/3600))^2</f>
        <v>220.57378091888893</v>
      </c>
      <c r="H956" s="42">
        <f>IF(D956=0,0,Y$12*Y$9*9.81)</f>
        <v>374.44769999999994</v>
      </c>
      <c r="I956" s="42">
        <f t="shared" si="84"/>
        <v>595.02148091888887</v>
      </c>
      <c r="J956" s="42">
        <f>(Y$9*E956)+IF(E956&gt;0,H956+G956,0)</f>
        <v>667.31314758555652</v>
      </c>
      <c r="K956" s="42">
        <f>MAX((Y$9*E956)+H956+G956,0)</f>
        <v>667.31314758555664</v>
      </c>
      <c r="L956" s="42">
        <f t="shared" si="85"/>
        <v>0</v>
      </c>
      <c r="M956" s="42">
        <f>ABS(MIN((Y$9*E956)+H956+G956,0))</f>
        <v>0</v>
      </c>
      <c r="N956" s="42">
        <f>MAX(K956,0)*(D956*1000/3600)</f>
        <v>10417.499692863412</v>
      </c>
      <c r="O956" s="42">
        <f>ABS(M956*(D956*1000/3600))</f>
        <v>0</v>
      </c>
      <c r="P956" s="42">
        <f>P955+N956/1000</f>
        <v>5370.4735197752316</v>
      </c>
      <c r="Q956" s="42">
        <f>Q955+O956/1000</f>
        <v>1194.5322999982275</v>
      </c>
      <c r="R956" s="43">
        <v>1100.6973026553721</v>
      </c>
      <c r="S956" s="43">
        <f t="shared" si="86"/>
        <v>0</v>
      </c>
      <c r="T956" s="42">
        <f>V956*Y$16</f>
        <v>772.18324651309558</v>
      </c>
      <c r="U956" s="21">
        <f>MIN(O956,Y$17)</f>
        <v>0</v>
      </c>
      <c r="V956" s="21">
        <f t="shared" si="89"/>
        <v>1119.8706202502112</v>
      </c>
      <c r="W956" s="22"/>
    </row>
    <row r="957" spans="1:23" x14ac:dyDescent="0.35">
      <c r="A957" s="3" t="s">
        <v>13</v>
      </c>
      <c r="B957" s="3">
        <v>950</v>
      </c>
      <c r="C957" s="3">
        <v>361</v>
      </c>
      <c r="D957" s="8">
        <v>56.1</v>
      </c>
      <c r="E957" s="42">
        <f t="shared" si="87"/>
        <v>-0.15277777777777798</v>
      </c>
      <c r="F957" s="42">
        <f t="shared" si="88"/>
        <v>-0.55000000000000071</v>
      </c>
      <c r="G957" s="42">
        <f>0.5*Y$11*Y$13*Y$10*(D957*(1000/3600))^2</f>
        <v>219.78951920750001</v>
      </c>
      <c r="H957" s="42">
        <f>IF(D957=0,0,Y$12*Y$9*9.81)</f>
        <v>374.44769999999994</v>
      </c>
      <c r="I957" s="42">
        <f t="shared" si="84"/>
        <v>594.23721920749995</v>
      </c>
      <c r="J957" s="42">
        <f>(Y$9*E957)+IF(E957&gt;0,H957+G957,0)</f>
        <v>-265.0694444444448</v>
      </c>
      <c r="K957" s="42">
        <f>MAX((Y$9*E957)+H957+G957,0)</f>
        <v>329.16777476305515</v>
      </c>
      <c r="L957" s="42">
        <f t="shared" si="85"/>
        <v>265.0694444444448</v>
      </c>
      <c r="M957" s="42">
        <f>ABS(MIN((Y$9*E957)+H957+G957,0))</f>
        <v>0</v>
      </c>
      <c r="N957" s="42">
        <f>MAX(K957,0)*(D957*1000/3600)</f>
        <v>5129.5311567242761</v>
      </c>
      <c r="O957" s="42">
        <f>ABS(M957*(D957*1000/3600))</f>
        <v>0</v>
      </c>
      <c r="P957" s="42">
        <f>P956+N957/1000</f>
        <v>5375.6030509319562</v>
      </c>
      <c r="Q957" s="42">
        <f>Q956+O957/1000</f>
        <v>1194.5322999982275</v>
      </c>
      <c r="R957" s="43">
        <v>1100.6973026553721</v>
      </c>
      <c r="S957" s="43">
        <f t="shared" si="86"/>
        <v>0</v>
      </c>
      <c r="T957" s="42">
        <f>V957*Y$16</f>
        <v>772.18324651309558</v>
      </c>
      <c r="U957" s="21">
        <f>MIN(O957,Y$17)</f>
        <v>0</v>
      </c>
      <c r="V957" s="21">
        <f t="shared" si="89"/>
        <v>1119.8706202502112</v>
      </c>
      <c r="W957" s="22"/>
    </row>
    <row r="958" spans="1:23" x14ac:dyDescent="0.35">
      <c r="A958" s="3" t="s">
        <v>13</v>
      </c>
      <c r="B958" s="3">
        <v>951</v>
      </c>
      <c r="C958" s="3">
        <v>362</v>
      </c>
      <c r="D958" s="8">
        <v>55.1</v>
      </c>
      <c r="E958" s="42">
        <f t="shared" si="87"/>
        <v>-0.47222222222222199</v>
      </c>
      <c r="F958" s="42">
        <f t="shared" si="88"/>
        <v>-1.6999999999999993</v>
      </c>
      <c r="G958" s="42">
        <f>0.5*Y$11*Y$13*Y$10*(D958*(1000/3600))^2</f>
        <v>212.02372202972225</v>
      </c>
      <c r="H958" s="42">
        <f>IF(D958=0,0,Y$12*Y$9*9.81)</f>
        <v>374.44769999999994</v>
      </c>
      <c r="I958" s="42">
        <f t="shared" si="84"/>
        <v>586.47142202972213</v>
      </c>
      <c r="J958" s="42">
        <f>(Y$9*E958)+IF(E958&gt;0,H958+G958,0)</f>
        <v>-819.3055555555552</v>
      </c>
      <c r="K958" s="42">
        <f>MAX((Y$9*E958)+H958+G958,0)</f>
        <v>0</v>
      </c>
      <c r="L958" s="42">
        <f t="shared" si="85"/>
        <v>819.3055555555552</v>
      </c>
      <c r="M958" s="42">
        <f>ABS(MIN((Y$9*E958)+H958+G958,0))</f>
        <v>232.83413352583301</v>
      </c>
      <c r="N958" s="42">
        <f>MAX(K958,0)*(D958*1000/3600)</f>
        <v>0</v>
      </c>
      <c r="O958" s="42">
        <f>ABS(M958*(D958*1000/3600))</f>
        <v>3563.6557659092773</v>
      </c>
      <c r="P958" s="42">
        <f>P957+N958/1000</f>
        <v>5375.6030509319562</v>
      </c>
      <c r="Q958" s="42">
        <f>Q957+O958/1000</f>
        <v>1198.0959557641368</v>
      </c>
      <c r="R958" s="43">
        <v>1100.6973026553721</v>
      </c>
      <c r="S958" s="43">
        <f t="shared" si="86"/>
        <v>0</v>
      </c>
      <c r="T958" s="42">
        <f>V958*Y$16</f>
        <v>774.64049043843409</v>
      </c>
      <c r="U958" s="21">
        <f>MIN(O958,Y$17)</f>
        <v>3563.6557659092773</v>
      </c>
      <c r="V958" s="21">
        <f t="shared" si="89"/>
        <v>1123.4342760161205</v>
      </c>
      <c r="W958" s="22"/>
    </row>
    <row r="959" spans="1:23" x14ac:dyDescent="0.35">
      <c r="A959" s="3" t="s">
        <v>13</v>
      </c>
      <c r="B959" s="3">
        <v>952</v>
      </c>
      <c r="C959" s="3">
        <v>363</v>
      </c>
      <c r="D959" s="8">
        <v>52.7</v>
      </c>
      <c r="E959" s="42">
        <f t="shared" si="87"/>
        <v>-0.93055555555555591</v>
      </c>
      <c r="F959" s="42">
        <f t="shared" si="88"/>
        <v>-3.3500000000000014</v>
      </c>
      <c r="G959" s="42">
        <f>0.5*Y$11*Y$13*Y$10*(D959*(1000/3600))^2</f>
        <v>193.95567305638895</v>
      </c>
      <c r="H959" s="42">
        <f>IF(D959=0,0,Y$12*Y$9*9.81)</f>
        <v>374.44769999999994</v>
      </c>
      <c r="I959" s="42">
        <f t="shared" si="84"/>
        <v>568.40337305638889</v>
      </c>
      <c r="J959" s="42">
        <f>(Y$9*E959)+IF(E959&gt;0,H959+G959,0)</f>
        <v>-1614.5138888888896</v>
      </c>
      <c r="K959" s="42">
        <f>MAX((Y$9*E959)+H959+G959,0)</f>
        <v>0</v>
      </c>
      <c r="L959" s="42">
        <f t="shared" si="85"/>
        <v>1614.5138888888896</v>
      </c>
      <c r="M959" s="42">
        <f>ABS(MIN((Y$9*E959)+H959+G959,0))</f>
        <v>1046.1105158325008</v>
      </c>
      <c r="N959" s="42">
        <f>MAX(K959,0)*(D959*1000/3600)</f>
        <v>0</v>
      </c>
      <c r="O959" s="42">
        <f>ABS(M959*(D959*1000/3600))</f>
        <v>15313.89560677022</v>
      </c>
      <c r="P959" s="42">
        <f>P958+N959/1000</f>
        <v>5375.6030509319562</v>
      </c>
      <c r="Q959" s="42">
        <f>Q958+O959/1000</f>
        <v>1213.4098513709071</v>
      </c>
      <c r="R959" s="43">
        <v>1100.6973026553721</v>
      </c>
      <c r="S959" s="43">
        <f t="shared" si="86"/>
        <v>0</v>
      </c>
      <c r="T959" s="42">
        <f>V959*Y$16</f>
        <v>784.98342513843409</v>
      </c>
      <c r="U959" s="21">
        <f>MIN(O959,Y$17)</f>
        <v>15000</v>
      </c>
      <c r="V959" s="21">
        <f t="shared" si="89"/>
        <v>1138.4342760161205</v>
      </c>
      <c r="W959" s="22"/>
    </row>
    <row r="960" spans="1:23" x14ac:dyDescent="0.35">
      <c r="A960" s="3" t="s">
        <v>13</v>
      </c>
      <c r="B960" s="3">
        <v>953</v>
      </c>
      <c r="C960" s="3">
        <v>364</v>
      </c>
      <c r="D960" s="8">
        <v>48.4</v>
      </c>
      <c r="E960" s="42">
        <f t="shared" si="87"/>
        <v>-1.3333333333333335</v>
      </c>
      <c r="F960" s="42">
        <f t="shared" si="88"/>
        <v>-4.8000000000000007</v>
      </c>
      <c r="G960" s="42">
        <f>0.5*Y$11*Y$13*Y$10*(D960*(1000/3600))^2</f>
        <v>163.59573594222223</v>
      </c>
      <c r="H960" s="42">
        <f>IF(D960=0,0,Y$12*Y$9*9.81)</f>
        <v>374.44769999999994</v>
      </c>
      <c r="I960" s="42">
        <f t="shared" si="84"/>
        <v>538.04343594222223</v>
      </c>
      <c r="J960" s="42">
        <f>(Y$9*E960)+IF(E960&gt;0,H960+G960,0)</f>
        <v>-2313.3333333333335</v>
      </c>
      <c r="K960" s="42">
        <f>MAX((Y$9*E960)+H960+G960,0)</f>
        <v>0</v>
      </c>
      <c r="L960" s="42">
        <f t="shared" si="85"/>
        <v>2313.3333333333335</v>
      </c>
      <c r="M960" s="42">
        <f>ABS(MIN((Y$9*E960)+H960+G960,0))</f>
        <v>1775.2898973911113</v>
      </c>
      <c r="N960" s="42">
        <f>MAX(K960,0)*(D960*1000/3600)</f>
        <v>0</v>
      </c>
      <c r="O960" s="42">
        <f>ABS(M960*(D960*1000/3600))</f>
        <v>23867.786398258275</v>
      </c>
      <c r="P960" s="42">
        <f>P959+N960/1000</f>
        <v>5375.6030509319562</v>
      </c>
      <c r="Q960" s="42">
        <f>Q959+O960/1000</f>
        <v>1237.2776377691653</v>
      </c>
      <c r="R960" s="43">
        <v>1100.6973026553721</v>
      </c>
      <c r="S960" s="43">
        <f t="shared" si="86"/>
        <v>0</v>
      </c>
      <c r="T960" s="42">
        <f>V960*Y$16</f>
        <v>795.32635983843409</v>
      </c>
      <c r="U960" s="21">
        <f>MIN(O960,Y$17)</f>
        <v>15000</v>
      </c>
      <c r="V960" s="21">
        <f t="shared" si="89"/>
        <v>1153.4342760161205</v>
      </c>
      <c r="W960" s="22"/>
    </row>
    <row r="961" spans="1:23" x14ac:dyDescent="0.35">
      <c r="A961" s="3" t="s">
        <v>13</v>
      </c>
      <c r="B961" s="3">
        <v>954</v>
      </c>
      <c r="C961" s="3">
        <v>365</v>
      </c>
      <c r="D961" s="8">
        <v>43.1</v>
      </c>
      <c r="E961" s="42">
        <f t="shared" si="87"/>
        <v>-1.4722222222222223</v>
      </c>
      <c r="F961" s="42">
        <f t="shared" si="88"/>
        <v>-5.3000000000000007</v>
      </c>
      <c r="G961" s="42">
        <f>0.5*Y$11*Y$13*Y$10*(D961*(1000/3600))^2</f>
        <v>129.72861956305556</v>
      </c>
      <c r="H961" s="42">
        <f>IF(D961=0,0,Y$12*Y$9*9.81)</f>
        <v>374.44769999999994</v>
      </c>
      <c r="I961" s="42">
        <f t="shared" si="84"/>
        <v>504.17631956305547</v>
      </c>
      <c r="J961" s="42">
        <f>(Y$9*E961)+IF(E961&gt;0,H961+G961,0)</f>
        <v>-2554.3055555555557</v>
      </c>
      <c r="K961" s="42">
        <f>MAX((Y$9*E961)+H961+G961,0)</f>
        <v>0</v>
      </c>
      <c r="L961" s="42">
        <f t="shared" si="85"/>
        <v>2554.3055555555557</v>
      </c>
      <c r="M961" s="42">
        <f>ABS(MIN((Y$9*E961)+H961+G961,0))</f>
        <v>2050.1292359925005</v>
      </c>
      <c r="N961" s="42">
        <f>MAX(K961,0)*(D961*1000/3600)</f>
        <v>0</v>
      </c>
      <c r="O961" s="42">
        <f>ABS(M961*(D961*1000/3600))</f>
        <v>24544.602797576881</v>
      </c>
      <c r="P961" s="42">
        <f>P960+N961/1000</f>
        <v>5375.6030509319562</v>
      </c>
      <c r="Q961" s="42">
        <f>Q960+O961/1000</f>
        <v>1261.822240566742</v>
      </c>
      <c r="R961" s="43">
        <v>1100.6973026553721</v>
      </c>
      <c r="S961" s="43">
        <f t="shared" si="86"/>
        <v>0</v>
      </c>
      <c r="T961" s="42">
        <f>V961*Y$16</f>
        <v>805.66929453843409</v>
      </c>
      <c r="U961" s="21">
        <f>MIN(O961,Y$17)</f>
        <v>15000</v>
      </c>
      <c r="V961" s="21">
        <f t="shared" si="89"/>
        <v>1168.4342760161205</v>
      </c>
      <c r="W961" s="22"/>
    </row>
    <row r="962" spans="1:23" x14ac:dyDescent="0.35">
      <c r="A962" s="3" t="s">
        <v>13</v>
      </c>
      <c r="B962" s="3">
        <v>955</v>
      </c>
      <c r="C962" s="3">
        <v>366</v>
      </c>
      <c r="D962" s="8">
        <v>37.799999999999997</v>
      </c>
      <c r="E962" s="42">
        <f t="shared" si="87"/>
        <v>-1.4722222222222223</v>
      </c>
      <c r="F962" s="42">
        <f t="shared" si="88"/>
        <v>-5.3000000000000007</v>
      </c>
      <c r="G962" s="42">
        <f>0.5*Y$11*Y$13*Y$10*(D962*(1000/3600))^2</f>
        <v>99.784906829999997</v>
      </c>
      <c r="H962" s="42">
        <f>IF(D962=0,0,Y$12*Y$9*9.81)</f>
        <v>374.44769999999994</v>
      </c>
      <c r="I962" s="42">
        <f t="shared" si="84"/>
        <v>474.23260682999995</v>
      </c>
      <c r="J962" s="42">
        <f>(Y$9*E962)+IF(E962&gt;0,H962+G962,0)</f>
        <v>-2554.3055555555557</v>
      </c>
      <c r="K962" s="42">
        <f>MAX((Y$9*E962)+H962+G962,0)</f>
        <v>0</v>
      </c>
      <c r="L962" s="42">
        <f t="shared" si="85"/>
        <v>2554.3055555555557</v>
      </c>
      <c r="M962" s="42">
        <f>ABS(MIN((Y$9*E962)+H962+G962,0))</f>
        <v>2080.0729487255558</v>
      </c>
      <c r="N962" s="42">
        <f>MAX(K962,0)*(D962*1000/3600)</f>
        <v>0</v>
      </c>
      <c r="O962" s="42">
        <f>ABS(M962*(D962*1000/3600))</f>
        <v>21840.765961618337</v>
      </c>
      <c r="P962" s="42">
        <f>P961+N962/1000</f>
        <v>5375.6030509319562</v>
      </c>
      <c r="Q962" s="42">
        <f>Q961+O962/1000</f>
        <v>1283.6630065283605</v>
      </c>
      <c r="R962" s="43">
        <v>1100.6973026553721</v>
      </c>
      <c r="S962" s="43">
        <f t="shared" si="86"/>
        <v>0</v>
      </c>
      <c r="T962" s="42">
        <f>V962*Y$16</f>
        <v>816.01222923843409</v>
      </c>
      <c r="U962" s="21">
        <f>MIN(O962,Y$17)</f>
        <v>15000</v>
      </c>
      <c r="V962" s="21">
        <f t="shared" si="89"/>
        <v>1183.4342760161205</v>
      </c>
      <c r="W962" s="22"/>
    </row>
    <row r="963" spans="1:23" x14ac:dyDescent="0.35">
      <c r="A963" s="3" t="s">
        <v>13</v>
      </c>
      <c r="B963" s="3">
        <v>956</v>
      </c>
      <c r="C963" s="3">
        <v>367</v>
      </c>
      <c r="D963" s="8">
        <v>32.5</v>
      </c>
      <c r="E963" s="42">
        <f t="shared" si="87"/>
        <v>-1.4722222222222219</v>
      </c>
      <c r="F963" s="42">
        <f t="shared" si="88"/>
        <v>-5.2999999999999989</v>
      </c>
      <c r="G963" s="42">
        <f>0.5*Y$11*Y$13*Y$10*(D963*(1000/3600))^2</f>
        <v>73.76459774305556</v>
      </c>
      <c r="H963" s="42">
        <f>IF(D963=0,0,Y$12*Y$9*9.81)</f>
        <v>374.44769999999994</v>
      </c>
      <c r="I963" s="42">
        <f t="shared" si="84"/>
        <v>448.2122977430555</v>
      </c>
      <c r="J963" s="42">
        <f>(Y$9*E963)+IF(E963&gt;0,H963+G963,0)</f>
        <v>-2554.3055555555547</v>
      </c>
      <c r="K963" s="42">
        <f>MAX((Y$9*E963)+H963+G963,0)</f>
        <v>0</v>
      </c>
      <c r="L963" s="42">
        <f t="shared" si="85"/>
        <v>2554.3055555555547</v>
      </c>
      <c r="M963" s="42">
        <f>ABS(MIN((Y$9*E963)+H963+G963,0))</f>
        <v>2106.0932578124994</v>
      </c>
      <c r="N963" s="42">
        <f>MAX(K963,0)*(D963*1000/3600)</f>
        <v>0</v>
      </c>
      <c r="O963" s="42">
        <f>ABS(M963*(D963*1000/3600))</f>
        <v>19013.341910807289</v>
      </c>
      <c r="P963" s="42">
        <f>P962+N963/1000</f>
        <v>5375.6030509319562</v>
      </c>
      <c r="Q963" s="42">
        <f>Q962+O963/1000</f>
        <v>1302.6763484391677</v>
      </c>
      <c r="R963" s="43">
        <v>1100.6973026553721</v>
      </c>
      <c r="S963" s="43">
        <f t="shared" si="86"/>
        <v>0</v>
      </c>
      <c r="T963" s="42">
        <f>V963*Y$16</f>
        <v>826.35516393843409</v>
      </c>
      <c r="U963" s="21">
        <f>MIN(O963,Y$17)</f>
        <v>15000</v>
      </c>
      <c r="V963" s="21">
        <f t="shared" si="89"/>
        <v>1198.4342760161205</v>
      </c>
      <c r="W963" s="22"/>
    </row>
    <row r="964" spans="1:23" x14ac:dyDescent="0.35">
      <c r="A964" s="3" t="s">
        <v>13</v>
      </c>
      <c r="B964" s="3">
        <v>957</v>
      </c>
      <c r="C964" s="3">
        <v>368</v>
      </c>
      <c r="D964" s="8">
        <v>27.2</v>
      </c>
      <c r="E964" s="42">
        <f t="shared" si="87"/>
        <v>-1.0277777777777775</v>
      </c>
      <c r="F964" s="42">
        <f t="shared" si="88"/>
        <v>-3.6999999999999993</v>
      </c>
      <c r="G964" s="42">
        <f>0.5*Y$11*Y$13*Y$10*(D964*(1000/3600))^2</f>
        <v>51.667692302222221</v>
      </c>
      <c r="H964" s="42">
        <f>IF(D964=0,0,Y$12*Y$9*9.81)</f>
        <v>374.44769999999994</v>
      </c>
      <c r="I964" s="42">
        <f t="shared" si="84"/>
        <v>426.11539230222218</v>
      </c>
      <c r="J964" s="42">
        <f>(Y$9*E964)+IF(E964&gt;0,H964+G964,0)</f>
        <v>-1783.1944444444439</v>
      </c>
      <c r="K964" s="42">
        <f>MAX((Y$9*E964)+H964+G964,0)</f>
        <v>0</v>
      </c>
      <c r="L964" s="42">
        <f t="shared" si="85"/>
        <v>1783.1944444444439</v>
      </c>
      <c r="M964" s="42">
        <f>ABS(MIN((Y$9*E964)+H964+G964,0))</f>
        <v>1357.0790521422218</v>
      </c>
      <c r="N964" s="42">
        <f>MAX(K964,0)*(D964*1000/3600)</f>
        <v>0</v>
      </c>
      <c r="O964" s="42">
        <f>ABS(M964*(D964*1000/3600))</f>
        <v>10253.486171741231</v>
      </c>
      <c r="P964" s="42">
        <f>P963+N964/1000</f>
        <v>5375.6030509319562</v>
      </c>
      <c r="Q964" s="42">
        <f>Q963+O964/1000</f>
        <v>1312.929834610909</v>
      </c>
      <c r="R964" s="43">
        <v>1100.6973026553721</v>
      </c>
      <c r="S964" s="43">
        <f t="shared" si="86"/>
        <v>0</v>
      </c>
      <c r="T964" s="42">
        <f>V964*Y$16</f>
        <v>833.42523979987902</v>
      </c>
      <c r="U964" s="21">
        <f>MIN(O964,Y$17)</f>
        <v>10253.486171741231</v>
      </c>
      <c r="V964" s="21">
        <f t="shared" si="89"/>
        <v>1208.6877621878618</v>
      </c>
      <c r="W964" s="22"/>
    </row>
    <row r="965" spans="1:23" x14ac:dyDescent="0.35">
      <c r="A965" s="3" t="s">
        <v>13</v>
      </c>
      <c r="B965" s="3">
        <v>958</v>
      </c>
      <c r="C965" s="3">
        <v>369</v>
      </c>
      <c r="D965" s="8">
        <v>25.1</v>
      </c>
      <c r="E965" s="42">
        <f t="shared" si="87"/>
        <v>-0.16666666666666657</v>
      </c>
      <c r="F965" s="42">
        <f t="shared" si="88"/>
        <v>-0.59999999999999964</v>
      </c>
      <c r="G965" s="42">
        <f>0.5*Y$11*Y$13*Y$10*(D965*(1000/3600))^2</f>
        <v>43.997570863055564</v>
      </c>
      <c r="H965" s="42">
        <f>IF(D965=0,0,Y$12*Y$9*9.81)</f>
        <v>374.44769999999994</v>
      </c>
      <c r="I965" s="42">
        <f t="shared" si="84"/>
        <v>418.4452708630555</v>
      </c>
      <c r="J965" s="42">
        <f>(Y$9*E965)+IF(E965&gt;0,H965+G965,0)</f>
        <v>-289.16666666666652</v>
      </c>
      <c r="K965" s="42">
        <f>MAX((Y$9*E965)+H965+G965,0)</f>
        <v>129.27860419638898</v>
      </c>
      <c r="L965" s="42">
        <f t="shared" si="85"/>
        <v>289.16666666666652</v>
      </c>
      <c r="M965" s="42">
        <f>ABS(MIN((Y$9*E965)+H965+G965,0))</f>
        <v>0</v>
      </c>
      <c r="N965" s="42">
        <f>MAX(K965,0)*(D965*1000/3600)</f>
        <v>901.35915703593435</v>
      </c>
      <c r="O965" s="42">
        <f>ABS(M965*(D965*1000/3600))</f>
        <v>0</v>
      </c>
      <c r="P965" s="42">
        <f>P964+N965/1000</f>
        <v>5376.5044100889918</v>
      </c>
      <c r="Q965" s="42">
        <f>Q964+O965/1000</f>
        <v>1312.929834610909</v>
      </c>
      <c r="R965" s="43">
        <v>1100.6973026553721</v>
      </c>
      <c r="S965" s="43">
        <f t="shared" si="86"/>
        <v>0</v>
      </c>
      <c r="T965" s="42">
        <f>V965*Y$16</f>
        <v>833.42523979987902</v>
      </c>
      <c r="U965" s="21">
        <f>MIN(O965,Y$17)</f>
        <v>0</v>
      </c>
      <c r="V965" s="21">
        <f t="shared" si="89"/>
        <v>1208.6877621878618</v>
      </c>
      <c r="W965" s="22"/>
    </row>
    <row r="966" spans="1:23" x14ac:dyDescent="0.35">
      <c r="A966" s="3" t="s">
        <v>13</v>
      </c>
      <c r="B966" s="3">
        <v>959</v>
      </c>
      <c r="C966" s="3">
        <v>370</v>
      </c>
      <c r="D966" s="8">
        <v>26</v>
      </c>
      <c r="E966" s="42">
        <f t="shared" si="87"/>
        <v>0.58333333333333326</v>
      </c>
      <c r="F966" s="42">
        <f t="shared" si="88"/>
        <v>2.0999999999999996</v>
      </c>
      <c r="G966" s="42">
        <f>0.5*Y$11*Y$13*Y$10*(D966*(1000/3600))^2</f>
        <v>47.209342555555558</v>
      </c>
      <c r="H966" s="42">
        <f>IF(D966=0,0,Y$12*Y$9*9.81)</f>
        <v>374.44769999999994</v>
      </c>
      <c r="I966" s="42">
        <f t="shared" si="84"/>
        <v>421.65704255555551</v>
      </c>
      <c r="J966" s="42">
        <f>(Y$9*E966)+IF(E966&gt;0,H966+G966,0)</f>
        <v>1433.7403758888888</v>
      </c>
      <c r="K966" s="42">
        <f>MAX((Y$9*E966)+H966+G966,0)</f>
        <v>1433.7403758888888</v>
      </c>
      <c r="L966" s="42">
        <f t="shared" si="85"/>
        <v>0</v>
      </c>
      <c r="M966" s="42">
        <f>ABS(MIN((Y$9*E966)+H966+G966,0))</f>
        <v>0</v>
      </c>
      <c r="N966" s="42">
        <f>MAX(K966,0)*(D966*1000/3600)</f>
        <v>10354.791603641976</v>
      </c>
      <c r="O966" s="42">
        <f>ABS(M966*(D966*1000/3600))</f>
        <v>0</v>
      </c>
      <c r="P966" s="42">
        <f>P965+N966/1000</f>
        <v>5386.8592016926341</v>
      </c>
      <c r="Q966" s="42">
        <f>Q965+O966/1000</f>
        <v>1312.929834610909</v>
      </c>
      <c r="R966" s="43">
        <v>1100.6973026553721</v>
      </c>
      <c r="S966" s="43">
        <f t="shared" si="86"/>
        <v>0</v>
      </c>
      <c r="T966" s="42">
        <f>V966*Y$16</f>
        <v>833.42523979987902</v>
      </c>
      <c r="U966" s="21">
        <f>MIN(O966,Y$17)</f>
        <v>0</v>
      </c>
      <c r="V966" s="21">
        <f t="shared" si="89"/>
        <v>1208.6877621878618</v>
      </c>
      <c r="W966" s="22"/>
    </row>
    <row r="967" spans="1:23" x14ac:dyDescent="0.35">
      <c r="A967" s="3" t="s">
        <v>13</v>
      </c>
      <c r="B967" s="3">
        <v>960</v>
      </c>
      <c r="C967" s="3">
        <v>371</v>
      </c>
      <c r="D967" s="8">
        <v>29.3</v>
      </c>
      <c r="E967" s="42">
        <f t="shared" si="87"/>
        <v>1.1944444444444446</v>
      </c>
      <c r="F967" s="42">
        <f t="shared" si="88"/>
        <v>4.3000000000000007</v>
      </c>
      <c r="G967" s="42">
        <f>0.5*Y$11*Y$13*Y$10*(D967*(1000/3600))^2</f>
        <v>59.953769956388889</v>
      </c>
      <c r="H967" s="42">
        <f>IF(D967=0,0,Y$12*Y$9*9.81)</f>
        <v>374.44769999999994</v>
      </c>
      <c r="I967" s="42">
        <f t="shared" si="84"/>
        <v>434.40146995638884</v>
      </c>
      <c r="J967" s="42">
        <f>(Y$9*E967)+IF(E967&gt;0,H967+G967,0)</f>
        <v>2506.7625810674999</v>
      </c>
      <c r="K967" s="42">
        <f>MAX((Y$9*E967)+H967+G967,0)</f>
        <v>2506.7625810674999</v>
      </c>
      <c r="L967" s="42">
        <f t="shared" si="85"/>
        <v>0</v>
      </c>
      <c r="M967" s="42">
        <f>ABS(MIN((Y$9*E967)+H967+G967,0))</f>
        <v>0</v>
      </c>
      <c r="N967" s="42">
        <f>MAX(K967,0)*(D967*1000/3600)</f>
        <v>20402.262118132709</v>
      </c>
      <c r="O967" s="42">
        <f>ABS(M967*(D967*1000/3600))</f>
        <v>0</v>
      </c>
      <c r="P967" s="42">
        <f>P966+N967/1000</f>
        <v>5407.2614638107671</v>
      </c>
      <c r="Q967" s="42">
        <f>Q966+O967/1000</f>
        <v>1312.929834610909</v>
      </c>
      <c r="R967" s="43">
        <v>1100.6973026553721</v>
      </c>
      <c r="S967" s="43">
        <f t="shared" si="86"/>
        <v>0</v>
      </c>
      <c r="T967" s="42">
        <f>V967*Y$16</f>
        <v>833.42523979987902</v>
      </c>
      <c r="U967" s="21">
        <f>MIN(O967,Y$17)</f>
        <v>0</v>
      </c>
      <c r="V967" s="21">
        <f t="shared" si="89"/>
        <v>1208.6877621878618</v>
      </c>
      <c r="W967" s="22"/>
    </row>
    <row r="968" spans="1:23" x14ac:dyDescent="0.35">
      <c r="A968" s="3" t="s">
        <v>13</v>
      </c>
      <c r="B968" s="3">
        <v>961</v>
      </c>
      <c r="C968" s="3">
        <v>372</v>
      </c>
      <c r="D968" s="8">
        <v>34.6</v>
      </c>
      <c r="E968" s="42">
        <f t="shared" si="87"/>
        <v>1.5416666666666663</v>
      </c>
      <c r="F968" s="42">
        <f t="shared" si="88"/>
        <v>5.5499999999999989</v>
      </c>
      <c r="G968" s="42">
        <f>0.5*Y$11*Y$13*Y$10*(D968*(1000/3600))^2</f>
        <v>83.605231558888917</v>
      </c>
      <c r="H968" s="42">
        <f>IF(D968=0,0,Y$12*Y$9*9.81)</f>
        <v>374.44769999999994</v>
      </c>
      <c r="I968" s="42">
        <f t="shared" ref="I968:I1031" si="90">G968+H968</f>
        <v>458.05293155888887</v>
      </c>
      <c r="J968" s="42">
        <f>(Y$9*E968)+IF(E968&gt;0,H968+G968,0)</f>
        <v>3132.8445982255548</v>
      </c>
      <c r="K968" s="42">
        <f>MAX((Y$9*E968)+H968+G968,0)</f>
        <v>3132.8445982255548</v>
      </c>
      <c r="L968" s="42">
        <f t="shared" ref="L968:L1031" si="91">ABS(MIN(J968,0))</f>
        <v>0</v>
      </c>
      <c r="M968" s="42">
        <f>ABS(MIN((Y$9*E968)+H968+G968,0))</f>
        <v>0</v>
      </c>
      <c r="N968" s="42">
        <f>MAX(K968,0)*(D968*1000/3600)</f>
        <v>30110.117527390052</v>
      </c>
      <c r="O968" s="42">
        <f>ABS(M968*(D968*1000/3600))</f>
        <v>0</v>
      </c>
      <c r="P968" s="42">
        <f>P967+N968/1000</f>
        <v>5437.3715813381568</v>
      </c>
      <c r="Q968" s="42">
        <f>Q967+O968/1000</f>
        <v>1312.929834610909</v>
      </c>
      <c r="R968" s="43">
        <v>1100.6973026553721</v>
      </c>
      <c r="S968" s="43">
        <f t="shared" ref="S968:S1031" si="92">R969-R968</f>
        <v>0</v>
      </c>
      <c r="T968" s="42">
        <f>V968*Y$16</f>
        <v>833.42523979987902</v>
      </c>
      <c r="U968" s="21">
        <f>MIN(O968,Y$17)</f>
        <v>0</v>
      </c>
      <c r="V968" s="21">
        <f t="shared" si="89"/>
        <v>1208.6877621878618</v>
      </c>
      <c r="W968" s="22"/>
    </row>
    <row r="969" spans="1:23" x14ac:dyDescent="0.35">
      <c r="A969" s="3" t="s">
        <v>13</v>
      </c>
      <c r="B969" s="3">
        <v>962</v>
      </c>
      <c r="C969" s="3">
        <v>373</v>
      </c>
      <c r="D969" s="8">
        <v>40.4</v>
      </c>
      <c r="E969" s="42">
        <f t="shared" ref="E969:E1032" si="93">($D970-$D968)/2/3.6</f>
        <v>1.4861111111111105</v>
      </c>
      <c r="F969" s="42">
        <f t="shared" ref="F969:F1032" si="94">($D970-$D968)/2</f>
        <v>5.3499999999999979</v>
      </c>
      <c r="G969" s="42">
        <f>0.5*Y$11*Y$13*Y$10*(D969*(1000/3600))^2</f>
        <v>113.98402447555557</v>
      </c>
      <c r="H969" s="42">
        <f>IF(D969=0,0,Y$12*Y$9*9.81)</f>
        <v>374.44769999999994</v>
      </c>
      <c r="I969" s="42">
        <f t="shared" si="90"/>
        <v>488.43172447555548</v>
      </c>
      <c r="J969" s="42">
        <f>(Y$9*E969)+IF(E969&gt;0,H969+G969,0)</f>
        <v>3066.8345022533322</v>
      </c>
      <c r="K969" s="42">
        <f>MAX((Y$9*E969)+H969+G969,0)</f>
        <v>3066.8345022533326</v>
      </c>
      <c r="L969" s="42">
        <f t="shared" si="91"/>
        <v>0</v>
      </c>
      <c r="M969" s="42">
        <f>ABS(MIN((Y$9*E969)+H969+G969,0))</f>
        <v>0</v>
      </c>
      <c r="N969" s="42">
        <f>MAX(K969,0)*(D969*1000/3600)</f>
        <v>34416.698303065175</v>
      </c>
      <c r="O969" s="42">
        <f>ABS(M969*(D969*1000/3600))</f>
        <v>0</v>
      </c>
      <c r="P969" s="42">
        <f>P968+N969/1000</f>
        <v>5471.7882796412223</v>
      </c>
      <c r="Q969" s="42">
        <f>Q968+O969/1000</f>
        <v>1312.929834610909</v>
      </c>
      <c r="R969" s="43">
        <v>1100.6973026553721</v>
      </c>
      <c r="S969" s="43">
        <f t="shared" si="92"/>
        <v>0</v>
      </c>
      <c r="T969" s="42">
        <f>V969*Y$16</f>
        <v>833.42523979987902</v>
      </c>
      <c r="U969" s="21">
        <f>MIN(O969,Y$17)</f>
        <v>0</v>
      </c>
      <c r="V969" s="21">
        <f t="shared" ref="V969:V1032" si="95">V968+U969/1000</f>
        <v>1208.6877621878618</v>
      </c>
      <c r="W969" s="22"/>
    </row>
    <row r="970" spans="1:23" x14ac:dyDescent="0.35">
      <c r="A970" s="3" t="s">
        <v>13</v>
      </c>
      <c r="B970" s="3">
        <v>963</v>
      </c>
      <c r="C970" s="3">
        <v>374</v>
      </c>
      <c r="D970" s="8">
        <v>45.3</v>
      </c>
      <c r="E970" s="42">
        <f t="shared" si="93"/>
        <v>1.1944444444444446</v>
      </c>
      <c r="F970" s="42">
        <f t="shared" si="94"/>
        <v>4.3000000000000007</v>
      </c>
      <c r="G970" s="42">
        <f>0.5*Y$11*Y$13*Y$10*(D970*(1000/3600))^2</f>
        <v>143.31038426750001</v>
      </c>
      <c r="H970" s="42">
        <f>IF(D970=0,0,Y$12*Y$9*9.81)</f>
        <v>374.44769999999994</v>
      </c>
      <c r="I970" s="42">
        <f t="shared" si="90"/>
        <v>517.75808426749995</v>
      </c>
      <c r="J970" s="42">
        <f>(Y$9*E970)+IF(E970&gt;0,H970+G970,0)</f>
        <v>2590.119195378611</v>
      </c>
      <c r="K970" s="42">
        <f>MAX((Y$9*E970)+H970+G970,0)</f>
        <v>2590.119195378611</v>
      </c>
      <c r="L970" s="42">
        <f t="shared" si="91"/>
        <v>0</v>
      </c>
      <c r="M970" s="42">
        <f>ABS(MIN((Y$9*E970)+H970+G970,0))</f>
        <v>0</v>
      </c>
      <c r="N970" s="42">
        <f>MAX(K970,0)*(D970*1000/3600)</f>
        <v>32592.333208514192</v>
      </c>
      <c r="O970" s="42">
        <f>ABS(M970*(D970*1000/3600))</f>
        <v>0</v>
      </c>
      <c r="P970" s="42">
        <f>P969+N970/1000</f>
        <v>5504.3806128497363</v>
      </c>
      <c r="Q970" s="42">
        <f>Q969+O970/1000</f>
        <v>1312.929834610909</v>
      </c>
      <c r="R970" s="43">
        <v>1100.6973026553721</v>
      </c>
      <c r="S970" s="43">
        <f t="shared" si="92"/>
        <v>0</v>
      </c>
      <c r="T970" s="42">
        <f>V970*Y$16</f>
        <v>833.42523979987902</v>
      </c>
      <c r="U970" s="21">
        <f>MIN(O970,Y$17)</f>
        <v>0</v>
      </c>
      <c r="V970" s="21">
        <f t="shared" si="95"/>
        <v>1208.6877621878618</v>
      </c>
      <c r="W970" s="22"/>
    </row>
    <row r="971" spans="1:23" x14ac:dyDescent="0.35">
      <c r="A971" s="3" t="s">
        <v>13</v>
      </c>
      <c r="B971" s="3">
        <v>964</v>
      </c>
      <c r="C971" s="3">
        <v>375</v>
      </c>
      <c r="D971" s="8">
        <v>49</v>
      </c>
      <c r="E971" s="42">
        <f t="shared" si="93"/>
        <v>0.80555555555555614</v>
      </c>
      <c r="F971" s="42">
        <f t="shared" si="94"/>
        <v>2.9000000000000021</v>
      </c>
      <c r="G971" s="42">
        <f>0.5*Y$11*Y$13*Y$10*(D971*(1000/3600))^2</f>
        <v>167.67696963888892</v>
      </c>
      <c r="H971" s="42">
        <f>IF(D971=0,0,Y$12*Y$9*9.81)</f>
        <v>374.44769999999994</v>
      </c>
      <c r="I971" s="42">
        <f t="shared" si="90"/>
        <v>542.12466963888892</v>
      </c>
      <c r="J971" s="42">
        <f>(Y$9*E971)+IF(E971&gt;0,H971+G971,0)</f>
        <v>1939.7635585277787</v>
      </c>
      <c r="K971" s="42">
        <f>MAX((Y$9*E971)+H971+G971,0)</f>
        <v>1939.7635585277787</v>
      </c>
      <c r="L971" s="42">
        <f t="shared" si="91"/>
        <v>0</v>
      </c>
      <c r="M971" s="42">
        <f>ABS(MIN((Y$9*E971)+H971+G971,0))</f>
        <v>0</v>
      </c>
      <c r="N971" s="42">
        <f>MAX(K971,0)*(D971*1000/3600)</f>
        <v>26402.337324405875</v>
      </c>
      <c r="O971" s="42">
        <f>ABS(M971*(D971*1000/3600))</f>
        <v>0</v>
      </c>
      <c r="P971" s="42">
        <f>P970+N971/1000</f>
        <v>5530.7829501741426</v>
      </c>
      <c r="Q971" s="42">
        <f>Q970+O971/1000</f>
        <v>1312.929834610909</v>
      </c>
      <c r="R971" s="43">
        <v>1100.6973026553721</v>
      </c>
      <c r="S971" s="43">
        <f t="shared" si="92"/>
        <v>0</v>
      </c>
      <c r="T971" s="42">
        <f>V971*Y$16</f>
        <v>833.42523979987902</v>
      </c>
      <c r="U971" s="21">
        <f>MIN(O971,Y$17)</f>
        <v>0</v>
      </c>
      <c r="V971" s="21">
        <f t="shared" si="95"/>
        <v>1208.6877621878618</v>
      </c>
      <c r="W971" s="22"/>
    </row>
    <row r="972" spans="1:23" x14ac:dyDescent="0.35">
      <c r="A972" s="3" t="s">
        <v>13</v>
      </c>
      <c r="B972" s="3">
        <v>965</v>
      </c>
      <c r="C972" s="3">
        <v>376</v>
      </c>
      <c r="D972" s="8">
        <v>51.1</v>
      </c>
      <c r="E972" s="42">
        <f t="shared" si="93"/>
        <v>0.43055555555555575</v>
      </c>
      <c r="F972" s="42">
        <f t="shared" si="94"/>
        <v>1.5500000000000007</v>
      </c>
      <c r="G972" s="42">
        <f>0.5*Y$11*Y$13*Y$10*(D972*(1000/3600))^2</f>
        <v>182.35725942972221</v>
      </c>
      <c r="H972" s="42">
        <f>IF(D972=0,0,Y$12*Y$9*9.81)</f>
        <v>374.44769999999994</v>
      </c>
      <c r="I972" s="42">
        <f t="shared" si="90"/>
        <v>556.8049594297222</v>
      </c>
      <c r="J972" s="42">
        <f>(Y$9*E972)+IF(E972&gt;0,H972+G972,0)</f>
        <v>1303.8188483186113</v>
      </c>
      <c r="K972" s="42">
        <f>MAX((Y$9*E972)+H972+G972,0)</f>
        <v>1303.8188483186116</v>
      </c>
      <c r="L972" s="42">
        <f t="shared" si="91"/>
        <v>0</v>
      </c>
      <c r="M972" s="42">
        <f>ABS(MIN((Y$9*E972)+H972+G972,0))</f>
        <v>0</v>
      </c>
      <c r="N972" s="42">
        <f>MAX(K972,0)*(D972*1000/3600)</f>
        <v>18506.984208078069</v>
      </c>
      <c r="O972" s="42">
        <f>ABS(M972*(D972*1000/3600))</f>
        <v>0</v>
      </c>
      <c r="P972" s="42">
        <f>P971+N972/1000</f>
        <v>5549.289934382221</v>
      </c>
      <c r="Q972" s="42">
        <f>Q971+O972/1000</f>
        <v>1312.929834610909</v>
      </c>
      <c r="R972" s="43">
        <v>1100.6973026553721</v>
      </c>
      <c r="S972" s="43">
        <f t="shared" si="92"/>
        <v>0</v>
      </c>
      <c r="T972" s="42">
        <f>V972*Y$16</f>
        <v>833.42523979987902</v>
      </c>
      <c r="U972" s="21">
        <f>MIN(O972,Y$17)</f>
        <v>0</v>
      </c>
      <c r="V972" s="21">
        <f t="shared" si="95"/>
        <v>1208.6877621878618</v>
      </c>
      <c r="W972" s="22"/>
    </row>
    <row r="973" spans="1:23" x14ac:dyDescent="0.35">
      <c r="A973" s="3" t="s">
        <v>13</v>
      </c>
      <c r="B973" s="3">
        <v>966</v>
      </c>
      <c r="C973" s="3">
        <v>377</v>
      </c>
      <c r="D973" s="8">
        <v>52.1</v>
      </c>
      <c r="E973" s="42">
        <f t="shared" si="93"/>
        <v>0.15277777777777798</v>
      </c>
      <c r="F973" s="42">
        <f t="shared" si="94"/>
        <v>0.55000000000000071</v>
      </c>
      <c r="G973" s="42">
        <f>0.5*Y$11*Y$13*Y$10*(D973*(1000/3600))^2</f>
        <v>189.56436616305558</v>
      </c>
      <c r="H973" s="42">
        <f>IF(D973=0,0,Y$12*Y$9*9.81)</f>
        <v>374.44769999999994</v>
      </c>
      <c r="I973" s="42">
        <f t="shared" si="90"/>
        <v>564.01206616305558</v>
      </c>
      <c r="J973" s="42">
        <f>(Y$9*E973)+IF(E973&gt;0,H973+G973,0)</f>
        <v>829.08151060750038</v>
      </c>
      <c r="K973" s="42">
        <f>MAX((Y$9*E973)+H973+G973,0)</f>
        <v>829.08151060750038</v>
      </c>
      <c r="L973" s="42">
        <f t="shared" si="91"/>
        <v>0</v>
      </c>
      <c r="M973" s="42">
        <f>ABS(MIN((Y$9*E973)+H973+G973,0))</f>
        <v>0</v>
      </c>
      <c r="N973" s="42">
        <f>MAX(K973,0)*(D973*1000/3600)</f>
        <v>11998.651861847435</v>
      </c>
      <c r="O973" s="42">
        <f>ABS(M973*(D973*1000/3600))</f>
        <v>0</v>
      </c>
      <c r="P973" s="42">
        <f>P972+N973/1000</f>
        <v>5561.288586244068</v>
      </c>
      <c r="Q973" s="42">
        <f>Q972+O973/1000</f>
        <v>1312.929834610909</v>
      </c>
      <c r="R973" s="43">
        <v>1100.6973026553721</v>
      </c>
      <c r="S973" s="43">
        <f t="shared" si="92"/>
        <v>0</v>
      </c>
      <c r="T973" s="42">
        <f>V973*Y$16</f>
        <v>833.42523979987902</v>
      </c>
      <c r="U973" s="21">
        <f>MIN(O973,Y$17)</f>
        <v>0</v>
      </c>
      <c r="V973" s="21">
        <f t="shared" si="95"/>
        <v>1208.6877621878618</v>
      </c>
      <c r="W973" s="22"/>
    </row>
    <row r="974" spans="1:23" x14ac:dyDescent="0.35">
      <c r="A974" s="3" t="s">
        <v>13</v>
      </c>
      <c r="B974" s="3">
        <v>967</v>
      </c>
      <c r="C974" s="3">
        <v>378</v>
      </c>
      <c r="D974" s="8">
        <v>52.2</v>
      </c>
      <c r="E974" s="42">
        <f t="shared" si="93"/>
        <v>0</v>
      </c>
      <c r="F974" s="42">
        <f t="shared" si="94"/>
        <v>0</v>
      </c>
      <c r="G974" s="42">
        <f>0.5*Y$11*Y$13*Y$10*(D974*(1000/3600))^2</f>
        <v>190.29275883000005</v>
      </c>
      <c r="H974" s="42">
        <f>IF(D974=0,0,Y$12*Y$9*9.81)</f>
        <v>374.44769999999994</v>
      </c>
      <c r="I974" s="42">
        <f t="shared" si="90"/>
        <v>564.74045882999997</v>
      </c>
      <c r="J974" s="42">
        <f>(Y$9*E974)+IF(E974&gt;0,H974+G974,0)</f>
        <v>0</v>
      </c>
      <c r="K974" s="42">
        <f>MAX((Y$9*E974)+H974+G974,0)</f>
        <v>564.74045882999997</v>
      </c>
      <c r="L974" s="42">
        <f t="shared" si="91"/>
        <v>0</v>
      </c>
      <c r="M974" s="42">
        <f>ABS(MIN((Y$9*E974)+H974+G974,0))</f>
        <v>0</v>
      </c>
      <c r="N974" s="42">
        <f>MAX(K974,0)*(D974*1000/3600)</f>
        <v>8188.7366530349991</v>
      </c>
      <c r="O974" s="42">
        <f>ABS(M974*(D974*1000/3600))</f>
        <v>0</v>
      </c>
      <c r="P974" s="42">
        <f>P973+N974/1000</f>
        <v>5569.4773228971035</v>
      </c>
      <c r="Q974" s="42">
        <f>Q973+O974/1000</f>
        <v>1312.929834610909</v>
      </c>
      <c r="R974" s="43">
        <v>1100.6973026553721</v>
      </c>
      <c r="S974" s="43">
        <f t="shared" si="92"/>
        <v>0</v>
      </c>
      <c r="T974" s="42">
        <f>V974*Y$16</f>
        <v>833.42523979987902</v>
      </c>
      <c r="U974" s="21">
        <f>MIN(O974,Y$17)</f>
        <v>0</v>
      </c>
      <c r="V974" s="21">
        <f t="shared" si="95"/>
        <v>1208.6877621878618</v>
      </c>
      <c r="W974" s="22"/>
    </row>
    <row r="975" spans="1:23" x14ac:dyDescent="0.35">
      <c r="A975" s="3" t="s">
        <v>13</v>
      </c>
      <c r="B975" s="3">
        <v>968</v>
      </c>
      <c r="C975" s="3">
        <v>379</v>
      </c>
      <c r="D975" s="8">
        <v>52.1</v>
      </c>
      <c r="E975" s="42">
        <f t="shared" si="93"/>
        <v>-6.9444444444444448E-2</v>
      </c>
      <c r="F975" s="42">
        <f t="shared" si="94"/>
        <v>-0.25</v>
      </c>
      <c r="G975" s="42">
        <f>0.5*Y$11*Y$13*Y$10*(D975*(1000/3600))^2</f>
        <v>189.56436616305558</v>
      </c>
      <c r="H975" s="42">
        <f>IF(D975=0,0,Y$12*Y$9*9.81)</f>
        <v>374.44769999999994</v>
      </c>
      <c r="I975" s="42">
        <f t="shared" si="90"/>
        <v>564.01206616305558</v>
      </c>
      <c r="J975" s="42">
        <f>(Y$9*E975)+IF(E975&gt;0,H975+G975,0)</f>
        <v>-120.48611111111111</v>
      </c>
      <c r="K975" s="42">
        <f>MAX((Y$9*E975)+H975+G975,0)</f>
        <v>443.52595505194438</v>
      </c>
      <c r="L975" s="42">
        <f t="shared" si="91"/>
        <v>120.48611111111111</v>
      </c>
      <c r="M975" s="42">
        <f>ABS(MIN((Y$9*E975)+H975+G975,0))</f>
        <v>0</v>
      </c>
      <c r="N975" s="42">
        <f>MAX(K975,0)*(D975*1000/3600)</f>
        <v>6418.8061828350837</v>
      </c>
      <c r="O975" s="42">
        <f>ABS(M975*(D975*1000/3600))</f>
        <v>0</v>
      </c>
      <c r="P975" s="42">
        <f>P974+N975/1000</f>
        <v>5575.8961290799389</v>
      </c>
      <c r="Q975" s="42">
        <f>Q974+O975/1000</f>
        <v>1312.929834610909</v>
      </c>
      <c r="R975" s="43">
        <v>1100.6973026553721</v>
      </c>
      <c r="S975" s="43">
        <f t="shared" si="92"/>
        <v>0</v>
      </c>
      <c r="T975" s="42">
        <f>V975*Y$16</f>
        <v>833.42523979987902</v>
      </c>
      <c r="U975" s="21">
        <f>MIN(O975,Y$17)</f>
        <v>0</v>
      </c>
      <c r="V975" s="21">
        <f t="shared" si="95"/>
        <v>1208.6877621878618</v>
      </c>
      <c r="W975" s="22"/>
    </row>
    <row r="976" spans="1:23" x14ac:dyDescent="0.35">
      <c r="A976" s="3" t="s">
        <v>13</v>
      </c>
      <c r="B976" s="3">
        <v>969</v>
      </c>
      <c r="C976" s="3">
        <v>380</v>
      </c>
      <c r="D976" s="8">
        <v>51.7</v>
      </c>
      <c r="E976" s="42">
        <f t="shared" si="93"/>
        <v>-0.16666666666666705</v>
      </c>
      <c r="F976" s="42">
        <f t="shared" si="94"/>
        <v>-0.60000000000000142</v>
      </c>
      <c r="G976" s="42">
        <f>0.5*Y$11*Y$13*Y$10*(D976*(1000/3600))^2</f>
        <v>186.66476275638891</v>
      </c>
      <c r="H976" s="42">
        <f>IF(D976=0,0,Y$12*Y$9*9.81)</f>
        <v>374.44769999999994</v>
      </c>
      <c r="I976" s="42">
        <f t="shared" si="90"/>
        <v>561.11246275638882</v>
      </c>
      <c r="J976" s="42">
        <f>(Y$9*E976)+IF(E976&gt;0,H976+G976,0)</f>
        <v>-289.16666666666731</v>
      </c>
      <c r="K976" s="42">
        <f>MAX((Y$9*E976)+H976+G976,0)</f>
        <v>271.94579608972151</v>
      </c>
      <c r="L976" s="42">
        <f t="shared" si="91"/>
        <v>289.16666666666731</v>
      </c>
      <c r="M976" s="42">
        <f>ABS(MIN((Y$9*E976)+H976+G976,0))</f>
        <v>0</v>
      </c>
      <c r="N976" s="42">
        <f>MAX(K976,0)*(D976*1000/3600)</f>
        <v>3905.443793844056</v>
      </c>
      <c r="O976" s="42">
        <f>ABS(M976*(D976*1000/3600))</f>
        <v>0</v>
      </c>
      <c r="P976" s="42">
        <f>P975+N976/1000</f>
        <v>5579.8015728737828</v>
      </c>
      <c r="Q976" s="42">
        <f>Q975+O976/1000</f>
        <v>1312.929834610909</v>
      </c>
      <c r="R976" s="43">
        <v>1100.6973026553721</v>
      </c>
      <c r="S976" s="43">
        <f t="shared" si="92"/>
        <v>0</v>
      </c>
      <c r="T976" s="42">
        <f>V976*Y$16</f>
        <v>833.42523979987902</v>
      </c>
      <c r="U976" s="21">
        <f>MIN(O976,Y$17)</f>
        <v>0</v>
      </c>
      <c r="V976" s="21">
        <f t="shared" si="95"/>
        <v>1208.6877621878618</v>
      </c>
      <c r="W976" s="22"/>
    </row>
    <row r="977" spans="1:23" x14ac:dyDescent="0.35">
      <c r="A977" s="3" t="s">
        <v>13</v>
      </c>
      <c r="B977" s="3">
        <v>970</v>
      </c>
      <c r="C977" s="3">
        <v>381</v>
      </c>
      <c r="D977" s="8">
        <v>50.9</v>
      </c>
      <c r="E977" s="42">
        <f t="shared" si="93"/>
        <v>-0.34722222222222221</v>
      </c>
      <c r="F977" s="42">
        <f t="shared" si="94"/>
        <v>-1.25</v>
      </c>
      <c r="G977" s="42">
        <f>0.5*Y$11*Y$13*Y$10*(D977*(1000/3600))^2</f>
        <v>180.9325987963889</v>
      </c>
      <c r="H977" s="42">
        <f>IF(D977=0,0,Y$12*Y$9*9.81)</f>
        <v>374.44769999999994</v>
      </c>
      <c r="I977" s="42">
        <f t="shared" si="90"/>
        <v>555.38029879638884</v>
      </c>
      <c r="J977" s="42">
        <f>(Y$9*E977)+IF(E977&gt;0,H977+G977,0)</f>
        <v>-602.43055555555554</v>
      </c>
      <c r="K977" s="42">
        <f>MAX((Y$9*E977)+H977+G977,0)</f>
        <v>0</v>
      </c>
      <c r="L977" s="42">
        <f t="shared" si="91"/>
        <v>602.43055555555554</v>
      </c>
      <c r="M977" s="42">
        <f>ABS(MIN((Y$9*E977)+H977+G977,0))</f>
        <v>47.0502567591667</v>
      </c>
      <c r="N977" s="42">
        <f>MAX(K977,0)*(D977*1000/3600)</f>
        <v>0</v>
      </c>
      <c r="O977" s="42">
        <f>ABS(M977*(D977*1000/3600))</f>
        <v>665.2383525115514</v>
      </c>
      <c r="P977" s="42">
        <f>P976+N977/1000</f>
        <v>5579.8015728737828</v>
      </c>
      <c r="Q977" s="42">
        <f>Q976+O977/1000</f>
        <v>1313.5950729634205</v>
      </c>
      <c r="R977" s="43">
        <v>1100.6973026553721</v>
      </c>
      <c r="S977" s="43">
        <f t="shared" si="92"/>
        <v>0</v>
      </c>
      <c r="T977" s="42">
        <f>V977*Y$16</f>
        <v>833.88394092254316</v>
      </c>
      <c r="U977" s="21">
        <f>MIN(O977,Y$17)</f>
        <v>665.2383525115514</v>
      </c>
      <c r="V977" s="21">
        <f t="shared" si="95"/>
        <v>1209.3530005403734</v>
      </c>
      <c r="W977" s="22"/>
    </row>
    <row r="978" spans="1:23" x14ac:dyDescent="0.35">
      <c r="A978" s="3" t="s">
        <v>13</v>
      </c>
      <c r="B978" s="3">
        <v>971</v>
      </c>
      <c r="C978" s="3">
        <v>382</v>
      </c>
      <c r="D978" s="8">
        <v>49.2</v>
      </c>
      <c r="E978" s="42">
        <f t="shared" si="93"/>
        <v>-0.69444444444444442</v>
      </c>
      <c r="F978" s="42">
        <f t="shared" si="94"/>
        <v>-2.5</v>
      </c>
      <c r="G978" s="42">
        <f>0.5*Y$11*Y$13*Y$10*(D978*(1000/3600))^2</f>
        <v>169.04855468000002</v>
      </c>
      <c r="H978" s="42">
        <f>IF(D978=0,0,Y$12*Y$9*9.81)</f>
        <v>374.44769999999994</v>
      </c>
      <c r="I978" s="42">
        <f t="shared" si="90"/>
        <v>543.49625467999999</v>
      </c>
      <c r="J978" s="42">
        <f>(Y$9*E978)+IF(E978&gt;0,H978+G978,0)</f>
        <v>-1204.8611111111111</v>
      </c>
      <c r="K978" s="42">
        <f>MAX((Y$9*E978)+H978+G978,0)</f>
        <v>0</v>
      </c>
      <c r="L978" s="42">
        <f t="shared" si="91"/>
        <v>1204.8611111111111</v>
      </c>
      <c r="M978" s="42">
        <f>ABS(MIN((Y$9*E978)+H978+G978,0))</f>
        <v>661.36485643111109</v>
      </c>
      <c r="N978" s="42">
        <f>MAX(K978,0)*(D978*1000/3600)</f>
        <v>0</v>
      </c>
      <c r="O978" s="42">
        <f>ABS(M978*(D978*1000/3600))</f>
        <v>9038.6530378918505</v>
      </c>
      <c r="P978" s="42">
        <f>P977+N978/1000</f>
        <v>5579.8015728737828</v>
      </c>
      <c r="Q978" s="42">
        <f>Q977+O978/1000</f>
        <v>1322.6337260013124</v>
      </c>
      <c r="R978" s="43">
        <v>1100.6973026553721</v>
      </c>
      <c r="S978" s="43">
        <f t="shared" si="92"/>
        <v>0</v>
      </c>
      <c r="T978" s="42">
        <f>V978*Y$16</f>
        <v>840.11635413233466</v>
      </c>
      <c r="U978" s="21">
        <f>MIN(O978,Y$17)</f>
        <v>9038.6530378918505</v>
      </c>
      <c r="V978" s="21">
        <f t="shared" si="95"/>
        <v>1218.3916535782653</v>
      </c>
      <c r="W978" s="22"/>
    </row>
    <row r="979" spans="1:23" x14ac:dyDescent="0.35">
      <c r="A979" s="3" t="s">
        <v>13</v>
      </c>
      <c r="B979" s="3">
        <v>972</v>
      </c>
      <c r="C979" s="3">
        <v>383</v>
      </c>
      <c r="D979" s="8">
        <v>45.9</v>
      </c>
      <c r="E979" s="42">
        <f t="shared" si="93"/>
        <v>-1.1944444444444446</v>
      </c>
      <c r="F979" s="42">
        <f t="shared" si="94"/>
        <v>-4.3000000000000007</v>
      </c>
      <c r="G979" s="42">
        <f>0.5*Y$11*Y$13*Y$10*(D979*(1000/3600))^2</f>
        <v>147.1318269075</v>
      </c>
      <c r="H979" s="42">
        <f>IF(D979=0,0,Y$12*Y$9*9.81)</f>
        <v>374.44769999999994</v>
      </c>
      <c r="I979" s="42">
        <f t="shared" si="90"/>
        <v>521.57952690749994</v>
      </c>
      <c r="J979" s="42">
        <f>(Y$9*E979)+IF(E979&gt;0,H979+G979,0)</f>
        <v>-2072.3611111111113</v>
      </c>
      <c r="K979" s="42">
        <f>MAX((Y$9*E979)+H979+G979,0)</f>
        <v>0</v>
      </c>
      <c r="L979" s="42">
        <f t="shared" si="91"/>
        <v>2072.3611111111113</v>
      </c>
      <c r="M979" s="42">
        <f>ABS(MIN((Y$9*E979)+H979+G979,0))</f>
        <v>1550.7815842036114</v>
      </c>
      <c r="N979" s="42">
        <f>MAX(K979,0)*(D979*1000/3600)</f>
        <v>0</v>
      </c>
      <c r="O979" s="42">
        <f>ABS(M979*(D979*1000/3600))</f>
        <v>19772.465198596045</v>
      </c>
      <c r="P979" s="42">
        <f>P978+N979/1000</f>
        <v>5579.8015728737828</v>
      </c>
      <c r="Q979" s="42">
        <f>Q978+O979/1000</f>
        <v>1342.4061911999086</v>
      </c>
      <c r="R979" s="43">
        <v>1100.6973026553721</v>
      </c>
      <c r="S979" s="43">
        <f t="shared" si="92"/>
        <v>0</v>
      </c>
      <c r="T979" s="42">
        <f>V979*Y$16</f>
        <v>850.45928883233466</v>
      </c>
      <c r="U979" s="21">
        <f>MIN(O979,Y$17)</f>
        <v>15000</v>
      </c>
      <c r="V979" s="21">
        <f t="shared" si="95"/>
        <v>1233.3916535782653</v>
      </c>
      <c r="W979" s="22"/>
    </row>
    <row r="980" spans="1:23" x14ac:dyDescent="0.35">
      <c r="A980" s="3" t="s">
        <v>13</v>
      </c>
      <c r="B980" s="3">
        <v>973</v>
      </c>
      <c r="C980" s="3">
        <v>384</v>
      </c>
      <c r="D980" s="8">
        <v>40.6</v>
      </c>
      <c r="E980" s="42">
        <f t="shared" si="93"/>
        <v>-1.4722222222222223</v>
      </c>
      <c r="F980" s="42">
        <f t="shared" si="94"/>
        <v>-5.3000000000000007</v>
      </c>
      <c r="G980" s="42">
        <f>0.5*Y$11*Y$13*Y$10*(D980*(1000/3600))^2</f>
        <v>115.11537262555558</v>
      </c>
      <c r="H980" s="42">
        <f>IF(D980=0,0,Y$12*Y$9*9.81)</f>
        <v>374.44769999999994</v>
      </c>
      <c r="I980" s="42">
        <f t="shared" si="90"/>
        <v>489.56307262555549</v>
      </c>
      <c r="J980" s="42">
        <f>(Y$9*E980)+IF(E980&gt;0,H980+G980,0)</f>
        <v>-2554.3055555555557</v>
      </c>
      <c r="K980" s="42">
        <f>MAX((Y$9*E980)+H980+G980,0)</f>
        <v>0</v>
      </c>
      <c r="L980" s="42">
        <f t="shared" si="91"/>
        <v>2554.3055555555557</v>
      </c>
      <c r="M980" s="42">
        <f>ABS(MIN((Y$9*E980)+H980+G980,0))</f>
        <v>2064.7424829300003</v>
      </c>
      <c r="N980" s="42">
        <f>MAX(K980,0)*(D980*1000/3600)</f>
        <v>0</v>
      </c>
      <c r="O980" s="42">
        <f>ABS(M980*(D980*1000/3600))</f>
        <v>23285.706890821672</v>
      </c>
      <c r="P980" s="42">
        <f>P979+N980/1000</f>
        <v>5579.8015728737828</v>
      </c>
      <c r="Q980" s="42">
        <f>Q979+O980/1000</f>
        <v>1365.6918980907303</v>
      </c>
      <c r="R980" s="43">
        <v>1100.6973026553721</v>
      </c>
      <c r="S980" s="43">
        <f t="shared" si="92"/>
        <v>0</v>
      </c>
      <c r="T980" s="42">
        <f>V980*Y$16</f>
        <v>860.80222353233466</v>
      </c>
      <c r="U980" s="21">
        <f>MIN(O980,Y$17)</f>
        <v>15000</v>
      </c>
      <c r="V980" s="21">
        <f t="shared" si="95"/>
        <v>1248.3916535782653</v>
      </c>
      <c r="W980" s="22"/>
    </row>
    <row r="981" spans="1:23" x14ac:dyDescent="0.35">
      <c r="A981" s="3" t="s">
        <v>13</v>
      </c>
      <c r="B981" s="3">
        <v>974</v>
      </c>
      <c r="C981" s="3">
        <v>385</v>
      </c>
      <c r="D981" s="8">
        <v>35.299999999999997</v>
      </c>
      <c r="E981" s="42">
        <f t="shared" si="93"/>
        <v>-1.4722222222222223</v>
      </c>
      <c r="F981" s="42">
        <f t="shared" si="94"/>
        <v>-5.3000000000000007</v>
      </c>
      <c r="G981" s="42">
        <f>0.5*Y$11*Y$13*Y$10*(D981*(1000/3600))^2</f>
        <v>87.022321989722215</v>
      </c>
      <c r="H981" s="42">
        <f>IF(D981=0,0,Y$12*Y$9*9.81)</f>
        <v>374.44769999999994</v>
      </c>
      <c r="I981" s="42">
        <f t="shared" si="90"/>
        <v>461.47002198972217</v>
      </c>
      <c r="J981" s="42">
        <f>(Y$9*E981)+IF(E981&gt;0,H981+G981,0)</f>
        <v>-2554.3055555555557</v>
      </c>
      <c r="K981" s="42">
        <f>MAX((Y$9*E981)+H981+G981,0)</f>
        <v>0</v>
      </c>
      <c r="L981" s="42">
        <f t="shared" si="91"/>
        <v>2554.3055555555557</v>
      </c>
      <c r="M981" s="42">
        <f>ABS(MIN((Y$9*E981)+H981+G981,0))</f>
        <v>2092.8355335658339</v>
      </c>
      <c r="N981" s="42">
        <f>MAX(K981,0)*(D981*1000/3600)</f>
        <v>0</v>
      </c>
      <c r="O981" s="42">
        <f>ABS(M981*(D981*1000/3600))</f>
        <v>20521.415093020536</v>
      </c>
      <c r="P981" s="42">
        <f>P980+N981/1000</f>
        <v>5579.8015728737828</v>
      </c>
      <c r="Q981" s="42">
        <f>Q980+O981/1000</f>
        <v>1386.2133131837509</v>
      </c>
      <c r="R981" s="43">
        <v>1100.6973026553721</v>
      </c>
      <c r="S981" s="43">
        <f t="shared" si="92"/>
        <v>0</v>
      </c>
      <c r="T981" s="42">
        <f>V981*Y$16</f>
        <v>871.14515823233467</v>
      </c>
      <c r="U981" s="21">
        <f>MIN(O981,Y$17)</f>
        <v>15000</v>
      </c>
      <c r="V981" s="21">
        <f t="shared" si="95"/>
        <v>1263.3916535782653</v>
      </c>
      <c r="W981" s="22"/>
    </row>
    <row r="982" spans="1:23" x14ac:dyDescent="0.35">
      <c r="A982" s="3" t="s">
        <v>13</v>
      </c>
      <c r="B982" s="3">
        <v>975</v>
      </c>
      <c r="C982" s="3">
        <v>386</v>
      </c>
      <c r="D982" s="8">
        <v>30</v>
      </c>
      <c r="E982" s="42">
        <f t="shared" si="93"/>
        <v>-1.4722222222222219</v>
      </c>
      <c r="F982" s="42">
        <f t="shared" si="94"/>
        <v>-5.2999999999999989</v>
      </c>
      <c r="G982" s="42">
        <f>0.5*Y$11*Y$13*Y$10*(D982*(1000/3600))^2</f>
        <v>62.852675000000012</v>
      </c>
      <c r="H982" s="42">
        <f>IF(D982=0,0,Y$12*Y$9*9.81)</f>
        <v>374.44769999999994</v>
      </c>
      <c r="I982" s="42">
        <f t="shared" si="90"/>
        <v>437.30037499999997</v>
      </c>
      <c r="J982" s="42">
        <f>(Y$9*E982)+IF(E982&gt;0,H982+G982,0)</f>
        <v>-2554.3055555555547</v>
      </c>
      <c r="K982" s="42">
        <f>MAX((Y$9*E982)+H982+G982,0)</f>
        <v>0</v>
      </c>
      <c r="L982" s="42">
        <f t="shared" si="91"/>
        <v>2554.3055555555547</v>
      </c>
      <c r="M982" s="42">
        <f>ABS(MIN((Y$9*E982)+H982+G982,0))</f>
        <v>2117.0051805555549</v>
      </c>
      <c r="N982" s="42">
        <f>MAX(K982,0)*(D982*1000/3600)</f>
        <v>0</v>
      </c>
      <c r="O982" s="42">
        <f>ABS(M982*(D982*1000/3600))</f>
        <v>17641.709837962961</v>
      </c>
      <c r="P982" s="42">
        <f>P981+N982/1000</f>
        <v>5579.8015728737828</v>
      </c>
      <c r="Q982" s="42">
        <f>Q981+O982/1000</f>
        <v>1403.8550230217138</v>
      </c>
      <c r="R982" s="43">
        <v>1100.6973026553721</v>
      </c>
      <c r="S982" s="43">
        <f t="shared" si="92"/>
        <v>0</v>
      </c>
      <c r="T982" s="42">
        <f>V982*Y$16</f>
        <v>881.48809293233467</v>
      </c>
      <c r="U982" s="21">
        <f>MIN(O982,Y$17)</f>
        <v>15000</v>
      </c>
      <c r="V982" s="21">
        <f t="shared" si="95"/>
        <v>1278.3916535782653</v>
      </c>
      <c r="W982" s="22"/>
    </row>
    <row r="983" spans="1:23" x14ac:dyDescent="0.35">
      <c r="A983" s="3" t="s">
        <v>13</v>
      </c>
      <c r="B983" s="3">
        <v>976</v>
      </c>
      <c r="C983" s="3">
        <v>387</v>
      </c>
      <c r="D983" s="8">
        <v>24.7</v>
      </c>
      <c r="E983" s="42">
        <f t="shared" si="93"/>
        <v>-1.4861111111111109</v>
      </c>
      <c r="F983" s="42">
        <f t="shared" si="94"/>
        <v>-5.35</v>
      </c>
      <c r="G983" s="42">
        <f>0.5*Y$11*Y$13*Y$10*(D983*(1000/3600))^2</f>
        <v>42.606431656388899</v>
      </c>
      <c r="H983" s="42">
        <f>IF(D983=0,0,Y$12*Y$9*9.81)</f>
        <v>374.44769999999994</v>
      </c>
      <c r="I983" s="42">
        <f t="shared" si="90"/>
        <v>417.05413165638885</v>
      </c>
      <c r="J983" s="42">
        <f>(Y$9*E983)+IF(E983&gt;0,H983+G983,0)</f>
        <v>-2578.4027777777774</v>
      </c>
      <c r="K983" s="42">
        <f>MAX((Y$9*E983)+H983+G983,0)</f>
        <v>0</v>
      </c>
      <c r="L983" s="42">
        <f t="shared" si="91"/>
        <v>2578.4027777777774</v>
      </c>
      <c r="M983" s="42">
        <f>ABS(MIN((Y$9*E983)+H983+G983,0))</f>
        <v>2161.3486461213888</v>
      </c>
      <c r="N983" s="42">
        <f>MAX(K983,0)*(D983*1000/3600)</f>
        <v>0</v>
      </c>
      <c r="O983" s="42">
        <f>ABS(M983*(D983*1000/3600))</f>
        <v>14829.253210888417</v>
      </c>
      <c r="P983" s="42">
        <f>P982+N983/1000</f>
        <v>5579.8015728737828</v>
      </c>
      <c r="Q983" s="42">
        <f>Q982+O983/1000</f>
        <v>1418.6842762326023</v>
      </c>
      <c r="R983" s="43">
        <v>1100.6973026553721</v>
      </c>
      <c r="S983" s="43">
        <f t="shared" si="92"/>
        <v>0</v>
      </c>
      <c r="T983" s="42">
        <f>V983*Y$16</f>
        <v>891.71329277300038</v>
      </c>
      <c r="U983" s="21">
        <f>MIN(O983,Y$17)</f>
        <v>14829.253210888417</v>
      </c>
      <c r="V983" s="21">
        <f t="shared" si="95"/>
        <v>1293.2209067891538</v>
      </c>
      <c r="W983" s="22"/>
    </row>
    <row r="984" spans="1:23" x14ac:dyDescent="0.35">
      <c r="A984" s="3" t="s">
        <v>13</v>
      </c>
      <c r="B984" s="3">
        <v>977</v>
      </c>
      <c r="C984" s="3">
        <v>388</v>
      </c>
      <c r="D984" s="8">
        <v>19.3</v>
      </c>
      <c r="E984" s="42">
        <f t="shared" si="93"/>
        <v>-1.2083333333333333</v>
      </c>
      <c r="F984" s="42">
        <f t="shared" si="94"/>
        <v>-4.3499999999999996</v>
      </c>
      <c r="G984" s="42">
        <f>0.5*Y$11*Y$13*Y$10*(D984*(1000/3600))^2</f>
        <v>26.013325456388891</v>
      </c>
      <c r="H984" s="42">
        <f>IF(D984=0,0,Y$12*Y$9*9.81)</f>
        <v>374.44769999999994</v>
      </c>
      <c r="I984" s="42">
        <f t="shared" si="90"/>
        <v>400.46102545638882</v>
      </c>
      <c r="J984" s="42">
        <f>(Y$9*E984)+IF(E984&gt;0,H984+G984,0)</f>
        <v>-2096.458333333333</v>
      </c>
      <c r="K984" s="42">
        <f>MAX((Y$9*E984)+H984+G984,0)</f>
        <v>0</v>
      </c>
      <c r="L984" s="42">
        <f t="shared" si="91"/>
        <v>2096.458333333333</v>
      </c>
      <c r="M984" s="42">
        <f>ABS(MIN((Y$9*E984)+H984+G984,0))</f>
        <v>1695.9973078769442</v>
      </c>
      <c r="N984" s="42">
        <f>MAX(K984,0)*(D984*1000/3600)</f>
        <v>0</v>
      </c>
      <c r="O984" s="42">
        <f>ABS(M984*(D984*1000/3600))</f>
        <v>9092.4300116736176</v>
      </c>
      <c r="P984" s="42">
        <f>P983+N984/1000</f>
        <v>5579.8015728737828</v>
      </c>
      <c r="Q984" s="42">
        <f>Q983+O984/1000</f>
        <v>1427.7767062442758</v>
      </c>
      <c r="R984" s="43">
        <v>1100.6973026553721</v>
      </c>
      <c r="S984" s="43">
        <f t="shared" si="92"/>
        <v>0</v>
      </c>
      <c r="T984" s="42">
        <f>V984*Y$16</f>
        <v>897.982786764671</v>
      </c>
      <c r="U984" s="21">
        <f>MIN(O984,Y$17)</f>
        <v>9092.4300116736176</v>
      </c>
      <c r="V984" s="21">
        <f t="shared" si="95"/>
        <v>1302.3133368008273</v>
      </c>
      <c r="W984" s="22"/>
    </row>
    <row r="985" spans="1:23" x14ac:dyDescent="0.35">
      <c r="A985" s="3" t="s">
        <v>13</v>
      </c>
      <c r="B985" s="3">
        <v>978</v>
      </c>
      <c r="C985" s="3">
        <v>389</v>
      </c>
      <c r="D985" s="8">
        <v>16</v>
      </c>
      <c r="E985" s="42">
        <f t="shared" si="93"/>
        <v>-0.84722222222222243</v>
      </c>
      <c r="F985" s="42">
        <f t="shared" si="94"/>
        <v>-3.0500000000000007</v>
      </c>
      <c r="G985" s="42">
        <f>0.5*Y$11*Y$13*Y$10*(D985*(1000/3600))^2</f>
        <v>17.878094222222224</v>
      </c>
      <c r="H985" s="42">
        <f>IF(D985=0,0,Y$12*Y$9*9.81)</f>
        <v>374.44769999999994</v>
      </c>
      <c r="I985" s="42">
        <f t="shared" si="90"/>
        <v>392.32579422222216</v>
      </c>
      <c r="J985" s="42">
        <f>(Y$9*E985)+IF(E985&gt;0,H985+G985,0)</f>
        <v>-1469.9305555555559</v>
      </c>
      <c r="K985" s="42">
        <f>MAX((Y$9*E985)+H985+G985,0)</f>
        <v>0</v>
      </c>
      <c r="L985" s="42">
        <f t="shared" si="91"/>
        <v>1469.9305555555559</v>
      </c>
      <c r="M985" s="42">
        <f>ABS(MIN((Y$9*E985)+H985+G985,0))</f>
        <v>1077.6047613333337</v>
      </c>
      <c r="N985" s="42">
        <f>MAX(K985,0)*(D985*1000/3600)</f>
        <v>0</v>
      </c>
      <c r="O985" s="42">
        <f>ABS(M985*(D985*1000/3600))</f>
        <v>4789.3544948148165</v>
      </c>
      <c r="P985" s="42">
        <f>P984+N985/1000</f>
        <v>5579.8015728737828</v>
      </c>
      <c r="Q985" s="42">
        <f>Q984+O985/1000</f>
        <v>1432.5660607390907</v>
      </c>
      <c r="R985" s="43">
        <v>1100.6973026553721</v>
      </c>
      <c r="S985" s="43">
        <f t="shared" si="92"/>
        <v>0</v>
      </c>
      <c r="T985" s="42">
        <f>V985*Y$16</f>
        <v>901.28518548433919</v>
      </c>
      <c r="U985" s="21">
        <f>MIN(O985,Y$17)</f>
        <v>4789.3544948148165</v>
      </c>
      <c r="V985" s="21">
        <f t="shared" si="95"/>
        <v>1307.1026912956422</v>
      </c>
      <c r="W985" s="22"/>
    </row>
    <row r="986" spans="1:23" x14ac:dyDescent="0.35">
      <c r="A986" s="3" t="s">
        <v>13</v>
      </c>
      <c r="B986" s="3">
        <v>979</v>
      </c>
      <c r="C986" s="3">
        <v>390</v>
      </c>
      <c r="D986" s="8">
        <v>13.2</v>
      </c>
      <c r="E986" s="42">
        <f t="shared" si="93"/>
        <v>-0.73611111111111116</v>
      </c>
      <c r="F986" s="42">
        <f t="shared" si="94"/>
        <v>-2.6500000000000004</v>
      </c>
      <c r="G986" s="42">
        <f>0.5*Y$11*Y$13*Y$10*(D986*(1000/3600))^2</f>
        <v>12.168277879999998</v>
      </c>
      <c r="H986" s="42">
        <f>IF(D986=0,0,Y$12*Y$9*9.81)</f>
        <v>374.44769999999994</v>
      </c>
      <c r="I986" s="42">
        <f t="shared" si="90"/>
        <v>386.61597787999995</v>
      </c>
      <c r="J986" s="42">
        <f>(Y$9*E986)+IF(E986&gt;0,H986+G986,0)</f>
        <v>-1277.1527777777778</v>
      </c>
      <c r="K986" s="42">
        <f>MAX((Y$9*E986)+H986+G986,0)</f>
        <v>0</v>
      </c>
      <c r="L986" s="42">
        <f t="shared" si="91"/>
        <v>1277.1527777777778</v>
      </c>
      <c r="M986" s="42">
        <f>ABS(MIN((Y$9*E986)+H986+G986,0))</f>
        <v>890.53679989777788</v>
      </c>
      <c r="N986" s="42">
        <f>MAX(K986,0)*(D986*1000/3600)</f>
        <v>0</v>
      </c>
      <c r="O986" s="42">
        <f>ABS(M986*(D986*1000/3600))</f>
        <v>3265.3015996251856</v>
      </c>
      <c r="P986" s="42">
        <f>P985+N986/1000</f>
        <v>5579.8015728737828</v>
      </c>
      <c r="Q986" s="42">
        <f>Q985+O986/1000</f>
        <v>1435.831362338716</v>
      </c>
      <c r="R986" s="43">
        <v>1100.6973026553721</v>
      </c>
      <c r="S986" s="43">
        <f t="shared" si="92"/>
        <v>0</v>
      </c>
      <c r="T986" s="42">
        <f>V986*Y$16</f>
        <v>903.53670556572104</v>
      </c>
      <c r="U986" s="21">
        <f>MIN(O986,Y$17)</f>
        <v>3265.3015996251856</v>
      </c>
      <c r="V986" s="21">
        <f t="shared" si="95"/>
        <v>1310.3679928952674</v>
      </c>
      <c r="W986" s="22"/>
    </row>
    <row r="987" spans="1:23" x14ac:dyDescent="0.35">
      <c r="A987" s="3" t="s">
        <v>13</v>
      </c>
      <c r="B987" s="3">
        <v>980</v>
      </c>
      <c r="C987" s="3">
        <v>391</v>
      </c>
      <c r="D987" s="8">
        <v>10.7</v>
      </c>
      <c r="E987" s="42">
        <f t="shared" si="93"/>
        <v>-0.61111111111111094</v>
      </c>
      <c r="F987" s="42">
        <f t="shared" si="94"/>
        <v>-2.1999999999999993</v>
      </c>
      <c r="G987" s="42">
        <f>0.5*Y$11*Y$13*Y$10*(D987*(1000/3600))^2</f>
        <v>7.9955586230555564</v>
      </c>
      <c r="H987" s="42">
        <f>IF(D987=0,0,Y$12*Y$9*9.81)</f>
        <v>374.44769999999994</v>
      </c>
      <c r="I987" s="42">
        <f t="shared" si="90"/>
        <v>382.4432586230555</v>
      </c>
      <c r="J987" s="42">
        <f>(Y$9*E987)+IF(E987&gt;0,H987+G987,0)</f>
        <v>-1060.2777777777774</v>
      </c>
      <c r="K987" s="42">
        <f>MAX((Y$9*E987)+H987+G987,0)</f>
        <v>0</v>
      </c>
      <c r="L987" s="42">
        <f t="shared" si="91"/>
        <v>1060.2777777777774</v>
      </c>
      <c r="M987" s="42">
        <f>ABS(MIN((Y$9*E987)+H987+G987,0))</f>
        <v>677.83451915472187</v>
      </c>
      <c r="N987" s="42">
        <f>MAX(K987,0)*(D987*1000/3600)</f>
        <v>0</v>
      </c>
      <c r="O987" s="42">
        <f>ABS(M987*(D987*1000/3600))</f>
        <v>2014.674820820979</v>
      </c>
      <c r="P987" s="42">
        <f>P986+N987/1000</f>
        <v>5579.8015728737828</v>
      </c>
      <c r="Q987" s="42">
        <f>Q986+O987/1000</f>
        <v>1437.846037159537</v>
      </c>
      <c r="R987" s="43">
        <v>1100.6973026553721</v>
      </c>
      <c r="S987" s="43">
        <f t="shared" si="92"/>
        <v>0</v>
      </c>
      <c r="T987" s="42">
        <f>V987*Y$16</f>
        <v>904.92588223995347</v>
      </c>
      <c r="U987" s="21">
        <f>MIN(O987,Y$17)</f>
        <v>2014.674820820979</v>
      </c>
      <c r="V987" s="21">
        <f t="shared" si="95"/>
        <v>1312.3826677160885</v>
      </c>
      <c r="W987" s="22"/>
    </row>
    <row r="988" spans="1:23" x14ac:dyDescent="0.35">
      <c r="A988" s="3" t="s">
        <v>13</v>
      </c>
      <c r="B988" s="3">
        <v>981</v>
      </c>
      <c r="C988" s="3">
        <v>392</v>
      </c>
      <c r="D988" s="8">
        <v>8.8000000000000007</v>
      </c>
      <c r="E988" s="42">
        <f t="shared" si="93"/>
        <v>-0.48611111111111099</v>
      </c>
      <c r="F988" s="42">
        <f t="shared" si="94"/>
        <v>-1.7499999999999996</v>
      </c>
      <c r="G988" s="42">
        <f>0.5*Y$11*Y$13*Y$10*(D988*(1000/3600))^2</f>
        <v>5.4081235022222227</v>
      </c>
      <c r="H988" s="42">
        <f>IF(D988=0,0,Y$12*Y$9*9.81)</f>
        <v>374.44769999999994</v>
      </c>
      <c r="I988" s="42">
        <f t="shared" si="90"/>
        <v>379.85582350222217</v>
      </c>
      <c r="J988" s="42">
        <f>(Y$9*E988)+IF(E988&gt;0,H988+G988,0)</f>
        <v>-843.4027777777776</v>
      </c>
      <c r="K988" s="42">
        <f>MAX((Y$9*E988)+H988+G988,0)</f>
        <v>0</v>
      </c>
      <c r="L988" s="42">
        <f t="shared" si="91"/>
        <v>843.4027777777776</v>
      </c>
      <c r="M988" s="42">
        <f>ABS(MIN((Y$9*E988)+H988+G988,0))</f>
        <v>463.54695427555544</v>
      </c>
      <c r="N988" s="42">
        <f>MAX(K988,0)*(D988*1000/3600)</f>
        <v>0</v>
      </c>
      <c r="O988" s="42">
        <f>ABS(M988*(D988*1000/3600))</f>
        <v>1133.1147771180244</v>
      </c>
      <c r="P988" s="42">
        <f>P987+N988/1000</f>
        <v>5579.8015728737828</v>
      </c>
      <c r="Q988" s="42">
        <f>Q987+O988/1000</f>
        <v>1438.9791519366549</v>
      </c>
      <c r="R988" s="43">
        <v>1100.6973026553721</v>
      </c>
      <c r="S988" s="43">
        <f t="shared" si="92"/>
        <v>0</v>
      </c>
      <c r="T988" s="42">
        <f>V988*Y$16</f>
        <v>905.70719771644258</v>
      </c>
      <c r="U988" s="21">
        <f>MIN(O988,Y$17)</f>
        <v>1133.1147771180244</v>
      </c>
      <c r="V988" s="21">
        <f t="shared" si="95"/>
        <v>1313.5157824932064</v>
      </c>
      <c r="W988" s="22"/>
    </row>
    <row r="989" spans="1:23" x14ac:dyDescent="0.35">
      <c r="A989" s="3" t="s">
        <v>13</v>
      </c>
      <c r="B989" s="3">
        <v>982</v>
      </c>
      <c r="C989" s="3">
        <v>393</v>
      </c>
      <c r="D989" s="8">
        <v>7.2</v>
      </c>
      <c r="E989" s="42">
        <f t="shared" si="93"/>
        <v>-0.45833333333333343</v>
      </c>
      <c r="F989" s="42">
        <f t="shared" si="94"/>
        <v>-1.6500000000000004</v>
      </c>
      <c r="G989" s="42">
        <f>0.5*Y$11*Y$13*Y$10*(D989*(1000/3600))^2</f>
        <v>3.62031408</v>
      </c>
      <c r="H989" s="42">
        <f>IF(D989=0,0,Y$12*Y$9*9.81)</f>
        <v>374.44769999999994</v>
      </c>
      <c r="I989" s="42">
        <f t="shared" si="90"/>
        <v>378.06801407999995</v>
      </c>
      <c r="J989" s="42">
        <f>(Y$9*E989)+IF(E989&gt;0,H989+G989,0)</f>
        <v>-795.20833333333348</v>
      </c>
      <c r="K989" s="42">
        <f>MAX((Y$9*E989)+H989+G989,0)</f>
        <v>0</v>
      </c>
      <c r="L989" s="42">
        <f t="shared" si="91"/>
        <v>795.20833333333348</v>
      </c>
      <c r="M989" s="42">
        <f>ABS(MIN((Y$9*E989)+H989+G989,0))</f>
        <v>417.14031925333353</v>
      </c>
      <c r="N989" s="42">
        <f>MAX(K989,0)*(D989*1000/3600)</f>
        <v>0</v>
      </c>
      <c r="O989" s="42">
        <f>ABS(M989*(D989*1000/3600))</f>
        <v>834.28063850666706</v>
      </c>
      <c r="P989" s="42">
        <f>P988+N989/1000</f>
        <v>5579.8015728737828</v>
      </c>
      <c r="Q989" s="42">
        <f>Q988+O989/1000</f>
        <v>1439.8134325751616</v>
      </c>
      <c r="R989" s="43">
        <v>1100.6973026553721</v>
      </c>
      <c r="S989" s="43">
        <f t="shared" si="92"/>
        <v>0</v>
      </c>
      <c r="T989" s="42">
        <f>V989*Y$16</f>
        <v>906.28245839414581</v>
      </c>
      <c r="U989" s="21">
        <f>MIN(O989,Y$17)</f>
        <v>834.28063850666706</v>
      </c>
      <c r="V989" s="21">
        <f t="shared" si="95"/>
        <v>1314.3500631317131</v>
      </c>
      <c r="W989" s="22"/>
    </row>
    <row r="990" spans="1:23" x14ac:dyDescent="0.35">
      <c r="A990" s="3" t="s">
        <v>13</v>
      </c>
      <c r="B990" s="3">
        <v>983</v>
      </c>
      <c r="C990" s="3">
        <v>394</v>
      </c>
      <c r="D990" s="8">
        <v>5.5</v>
      </c>
      <c r="E990" s="42">
        <f t="shared" si="93"/>
        <v>-0.55555555555555558</v>
      </c>
      <c r="F990" s="42">
        <f t="shared" si="94"/>
        <v>-2</v>
      </c>
      <c r="G990" s="42">
        <f>0.5*Y$11*Y$13*Y$10*(D990*(1000/3600))^2</f>
        <v>2.112548243055556</v>
      </c>
      <c r="H990" s="42">
        <f>IF(D990=0,0,Y$12*Y$9*9.81)</f>
        <v>374.44769999999994</v>
      </c>
      <c r="I990" s="42">
        <f t="shared" si="90"/>
        <v>376.56024824305547</v>
      </c>
      <c r="J990" s="42">
        <f>(Y$9*E990)+IF(E990&gt;0,H990+G990,0)</f>
        <v>-963.88888888888891</v>
      </c>
      <c r="K990" s="42">
        <f>MAX((Y$9*E990)+H990+G990,0)</f>
        <v>0</v>
      </c>
      <c r="L990" s="42">
        <f t="shared" si="91"/>
        <v>963.88888888888891</v>
      </c>
      <c r="M990" s="42">
        <f>ABS(MIN((Y$9*E990)+H990+G990,0))</f>
        <v>587.32864064583339</v>
      </c>
      <c r="N990" s="42">
        <f>MAX(K990,0)*(D990*1000/3600)</f>
        <v>0</v>
      </c>
      <c r="O990" s="42">
        <f>ABS(M990*(D990*1000/3600))</f>
        <v>897.30764543113423</v>
      </c>
      <c r="P990" s="42">
        <f>P989+N990/1000</f>
        <v>5579.8015728737828</v>
      </c>
      <c r="Q990" s="42">
        <f>Q989+O990/1000</f>
        <v>1440.7107402205927</v>
      </c>
      <c r="R990" s="43">
        <v>1100.6973026553721</v>
      </c>
      <c r="S990" s="43">
        <f t="shared" si="92"/>
        <v>0</v>
      </c>
      <c r="T990" s="42">
        <f>V990*Y$16</f>
        <v>906.90117801964607</v>
      </c>
      <c r="U990" s="21">
        <f>MIN(O990,Y$17)</f>
        <v>897.30764543113423</v>
      </c>
      <c r="V990" s="21">
        <f t="shared" si="95"/>
        <v>1315.2473707771442</v>
      </c>
      <c r="W990" s="22"/>
    </row>
    <row r="991" spans="1:23" x14ac:dyDescent="0.35">
      <c r="A991" s="3" t="s">
        <v>13</v>
      </c>
      <c r="B991" s="3">
        <v>984</v>
      </c>
      <c r="C991" s="3">
        <v>395</v>
      </c>
      <c r="D991" s="8">
        <v>3.2</v>
      </c>
      <c r="E991" s="42">
        <f t="shared" si="93"/>
        <v>-0.61111111111111116</v>
      </c>
      <c r="F991" s="42">
        <f t="shared" si="94"/>
        <v>-2.2000000000000002</v>
      </c>
      <c r="G991" s="42">
        <f>0.5*Y$11*Y$13*Y$10*(D991*(1000/3600))^2</f>
        <v>0.71512376888888896</v>
      </c>
      <c r="H991" s="42">
        <f>IF(D991=0,0,Y$12*Y$9*9.81)</f>
        <v>374.44769999999994</v>
      </c>
      <c r="I991" s="42">
        <f t="shared" si="90"/>
        <v>375.16282376888881</v>
      </c>
      <c r="J991" s="42">
        <f>(Y$9*E991)+IF(E991&gt;0,H991+G991,0)</f>
        <v>-1060.2777777777778</v>
      </c>
      <c r="K991" s="42">
        <f>MAX((Y$9*E991)+H991+G991,0)</f>
        <v>0</v>
      </c>
      <c r="L991" s="42">
        <f t="shared" si="91"/>
        <v>1060.2777777777778</v>
      </c>
      <c r="M991" s="42">
        <f>ABS(MIN((Y$9*E991)+H991+G991,0))</f>
        <v>685.11495400888896</v>
      </c>
      <c r="N991" s="42">
        <f>MAX(K991,0)*(D991*1000/3600)</f>
        <v>0</v>
      </c>
      <c r="O991" s="42">
        <f>ABS(M991*(D991*1000/3600))</f>
        <v>608.99107023012346</v>
      </c>
      <c r="P991" s="42">
        <f>P990+N991/1000</f>
        <v>5579.8015728737828</v>
      </c>
      <c r="Q991" s="42">
        <f>Q990+O991/1000</f>
        <v>1441.3197312908228</v>
      </c>
      <c r="R991" s="43">
        <v>1100.6973026553721</v>
      </c>
      <c r="S991" s="43">
        <f t="shared" si="92"/>
        <v>0</v>
      </c>
      <c r="T991" s="42">
        <f>V991*Y$16</f>
        <v>907.32109501113098</v>
      </c>
      <c r="U991" s="21">
        <f>MIN(O991,Y$17)</f>
        <v>608.99107023012346</v>
      </c>
      <c r="V991" s="21">
        <f t="shared" si="95"/>
        <v>1315.8563618473743</v>
      </c>
      <c r="W991" s="22"/>
    </row>
    <row r="992" spans="1:23" x14ac:dyDescent="0.35">
      <c r="A992" s="3" t="s">
        <v>13</v>
      </c>
      <c r="B992" s="3">
        <v>985</v>
      </c>
      <c r="C992" s="3">
        <v>396</v>
      </c>
      <c r="D992" s="8">
        <v>1.1000000000000001</v>
      </c>
      <c r="E992" s="42">
        <f t="shared" si="93"/>
        <v>-0.44444444444444448</v>
      </c>
      <c r="F992" s="42">
        <f t="shared" si="94"/>
        <v>-1.6</v>
      </c>
      <c r="G992" s="42">
        <f>0.5*Y$11*Y$13*Y$10*(D992*(1000/3600))^2</f>
        <v>8.450192972222223E-2</v>
      </c>
      <c r="H992" s="42">
        <f>IF(D992=0,0,Y$12*Y$9*9.81)</f>
        <v>374.44769999999994</v>
      </c>
      <c r="I992" s="42">
        <f t="shared" si="90"/>
        <v>374.53220192972213</v>
      </c>
      <c r="J992" s="42">
        <f>(Y$9*E992)+IF(E992&gt;0,H992+G992,0)</f>
        <v>-771.1111111111112</v>
      </c>
      <c r="K992" s="42">
        <f>MAX((Y$9*E992)+H992+G992,0)</f>
        <v>0</v>
      </c>
      <c r="L992" s="42">
        <f t="shared" si="91"/>
        <v>771.1111111111112</v>
      </c>
      <c r="M992" s="42">
        <f>ABS(MIN((Y$9*E992)+H992+G992,0))</f>
        <v>396.57890918138906</v>
      </c>
      <c r="N992" s="42">
        <f>MAX(K992,0)*(D992*1000/3600)</f>
        <v>0</v>
      </c>
      <c r="O992" s="42">
        <f>ABS(M992*(D992*1000/3600))</f>
        <v>121.17688891653556</v>
      </c>
      <c r="P992" s="42">
        <f>P991+N992/1000</f>
        <v>5579.8015728737828</v>
      </c>
      <c r="Q992" s="42">
        <f>Q991+O992/1000</f>
        <v>1441.4409081797394</v>
      </c>
      <c r="R992" s="43">
        <v>1100.6973026553721</v>
      </c>
      <c r="S992" s="43">
        <f t="shared" si="92"/>
        <v>0</v>
      </c>
      <c r="T992" s="42">
        <f>V992*Y$16</f>
        <v>907.40464998774519</v>
      </c>
      <c r="U992" s="21">
        <f>MIN(O992,Y$17)</f>
        <v>121.17688891653556</v>
      </c>
      <c r="V992" s="21">
        <f t="shared" si="95"/>
        <v>1315.9775387362909</v>
      </c>
      <c r="W992" s="22"/>
    </row>
    <row r="993" spans="1:23" x14ac:dyDescent="0.35">
      <c r="A993" s="3" t="s">
        <v>13</v>
      </c>
      <c r="B993" s="3">
        <v>986</v>
      </c>
      <c r="C993" s="3">
        <v>397</v>
      </c>
      <c r="D993" s="8">
        <v>0</v>
      </c>
      <c r="E993" s="42">
        <f t="shared" si="93"/>
        <v>-0.15277777777777779</v>
      </c>
      <c r="F993" s="42">
        <f t="shared" si="94"/>
        <v>-0.55000000000000004</v>
      </c>
      <c r="G993" s="42">
        <f>0.5*Y$11*Y$13*Y$10*(D993*(1000/3600))^2</f>
        <v>0</v>
      </c>
      <c r="H993" s="42">
        <f>IF(D993=0,0,Y$12*Y$9*9.81)</f>
        <v>0</v>
      </c>
      <c r="I993" s="42">
        <f t="shared" si="90"/>
        <v>0</v>
      </c>
      <c r="J993" s="42">
        <f>(Y$9*E993)+IF(E993&gt;0,H993+G993,0)</f>
        <v>-265.06944444444446</v>
      </c>
      <c r="K993" s="42">
        <f>MAX((Y$9*E993)+H993+G993,0)</f>
        <v>0</v>
      </c>
      <c r="L993" s="42">
        <f t="shared" si="91"/>
        <v>265.06944444444446</v>
      </c>
      <c r="M993" s="42">
        <f>ABS(MIN((Y$9*E993)+H993+G993,0))</f>
        <v>265.06944444444446</v>
      </c>
      <c r="N993" s="42">
        <f>MAX(K993,0)*(D993*1000/3600)</f>
        <v>0</v>
      </c>
      <c r="O993" s="42">
        <f>ABS(M993*(D993*1000/3600))</f>
        <v>0</v>
      </c>
      <c r="P993" s="42">
        <f>P992+N993/1000</f>
        <v>5579.8015728737828</v>
      </c>
      <c r="Q993" s="42">
        <f>Q992+O993/1000</f>
        <v>1441.4409081797394</v>
      </c>
      <c r="R993" s="43">
        <v>1100.6973026553721</v>
      </c>
      <c r="S993" s="43">
        <f t="shared" si="92"/>
        <v>0</v>
      </c>
      <c r="T993" s="42">
        <f>V993*Y$16</f>
        <v>907.40464998774519</v>
      </c>
      <c r="U993" s="21">
        <f>MIN(O993,Y$17)</f>
        <v>0</v>
      </c>
      <c r="V993" s="21">
        <f t="shared" si="95"/>
        <v>1315.9775387362909</v>
      </c>
      <c r="W993" s="22"/>
    </row>
    <row r="994" spans="1:23" x14ac:dyDescent="0.35">
      <c r="A994" s="3" t="s">
        <v>13</v>
      </c>
      <c r="B994" s="3">
        <v>987</v>
      </c>
      <c r="C994" s="3">
        <v>398</v>
      </c>
      <c r="D994" s="8">
        <v>0</v>
      </c>
      <c r="E994" s="42">
        <f t="shared" si="93"/>
        <v>0</v>
      </c>
      <c r="F994" s="42">
        <f t="shared" si="94"/>
        <v>0</v>
      </c>
      <c r="G994" s="42">
        <f>0.5*Y$11*Y$13*Y$10*(D994*(1000/3600))^2</f>
        <v>0</v>
      </c>
      <c r="H994" s="42">
        <f>IF(D994=0,0,Y$12*Y$9*9.81)</f>
        <v>0</v>
      </c>
      <c r="I994" s="42">
        <f t="shared" si="90"/>
        <v>0</v>
      </c>
      <c r="J994" s="42">
        <f>(Y$9*E994)+IF(E994&gt;0,H994+G994,0)</f>
        <v>0</v>
      </c>
      <c r="K994" s="42">
        <f>MAX((Y$9*E994)+H994+G994,0)</f>
        <v>0</v>
      </c>
      <c r="L994" s="42">
        <f t="shared" si="91"/>
        <v>0</v>
      </c>
      <c r="M994" s="42">
        <f>ABS(MIN((Y$9*E994)+H994+G994,0))</f>
        <v>0</v>
      </c>
      <c r="N994" s="42">
        <f>MAX(K994,0)*(D994*1000/3600)</f>
        <v>0</v>
      </c>
      <c r="O994" s="42">
        <f>ABS(M994*(D994*1000/3600))</f>
        <v>0</v>
      </c>
      <c r="P994" s="42">
        <f>P993+N994/1000</f>
        <v>5579.8015728737828</v>
      </c>
      <c r="Q994" s="42">
        <f>Q993+O994/1000</f>
        <v>1441.4409081797394</v>
      </c>
      <c r="R994" s="43">
        <v>1100.6973026553721</v>
      </c>
      <c r="S994" s="43">
        <f t="shared" si="92"/>
        <v>0</v>
      </c>
      <c r="T994" s="42">
        <f>V994*Y$16</f>
        <v>907.40464998774519</v>
      </c>
      <c r="U994" s="21">
        <f>MIN(O994,Y$17)</f>
        <v>0</v>
      </c>
      <c r="V994" s="21">
        <f t="shared" si="95"/>
        <v>1315.9775387362909</v>
      </c>
      <c r="W994" s="22"/>
    </row>
    <row r="995" spans="1:23" x14ac:dyDescent="0.35">
      <c r="A995" s="3" t="s">
        <v>13</v>
      </c>
      <c r="B995" s="3">
        <v>988</v>
      </c>
      <c r="C995" s="3">
        <v>399</v>
      </c>
      <c r="D995" s="8">
        <v>0</v>
      </c>
      <c r="E995" s="42">
        <f t="shared" si="93"/>
        <v>0</v>
      </c>
      <c r="F995" s="42">
        <f t="shared" si="94"/>
        <v>0</v>
      </c>
      <c r="G995" s="42">
        <f>0.5*Y$11*Y$13*Y$10*(D995*(1000/3600))^2</f>
        <v>0</v>
      </c>
      <c r="H995" s="42">
        <f>IF(D995=0,0,Y$12*Y$9*9.81)</f>
        <v>0</v>
      </c>
      <c r="I995" s="42">
        <f t="shared" si="90"/>
        <v>0</v>
      </c>
      <c r="J995" s="42">
        <f>(Y$9*E995)+IF(E995&gt;0,H995+G995,0)</f>
        <v>0</v>
      </c>
      <c r="K995" s="42">
        <f>MAX((Y$9*E995)+H995+G995,0)</f>
        <v>0</v>
      </c>
      <c r="L995" s="42">
        <f t="shared" si="91"/>
        <v>0</v>
      </c>
      <c r="M995" s="42">
        <f>ABS(MIN((Y$9*E995)+H995+G995,0))</f>
        <v>0</v>
      </c>
      <c r="N995" s="42">
        <f>MAX(K995,0)*(D995*1000/3600)</f>
        <v>0</v>
      </c>
      <c r="O995" s="42">
        <f>ABS(M995*(D995*1000/3600))</f>
        <v>0</v>
      </c>
      <c r="P995" s="42">
        <f>P994+N995/1000</f>
        <v>5579.8015728737828</v>
      </c>
      <c r="Q995" s="42">
        <f>Q994+O995/1000</f>
        <v>1441.4409081797394</v>
      </c>
      <c r="R995" s="43">
        <v>1100.6973026553721</v>
      </c>
      <c r="S995" s="43">
        <f t="shared" si="92"/>
        <v>0</v>
      </c>
      <c r="T995" s="42">
        <f>V995*Y$16</f>
        <v>907.40464998774519</v>
      </c>
      <c r="U995" s="21">
        <f>MIN(O995,Y$17)</f>
        <v>0</v>
      </c>
      <c r="V995" s="21">
        <f t="shared" si="95"/>
        <v>1315.9775387362909</v>
      </c>
      <c r="W995" s="22"/>
    </row>
    <row r="996" spans="1:23" x14ac:dyDescent="0.35">
      <c r="A996" s="3" t="s">
        <v>13</v>
      </c>
      <c r="B996" s="3">
        <v>989</v>
      </c>
      <c r="C996" s="3">
        <v>400</v>
      </c>
      <c r="D996" s="8">
        <v>0</v>
      </c>
      <c r="E996" s="42">
        <f t="shared" si="93"/>
        <v>0</v>
      </c>
      <c r="F996" s="42">
        <f t="shared" si="94"/>
        <v>0</v>
      </c>
      <c r="G996" s="42">
        <f>0.5*Y$11*Y$13*Y$10*(D996*(1000/3600))^2</f>
        <v>0</v>
      </c>
      <c r="H996" s="42">
        <f>IF(D996=0,0,Y$12*Y$9*9.81)</f>
        <v>0</v>
      </c>
      <c r="I996" s="42">
        <f t="shared" si="90"/>
        <v>0</v>
      </c>
      <c r="J996" s="42">
        <f>(Y$9*E996)+IF(E996&gt;0,H996+G996,0)</f>
        <v>0</v>
      </c>
      <c r="K996" s="42">
        <f>MAX((Y$9*E996)+H996+G996,0)</f>
        <v>0</v>
      </c>
      <c r="L996" s="42">
        <f t="shared" si="91"/>
        <v>0</v>
      </c>
      <c r="M996" s="42">
        <f>ABS(MIN((Y$9*E996)+H996+G996,0))</f>
        <v>0</v>
      </c>
      <c r="N996" s="42">
        <f>MAX(K996,0)*(D996*1000/3600)</f>
        <v>0</v>
      </c>
      <c r="O996" s="42">
        <f>ABS(M996*(D996*1000/3600))</f>
        <v>0</v>
      </c>
      <c r="P996" s="42">
        <f>P995+N996/1000</f>
        <v>5579.8015728737828</v>
      </c>
      <c r="Q996" s="42">
        <f>Q995+O996/1000</f>
        <v>1441.4409081797394</v>
      </c>
      <c r="R996" s="43">
        <v>1100.6973026553721</v>
      </c>
      <c r="S996" s="43">
        <f t="shared" si="92"/>
        <v>0</v>
      </c>
      <c r="T996" s="42">
        <f>V996*Y$16</f>
        <v>907.40464998774519</v>
      </c>
      <c r="U996" s="21">
        <f>MIN(O996,Y$17)</f>
        <v>0</v>
      </c>
      <c r="V996" s="21">
        <f t="shared" si="95"/>
        <v>1315.9775387362909</v>
      </c>
      <c r="W996" s="22"/>
    </row>
    <row r="997" spans="1:23" x14ac:dyDescent="0.35">
      <c r="A997" s="3" t="s">
        <v>13</v>
      </c>
      <c r="B997" s="3">
        <v>990</v>
      </c>
      <c r="C997" s="3">
        <v>401</v>
      </c>
      <c r="D997" s="8">
        <v>0</v>
      </c>
      <c r="E997" s="42">
        <f t="shared" si="93"/>
        <v>0</v>
      </c>
      <c r="F997" s="42">
        <f t="shared" si="94"/>
        <v>0</v>
      </c>
      <c r="G997" s="42">
        <f>0.5*Y$11*Y$13*Y$10*(D997*(1000/3600))^2</f>
        <v>0</v>
      </c>
      <c r="H997" s="42">
        <f>IF(D997=0,0,Y$12*Y$9*9.81)</f>
        <v>0</v>
      </c>
      <c r="I997" s="42">
        <f t="shared" si="90"/>
        <v>0</v>
      </c>
      <c r="J997" s="42">
        <f>(Y$9*E997)+IF(E997&gt;0,H997+G997,0)</f>
        <v>0</v>
      </c>
      <c r="K997" s="42">
        <f>MAX((Y$9*E997)+H997+G997,0)</f>
        <v>0</v>
      </c>
      <c r="L997" s="42">
        <f t="shared" si="91"/>
        <v>0</v>
      </c>
      <c r="M997" s="42">
        <f>ABS(MIN((Y$9*E997)+H997+G997,0))</f>
        <v>0</v>
      </c>
      <c r="N997" s="42">
        <f>MAX(K997,0)*(D997*1000/3600)</f>
        <v>0</v>
      </c>
      <c r="O997" s="42">
        <f>ABS(M997*(D997*1000/3600))</f>
        <v>0</v>
      </c>
      <c r="P997" s="42">
        <f>P996+N997/1000</f>
        <v>5579.8015728737828</v>
      </c>
      <c r="Q997" s="42">
        <f>Q996+O997/1000</f>
        <v>1441.4409081797394</v>
      </c>
      <c r="R997" s="43">
        <v>1100.6973026553721</v>
      </c>
      <c r="S997" s="43">
        <f t="shared" si="92"/>
        <v>0</v>
      </c>
      <c r="T997" s="42">
        <f>V997*Y$16</f>
        <v>907.40464998774519</v>
      </c>
      <c r="U997" s="21">
        <f>MIN(O997,Y$17)</f>
        <v>0</v>
      </c>
      <c r="V997" s="21">
        <f t="shared" si="95"/>
        <v>1315.9775387362909</v>
      </c>
      <c r="W997" s="22"/>
    </row>
    <row r="998" spans="1:23" x14ac:dyDescent="0.35">
      <c r="A998" s="3" t="s">
        <v>13</v>
      </c>
      <c r="B998" s="3">
        <v>991</v>
      </c>
      <c r="C998" s="3">
        <v>402</v>
      </c>
      <c r="D998" s="8">
        <v>0</v>
      </c>
      <c r="E998" s="42">
        <f t="shared" si="93"/>
        <v>0</v>
      </c>
      <c r="F998" s="42">
        <f t="shared" si="94"/>
        <v>0</v>
      </c>
      <c r="G998" s="42">
        <f>0.5*Y$11*Y$13*Y$10*(D998*(1000/3600))^2</f>
        <v>0</v>
      </c>
      <c r="H998" s="42">
        <f>IF(D998=0,0,Y$12*Y$9*9.81)</f>
        <v>0</v>
      </c>
      <c r="I998" s="42">
        <f t="shared" si="90"/>
        <v>0</v>
      </c>
      <c r="J998" s="42">
        <f>(Y$9*E998)+IF(E998&gt;0,H998+G998,0)</f>
        <v>0</v>
      </c>
      <c r="K998" s="42">
        <f>MAX((Y$9*E998)+H998+G998,0)</f>
        <v>0</v>
      </c>
      <c r="L998" s="42">
        <f t="shared" si="91"/>
        <v>0</v>
      </c>
      <c r="M998" s="42">
        <f>ABS(MIN((Y$9*E998)+H998+G998,0))</f>
        <v>0</v>
      </c>
      <c r="N998" s="42">
        <f>MAX(K998,0)*(D998*1000/3600)</f>
        <v>0</v>
      </c>
      <c r="O998" s="42">
        <f>ABS(M998*(D998*1000/3600))</f>
        <v>0</v>
      </c>
      <c r="P998" s="42">
        <f>P997+N998/1000</f>
        <v>5579.8015728737828</v>
      </c>
      <c r="Q998" s="42">
        <f>Q997+O998/1000</f>
        <v>1441.4409081797394</v>
      </c>
      <c r="R998" s="43">
        <v>1100.6973026553721</v>
      </c>
      <c r="S998" s="43">
        <f t="shared" si="92"/>
        <v>0</v>
      </c>
      <c r="T998" s="42">
        <f>V998*Y$16</f>
        <v>907.40464998774519</v>
      </c>
      <c r="U998" s="21">
        <f>MIN(O998,Y$17)</f>
        <v>0</v>
      </c>
      <c r="V998" s="21">
        <f t="shared" si="95"/>
        <v>1315.9775387362909</v>
      </c>
      <c r="W998" s="22"/>
    </row>
    <row r="999" spans="1:23" x14ac:dyDescent="0.35">
      <c r="A999" s="3" t="s">
        <v>13</v>
      </c>
      <c r="B999" s="3">
        <v>992</v>
      </c>
      <c r="C999" s="3">
        <v>403</v>
      </c>
      <c r="D999" s="8">
        <v>0</v>
      </c>
      <c r="E999" s="42">
        <f t="shared" si="93"/>
        <v>0</v>
      </c>
      <c r="F999" s="42">
        <f t="shared" si="94"/>
        <v>0</v>
      </c>
      <c r="G999" s="42">
        <f>0.5*Y$11*Y$13*Y$10*(D999*(1000/3600))^2</f>
        <v>0</v>
      </c>
      <c r="H999" s="42">
        <f>IF(D999=0,0,Y$12*Y$9*9.81)</f>
        <v>0</v>
      </c>
      <c r="I999" s="42">
        <f t="shared" si="90"/>
        <v>0</v>
      </c>
      <c r="J999" s="42">
        <f>(Y$9*E999)+IF(E999&gt;0,H999+G999,0)</f>
        <v>0</v>
      </c>
      <c r="K999" s="42">
        <f>MAX((Y$9*E999)+H999+G999,0)</f>
        <v>0</v>
      </c>
      <c r="L999" s="42">
        <f t="shared" si="91"/>
        <v>0</v>
      </c>
      <c r="M999" s="42">
        <f>ABS(MIN((Y$9*E999)+H999+G999,0))</f>
        <v>0</v>
      </c>
      <c r="N999" s="42">
        <f>MAX(K999,0)*(D999*1000/3600)</f>
        <v>0</v>
      </c>
      <c r="O999" s="42">
        <f>ABS(M999*(D999*1000/3600))</f>
        <v>0</v>
      </c>
      <c r="P999" s="42">
        <f>P998+N999/1000</f>
        <v>5579.8015728737828</v>
      </c>
      <c r="Q999" s="42">
        <f>Q998+O999/1000</f>
        <v>1441.4409081797394</v>
      </c>
      <c r="R999" s="43">
        <v>1100.6973026553721</v>
      </c>
      <c r="S999" s="43">
        <f t="shared" si="92"/>
        <v>0</v>
      </c>
      <c r="T999" s="42">
        <f>V999*Y$16</f>
        <v>907.40464998774519</v>
      </c>
      <c r="U999" s="21">
        <f>MIN(O999,Y$17)</f>
        <v>0</v>
      </c>
      <c r="V999" s="21">
        <f t="shared" si="95"/>
        <v>1315.9775387362909</v>
      </c>
      <c r="W999" s="22"/>
    </row>
    <row r="1000" spans="1:23" x14ac:dyDescent="0.35">
      <c r="A1000" s="3" t="s">
        <v>13</v>
      </c>
      <c r="B1000" s="3">
        <v>993</v>
      </c>
      <c r="C1000" s="3">
        <v>404</v>
      </c>
      <c r="D1000" s="8">
        <v>0</v>
      </c>
      <c r="E1000" s="42">
        <f t="shared" si="93"/>
        <v>0</v>
      </c>
      <c r="F1000" s="42">
        <f t="shared" si="94"/>
        <v>0</v>
      </c>
      <c r="G1000" s="42">
        <f>0.5*Y$11*Y$13*Y$10*(D1000*(1000/3600))^2</f>
        <v>0</v>
      </c>
      <c r="H1000" s="42">
        <f>IF(D1000=0,0,Y$12*Y$9*9.81)</f>
        <v>0</v>
      </c>
      <c r="I1000" s="42">
        <f t="shared" si="90"/>
        <v>0</v>
      </c>
      <c r="J1000" s="42">
        <f>(Y$9*E1000)+IF(E1000&gt;0,H1000+G1000,0)</f>
        <v>0</v>
      </c>
      <c r="K1000" s="42">
        <f>MAX((Y$9*E1000)+H1000+G1000,0)</f>
        <v>0</v>
      </c>
      <c r="L1000" s="42">
        <f t="shared" si="91"/>
        <v>0</v>
      </c>
      <c r="M1000" s="42">
        <f>ABS(MIN((Y$9*E1000)+H1000+G1000,0))</f>
        <v>0</v>
      </c>
      <c r="N1000" s="42">
        <f>MAX(K1000,0)*(D1000*1000/3600)</f>
        <v>0</v>
      </c>
      <c r="O1000" s="42">
        <f>ABS(M1000*(D1000*1000/3600))</f>
        <v>0</v>
      </c>
      <c r="P1000" s="42">
        <f>P999+N1000/1000</f>
        <v>5579.8015728737828</v>
      </c>
      <c r="Q1000" s="42">
        <f>Q999+O1000/1000</f>
        <v>1441.4409081797394</v>
      </c>
      <c r="R1000" s="43">
        <v>1100.6973026553721</v>
      </c>
      <c r="S1000" s="43">
        <f t="shared" si="92"/>
        <v>0</v>
      </c>
      <c r="T1000" s="42">
        <f>V1000*Y$16</f>
        <v>907.40464998774519</v>
      </c>
      <c r="U1000" s="21">
        <f>MIN(O1000,Y$17)</f>
        <v>0</v>
      </c>
      <c r="V1000" s="21">
        <f t="shared" si="95"/>
        <v>1315.9775387362909</v>
      </c>
      <c r="W1000" s="22"/>
    </row>
    <row r="1001" spans="1:23" x14ac:dyDescent="0.35">
      <c r="A1001" s="3" t="s">
        <v>13</v>
      </c>
      <c r="B1001" s="3">
        <v>994</v>
      </c>
      <c r="C1001" s="3">
        <v>405</v>
      </c>
      <c r="D1001" s="8">
        <v>0</v>
      </c>
      <c r="E1001" s="42">
        <f t="shared" si="93"/>
        <v>0</v>
      </c>
      <c r="F1001" s="42">
        <f t="shared" si="94"/>
        <v>0</v>
      </c>
      <c r="G1001" s="42">
        <f>0.5*Y$11*Y$13*Y$10*(D1001*(1000/3600))^2</f>
        <v>0</v>
      </c>
      <c r="H1001" s="42">
        <f>IF(D1001=0,0,Y$12*Y$9*9.81)</f>
        <v>0</v>
      </c>
      <c r="I1001" s="42">
        <f t="shared" si="90"/>
        <v>0</v>
      </c>
      <c r="J1001" s="42">
        <f>(Y$9*E1001)+IF(E1001&gt;0,H1001+G1001,0)</f>
        <v>0</v>
      </c>
      <c r="K1001" s="42">
        <f>MAX((Y$9*E1001)+H1001+G1001,0)</f>
        <v>0</v>
      </c>
      <c r="L1001" s="42">
        <f t="shared" si="91"/>
        <v>0</v>
      </c>
      <c r="M1001" s="42">
        <f>ABS(MIN((Y$9*E1001)+H1001+G1001,0))</f>
        <v>0</v>
      </c>
      <c r="N1001" s="42">
        <f>MAX(K1001,0)*(D1001*1000/3600)</f>
        <v>0</v>
      </c>
      <c r="O1001" s="42">
        <f>ABS(M1001*(D1001*1000/3600))</f>
        <v>0</v>
      </c>
      <c r="P1001" s="42">
        <f>P1000+N1001/1000</f>
        <v>5579.8015728737828</v>
      </c>
      <c r="Q1001" s="42">
        <f>Q1000+O1001/1000</f>
        <v>1441.4409081797394</v>
      </c>
      <c r="R1001" s="43">
        <v>1100.6973026553721</v>
      </c>
      <c r="S1001" s="43">
        <f t="shared" si="92"/>
        <v>0</v>
      </c>
      <c r="T1001" s="42">
        <f>V1001*Y$16</f>
        <v>907.40464998774519</v>
      </c>
      <c r="U1001" s="21">
        <f>MIN(O1001,Y$17)</f>
        <v>0</v>
      </c>
      <c r="V1001" s="21">
        <f t="shared" si="95"/>
        <v>1315.9775387362909</v>
      </c>
      <c r="W1001" s="22"/>
    </row>
    <row r="1002" spans="1:23" x14ac:dyDescent="0.35">
      <c r="A1002" s="3" t="s">
        <v>13</v>
      </c>
      <c r="B1002" s="3">
        <v>995</v>
      </c>
      <c r="C1002" s="3">
        <v>406</v>
      </c>
      <c r="D1002" s="8">
        <v>0</v>
      </c>
      <c r="E1002" s="42">
        <f t="shared" si="93"/>
        <v>0</v>
      </c>
      <c r="F1002" s="42">
        <f t="shared" si="94"/>
        <v>0</v>
      </c>
      <c r="G1002" s="42">
        <f>0.5*Y$11*Y$13*Y$10*(D1002*(1000/3600))^2</f>
        <v>0</v>
      </c>
      <c r="H1002" s="42">
        <f>IF(D1002=0,0,Y$12*Y$9*9.81)</f>
        <v>0</v>
      </c>
      <c r="I1002" s="42">
        <f t="shared" si="90"/>
        <v>0</v>
      </c>
      <c r="J1002" s="42">
        <f>(Y$9*E1002)+IF(E1002&gt;0,H1002+G1002,0)</f>
        <v>0</v>
      </c>
      <c r="K1002" s="42">
        <f>MAX((Y$9*E1002)+H1002+G1002,0)</f>
        <v>0</v>
      </c>
      <c r="L1002" s="42">
        <f t="shared" si="91"/>
        <v>0</v>
      </c>
      <c r="M1002" s="42">
        <f>ABS(MIN((Y$9*E1002)+H1002+G1002,0))</f>
        <v>0</v>
      </c>
      <c r="N1002" s="42">
        <f>MAX(K1002,0)*(D1002*1000/3600)</f>
        <v>0</v>
      </c>
      <c r="O1002" s="42">
        <f>ABS(M1002*(D1002*1000/3600))</f>
        <v>0</v>
      </c>
      <c r="P1002" s="42">
        <f>P1001+N1002/1000</f>
        <v>5579.8015728737828</v>
      </c>
      <c r="Q1002" s="42">
        <f>Q1001+O1002/1000</f>
        <v>1441.4409081797394</v>
      </c>
      <c r="R1002" s="43">
        <v>1100.6973026553721</v>
      </c>
      <c r="S1002" s="43">
        <f t="shared" si="92"/>
        <v>0</v>
      </c>
      <c r="T1002" s="42">
        <f>V1002*Y$16</f>
        <v>907.40464998774519</v>
      </c>
      <c r="U1002" s="21">
        <f>MIN(O1002,Y$17)</f>
        <v>0</v>
      </c>
      <c r="V1002" s="21">
        <f t="shared" si="95"/>
        <v>1315.9775387362909</v>
      </c>
      <c r="W1002" s="22"/>
    </row>
    <row r="1003" spans="1:23" x14ac:dyDescent="0.35">
      <c r="A1003" s="3" t="s">
        <v>13</v>
      </c>
      <c r="B1003" s="3">
        <v>996</v>
      </c>
      <c r="C1003" s="3">
        <v>407</v>
      </c>
      <c r="D1003" s="8">
        <v>0</v>
      </c>
      <c r="E1003" s="42">
        <f t="shared" si="93"/>
        <v>0</v>
      </c>
      <c r="F1003" s="42">
        <f t="shared" si="94"/>
        <v>0</v>
      </c>
      <c r="G1003" s="42">
        <f>0.5*Y$11*Y$13*Y$10*(D1003*(1000/3600))^2</f>
        <v>0</v>
      </c>
      <c r="H1003" s="42">
        <f>IF(D1003=0,0,Y$12*Y$9*9.81)</f>
        <v>0</v>
      </c>
      <c r="I1003" s="42">
        <f t="shared" si="90"/>
        <v>0</v>
      </c>
      <c r="J1003" s="42">
        <f>(Y$9*E1003)+IF(E1003&gt;0,H1003+G1003,0)</f>
        <v>0</v>
      </c>
      <c r="K1003" s="42">
        <f>MAX((Y$9*E1003)+H1003+G1003,0)</f>
        <v>0</v>
      </c>
      <c r="L1003" s="42">
        <f t="shared" si="91"/>
        <v>0</v>
      </c>
      <c r="M1003" s="42">
        <f>ABS(MIN((Y$9*E1003)+H1003+G1003,0))</f>
        <v>0</v>
      </c>
      <c r="N1003" s="42">
        <f>MAX(K1003,0)*(D1003*1000/3600)</f>
        <v>0</v>
      </c>
      <c r="O1003" s="42">
        <f>ABS(M1003*(D1003*1000/3600))</f>
        <v>0</v>
      </c>
      <c r="P1003" s="42">
        <f>P1002+N1003/1000</f>
        <v>5579.8015728737828</v>
      </c>
      <c r="Q1003" s="42">
        <f>Q1002+O1003/1000</f>
        <v>1441.4409081797394</v>
      </c>
      <c r="R1003" s="43">
        <v>1100.6973026553721</v>
      </c>
      <c r="S1003" s="43">
        <f t="shared" si="92"/>
        <v>0</v>
      </c>
      <c r="T1003" s="42">
        <f>V1003*Y$16</f>
        <v>907.40464998774519</v>
      </c>
      <c r="U1003" s="21">
        <f>MIN(O1003,Y$17)</f>
        <v>0</v>
      </c>
      <c r="V1003" s="21">
        <f t="shared" si="95"/>
        <v>1315.9775387362909</v>
      </c>
      <c r="W1003" s="22"/>
    </row>
    <row r="1004" spans="1:23" x14ac:dyDescent="0.35">
      <c r="A1004" s="3" t="s">
        <v>13</v>
      </c>
      <c r="B1004" s="3">
        <v>997</v>
      </c>
      <c r="C1004" s="3">
        <v>408</v>
      </c>
      <c r="D1004" s="8">
        <v>0</v>
      </c>
      <c r="E1004" s="42">
        <f t="shared" si="93"/>
        <v>0</v>
      </c>
      <c r="F1004" s="42">
        <f t="shared" si="94"/>
        <v>0</v>
      </c>
      <c r="G1004" s="42">
        <f>0.5*Y$11*Y$13*Y$10*(D1004*(1000/3600))^2</f>
        <v>0</v>
      </c>
      <c r="H1004" s="42">
        <f>IF(D1004=0,0,Y$12*Y$9*9.81)</f>
        <v>0</v>
      </c>
      <c r="I1004" s="42">
        <f t="shared" si="90"/>
        <v>0</v>
      </c>
      <c r="J1004" s="42">
        <f>(Y$9*E1004)+IF(E1004&gt;0,H1004+G1004,0)</f>
        <v>0</v>
      </c>
      <c r="K1004" s="42">
        <f>MAX((Y$9*E1004)+H1004+G1004,0)</f>
        <v>0</v>
      </c>
      <c r="L1004" s="42">
        <f t="shared" si="91"/>
        <v>0</v>
      </c>
      <c r="M1004" s="42">
        <f>ABS(MIN((Y$9*E1004)+H1004+G1004,0))</f>
        <v>0</v>
      </c>
      <c r="N1004" s="42">
        <f>MAX(K1004,0)*(D1004*1000/3600)</f>
        <v>0</v>
      </c>
      <c r="O1004" s="42">
        <f>ABS(M1004*(D1004*1000/3600))</f>
        <v>0</v>
      </c>
      <c r="P1004" s="42">
        <f>P1003+N1004/1000</f>
        <v>5579.8015728737828</v>
      </c>
      <c r="Q1004" s="42">
        <f>Q1003+O1004/1000</f>
        <v>1441.4409081797394</v>
      </c>
      <c r="R1004" s="43">
        <v>1100.6973026553721</v>
      </c>
      <c r="S1004" s="43">
        <f t="shared" si="92"/>
        <v>0</v>
      </c>
      <c r="T1004" s="42">
        <f>V1004*Y$16</f>
        <v>907.40464998774519</v>
      </c>
      <c r="U1004" s="21">
        <f>MIN(O1004,Y$17)</f>
        <v>0</v>
      </c>
      <c r="V1004" s="21">
        <f t="shared" si="95"/>
        <v>1315.9775387362909</v>
      </c>
      <c r="W1004" s="22"/>
    </row>
    <row r="1005" spans="1:23" x14ac:dyDescent="0.35">
      <c r="A1005" s="3" t="s">
        <v>13</v>
      </c>
      <c r="B1005" s="3">
        <v>998</v>
      </c>
      <c r="C1005" s="3">
        <v>409</v>
      </c>
      <c r="D1005" s="8">
        <v>0</v>
      </c>
      <c r="E1005" s="42">
        <f t="shared" si="93"/>
        <v>0</v>
      </c>
      <c r="F1005" s="42">
        <f t="shared" si="94"/>
        <v>0</v>
      </c>
      <c r="G1005" s="42">
        <f>0.5*Y$11*Y$13*Y$10*(D1005*(1000/3600))^2</f>
        <v>0</v>
      </c>
      <c r="H1005" s="42">
        <f>IF(D1005=0,0,Y$12*Y$9*9.81)</f>
        <v>0</v>
      </c>
      <c r="I1005" s="42">
        <f t="shared" si="90"/>
        <v>0</v>
      </c>
      <c r="J1005" s="42">
        <f>(Y$9*E1005)+IF(E1005&gt;0,H1005+G1005,0)</f>
        <v>0</v>
      </c>
      <c r="K1005" s="42">
        <f>MAX((Y$9*E1005)+H1005+G1005,0)</f>
        <v>0</v>
      </c>
      <c r="L1005" s="42">
        <f t="shared" si="91"/>
        <v>0</v>
      </c>
      <c r="M1005" s="42">
        <f>ABS(MIN((Y$9*E1005)+H1005+G1005,0))</f>
        <v>0</v>
      </c>
      <c r="N1005" s="42">
        <f>MAX(K1005,0)*(D1005*1000/3600)</f>
        <v>0</v>
      </c>
      <c r="O1005" s="42">
        <f>ABS(M1005*(D1005*1000/3600))</f>
        <v>0</v>
      </c>
      <c r="P1005" s="42">
        <f>P1004+N1005/1000</f>
        <v>5579.8015728737828</v>
      </c>
      <c r="Q1005" s="42">
        <f>Q1004+O1005/1000</f>
        <v>1441.4409081797394</v>
      </c>
      <c r="R1005" s="43">
        <v>1100.6973026553721</v>
      </c>
      <c r="S1005" s="43">
        <f t="shared" si="92"/>
        <v>0</v>
      </c>
      <c r="T1005" s="42">
        <f>V1005*Y$16</f>
        <v>907.40464998774519</v>
      </c>
      <c r="U1005" s="21">
        <f>MIN(O1005,Y$17)</f>
        <v>0</v>
      </c>
      <c r="V1005" s="21">
        <f t="shared" si="95"/>
        <v>1315.9775387362909</v>
      </c>
      <c r="W1005" s="22"/>
    </row>
    <row r="1006" spans="1:23" x14ac:dyDescent="0.35">
      <c r="A1006" s="3" t="s">
        <v>13</v>
      </c>
      <c r="B1006" s="3">
        <v>999</v>
      </c>
      <c r="C1006" s="3">
        <v>410</v>
      </c>
      <c r="D1006" s="8">
        <v>0</v>
      </c>
      <c r="E1006" s="42">
        <f t="shared" si="93"/>
        <v>0</v>
      </c>
      <c r="F1006" s="42">
        <f t="shared" si="94"/>
        <v>0</v>
      </c>
      <c r="G1006" s="42">
        <f>0.5*Y$11*Y$13*Y$10*(D1006*(1000/3600))^2</f>
        <v>0</v>
      </c>
      <c r="H1006" s="42">
        <f>IF(D1006=0,0,Y$12*Y$9*9.81)</f>
        <v>0</v>
      </c>
      <c r="I1006" s="42">
        <f t="shared" si="90"/>
        <v>0</v>
      </c>
      <c r="J1006" s="42">
        <f>(Y$9*E1006)+IF(E1006&gt;0,H1006+G1006,0)</f>
        <v>0</v>
      </c>
      <c r="K1006" s="42">
        <f>MAX((Y$9*E1006)+H1006+G1006,0)</f>
        <v>0</v>
      </c>
      <c r="L1006" s="42">
        <f t="shared" si="91"/>
        <v>0</v>
      </c>
      <c r="M1006" s="42">
        <f>ABS(MIN((Y$9*E1006)+H1006+G1006,0))</f>
        <v>0</v>
      </c>
      <c r="N1006" s="42">
        <f>MAX(K1006,0)*(D1006*1000/3600)</f>
        <v>0</v>
      </c>
      <c r="O1006" s="42">
        <f>ABS(M1006*(D1006*1000/3600))</f>
        <v>0</v>
      </c>
      <c r="P1006" s="42">
        <f>P1005+N1006/1000</f>
        <v>5579.8015728737828</v>
      </c>
      <c r="Q1006" s="42">
        <f>Q1005+O1006/1000</f>
        <v>1441.4409081797394</v>
      </c>
      <c r="R1006" s="43">
        <v>1100.6973026553721</v>
      </c>
      <c r="S1006" s="43">
        <f t="shared" si="92"/>
        <v>0</v>
      </c>
      <c r="T1006" s="42">
        <f>V1006*Y$16</f>
        <v>907.40464998774519</v>
      </c>
      <c r="U1006" s="21">
        <f>MIN(O1006,Y$17)</f>
        <v>0</v>
      </c>
      <c r="V1006" s="21">
        <f t="shared" si="95"/>
        <v>1315.9775387362909</v>
      </c>
      <c r="W1006" s="22"/>
    </row>
    <row r="1007" spans="1:23" x14ac:dyDescent="0.35">
      <c r="A1007" s="3" t="s">
        <v>13</v>
      </c>
      <c r="B1007" s="3">
        <v>1000</v>
      </c>
      <c r="C1007" s="3">
        <v>411</v>
      </c>
      <c r="D1007" s="8">
        <v>0</v>
      </c>
      <c r="E1007" s="42">
        <f t="shared" si="93"/>
        <v>0</v>
      </c>
      <c r="F1007" s="42">
        <f t="shared" si="94"/>
        <v>0</v>
      </c>
      <c r="G1007" s="42">
        <f>0.5*Y$11*Y$13*Y$10*(D1007*(1000/3600))^2</f>
        <v>0</v>
      </c>
      <c r="H1007" s="42">
        <f>IF(D1007=0,0,Y$12*Y$9*9.81)</f>
        <v>0</v>
      </c>
      <c r="I1007" s="42">
        <f t="shared" si="90"/>
        <v>0</v>
      </c>
      <c r="J1007" s="42">
        <f>(Y$9*E1007)+IF(E1007&gt;0,H1007+G1007,0)</f>
        <v>0</v>
      </c>
      <c r="K1007" s="42">
        <f>MAX((Y$9*E1007)+H1007+G1007,0)</f>
        <v>0</v>
      </c>
      <c r="L1007" s="42">
        <f t="shared" si="91"/>
        <v>0</v>
      </c>
      <c r="M1007" s="42">
        <f>ABS(MIN((Y$9*E1007)+H1007+G1007,0))</f>
        <v>0</v>
      </c>
      <c r="N1007" s="42">
        <f>MAX(K1007,0)*(D1007*1000/3600)</f>
        <v>0</v>
      </c>
      <c r="O1007" s="42">
        <f>ABS(M1007*(D1007*1000/3600))</f>
        <v>0</v>
      </c>
      <c r="P1007" s="42">
        <f>P1006+N1007/1000</f>
        <v>5579.8015728737828</v>
      </c>
      <c r="Q1007" s="42">
        <f>Q1006+O1007/1000</f>
        <v>1441.4409081797394</v>
      </c>
      <c r="R1007" s="43">
        <v>1100.6973026553721</v>
      </c>
      <c r="S1007" s="43">
        <f t="shared" si="92"/>
        <v>0</v>
      </c>
      <c r="T1007" s="42">
        <f>V1007*Y$16</f>
        <v>907.40464998774519</v>
      </c>
      <c r="U1007" s="21">
        <f>MIN(O1007,Y$17)</f>
        <v>0</v>
      </c>
      <c r="V1007" s="21">
        <f t="shared" si="95"/>
        <v>1315.9775387362909</v>
      </c>
      <c r="W1007" s="22"/>
    </row>
    <row r="1008" spans="1:23" x14ac:dyDescent="0.35">
      <c r="A1008" s="3" t="s">
        <v>13</v>
      </c>
      <c r="B1008" s="3">
        <v>1001</v>
      </c>
      <c r="C1008" s="3">
        <v>412</v>
      </c>
      <c r="D1008" s="8">
        <v>0</v>
      </c>
      <c r="E1008" s="42">
        <f t="shared" si="93"/>
        <v>0</v>
      </c>
      <c r="F1008" s="42">
        <f t="shared" si="94"/>
        <v>0</v>
      </c>
      <c r="G1008" s="42">
        <f>0.5*Y$11*Y$13*Y$10*(D1008*(1000/3600))^2</f>
        <v>0</v>
      </c>
      <c r="H1008" s="42">
        <f>IF(D1008=0,0,Y$12*Y$9*9.81)</f>
        <v>0</v>
      </c>
      <c r="I1008" s="42">
        <f t="shared" si="90"/>
        <v>0</v>
      </c>
      <c r="J1008" s="42">
        <f>(Y$9*E1008)+IF(E1008&gt;0,H1008+G1008,0)</f>
        <v>0</v>
      </c>
      <c r="K1008" s="42">
        <f>MAX((Y$9*E1008)+H1008+G1008,0)</f>
        <v>0</v>
      </c>
      <c r="L1008" s="42">
        <f t="shared" si="91"/>
        <v>0</v>
      </c>
      <c r="M1008" s="42">
        <f>ABS(MIN((Y$9*E1008)+H1008+G1008,0))</f>
        <v>0</v>
      </c>
      <c r="N1008" s="42">
        <f>MAX(K1008,0)*(D1008*1000/3600)</f>
        <v>0</v>
      </c>
      <c r="O1008" s="42">
        <f>ABS(M1008*(D1008*1000/3600))</f>
        <v>0</v>
      </c>
      <c r="P1008" s="42">
        <f>P1007+N1008/1000</f>
        <v>5579.8015728737828</v>
      </c>
      <c r="Q1008" s="42">
        <f>Q1007+O1008/1000</f>
        <v>1441.4409081797394</v>
      </c>
      <c r="R1008" s="43">
        <v>1100.6973026553721</v>
      </c>
      <c r="S1008" s="43">
        <f t="shared" si="92"/>
        <v>0</v>
      </c>
      <c r="T1008" s="42">
        <f>V1008*Y$16</f>
        <v>907.40464998774519</v>
      </c>
      <c r="U1008" s="21">
        <f>MIN(O1008,Y$17)</f>
        <v>0</v>
      </c>
      <c r="V1008" s="21">
        <f t="shared" si="95"/>
        <v>1315.9775387362909</v>
      </c>
      <c r="W1008" s="22"/>
    </row>
    <row r="1009" spans="1:23" x14ac:dyDescent="0.35">
      <c r="A1009" s="3" t="s">
        <v>13</v>
      </c>
      <c r="B1009" s="3">
        <v>1002</v>
      </c>
      <c r="C1009" s="3">
        <v>413</v>
      </c>
      <c r="D1009" s="8">
        <v>0</v>
      </c>
      <c r="E1009" s="42">
        <f t="shared" si="93"/>
        <v>0</v>
      </c>
      <c r="F1009" s="42">
        <f t="shared" si="94"/>
        <v>0</v>
      </c>
      <c r="G1009" s="42">
        <f>0.5*Y$11*Y$13*Y$10*(D1009*(1000/3600))^2</f>
        <v>0</v>
      </c>
      <c r="H1009" s="42">
        <f>IF(D1009=0,0,Y$12*Y$9*9.81)</f>
        <v>0</v>
      </c>
      <c r="I1009" s="42">
        <f t="shared" si="90"/>
        <v>0</v>
      </c>
      <c r="J1009" s="42">
        <f>(Y$9*E1009)+IF(E1009&gt;0,H1009+G1009,0)</f>
        <v>0</v>
      </c>
      <c r="K1009" s="42">
        <f>MAX((Y$9*E1009)+H1009+G1009,0)</f>
        <v>0</v>
      </c>
      <c r="L1009" s="42">
        <f t="shared" si="91"/>
        <v>0</v>
      </c>
      <c r="M1009" s="42">
        <f>ABS(MIN((Y$9*E1009)+H1009+G1009,0))</f>
        <v>0</v>
      </c>
      <c r="N1009" s="42">
        <f>MAX(K1009,0)*(D1009*1000/3600)</f>
        <v>0</v>
      </c>
      <c r="O1009" s="42">
        <f>ABS(M1009*(D1009*1000/3600))</f>
        <v>0</v>
      </c>
      <c r="P1009" s="42">
        <f>P1008+N1009/1000</f>
        <v>5579.8015728737828</v>
      </c>
      <c r="Q1009" s="42">
        <f>Q1008+O1009/1000</f>
        <v>1441.4409081797394</v>
      </c>
      <c r="R1009" s="43">
        <v>1100.6973026553721</v>
      </c>
      <c r="S1009" s="43">
        <f t="shared" si="92"/>
        <v>0</v>
      </c>
      <c r="T1009" s="42">
        <f>V1009*Y$16</f>
        <v>907.40464998774519</v>
      </c>
      <c r="U1009" s="21">
        <f>MIN(O1009,Y$17)</f>
        <v>0</v>
      </c>
      <c r="V1009" s="21">
        <f t="shared" si="95"/>
        <v>1315.9775387362909</v>
      </c>
      <c r="W1009" s="22"/>
    </row>
    <row r="1010" spans="1:23" x14ac:dyDescent="0.35">
      <c r="A1010" s="3" t="s">
        <v>13</v>
      </c>
      <c r="B1010" s="3">
        <v>1003</v>
      </c>
      <c r="C1010" s="3">
        <v>414</v>
      </c>
      <c r="D1010" s="8">
        <v>0</v>
      </c>
      <c r="E1010" s="42">
        <f t="shared" si="93"/>
        <v>0</v>
      </c>
      <c r="F1010" s="42">
        <f t="shared" si="94"/>
        <v>0</v>
      </c>
      <c r="G1010" s="42">
        <f>0.5*Y$11*Y$13*Y$10*(D1010*(1000/3600))^2</f>
        <v>0</v>
      </c>
      <c r="H1010" s="42">
        <f>IF(D1010=0,0,Y$12*Y$9*9.81)</f>
        <v>0</v>
      </c>
      <c r="I1010" s="42">
        <f t="shared" si="90"/>
        <v>0</v>
      </c>
      <c r="J1010" s="42">
        <f>(Y$9*E1010)+IF(E1010&gt;0,H1010+G1010,0)</f>
        <v>0</v>
      </c>
      <c r="K1010" s="42">
        <f>MAX((Y$9*E1010)+H1010+G1010,0)</f>
        <v>0</v>
      </c>
      <c r="L1010" s="42">
        <f t="shared" si="91"/>
        <v>0</v>
      </c>
      <c r="M1010" s="42">
        <f>ABS(MIN((Y$9*E1010)+H1010+G1010,0))</f>
        <v>0</v>
      </c>
      <c r="N1010" s="42">
        <f>MAX(K1010,0)*(D1010*1000/3600)</f>
        <v>0</v>
      </c>
      <c r="O1010" s="42">
        <f>ABS(M1010*(D1010*1000/3600))</f>
        <v>0</v>
      </c>
      <c r="P1010" s="42">
        <f>P1009+N1010/1000</f>
        <v>5579.8015728737828</v>
      </c>
      <c r="Q1010" s="42">
        <f>Q1009+O1010/1000</f>
        <v>1441.4409081797394</v>
      </c>
      <c r="R1010" s="43">
        <v>1100.6973026553721</v>
      </c>
      <c r="S1010" s="43">
        <f t="shared" si="92"/>
        <v>0</v>
      </c>
      <c r="T1010" s="42">
        <f>V1010*Y$16</f>
        <v>907.40464998774519</v>
      </c>
      <c r="U1010" s="21">
        <f>MIN(O1010,Y$17)</f>
        <v>0</v>
      </c>
      <c r="V1010" s="21">
        <f t="shared" si="95"/>
        <v>1315.9775387362909</v>
      </c>
      <c r="W1010" s="22"/>
    </row>
    <row r="1011" spans="1:23" x14ac:dyDescent="0.35">
      <c r="A1011" s="3" t="s">
        <v>13</v>
      </c>
      <c r="B1011" s="3">
        <v>1004</v>
      </c>
      <c r="C1011" s="3">
        <v>415</v>
      </c>
      <c r="D1011" s="8">
        <v>0</v>
      </c>
      <c r="E1011" s="42">
        <f t="shared" si="93"/>
        <v>0</v>
      </c>
      <c r="F1011" s="42">
        <f t="shared" si="94"/>
        <v>0</v>
      </c>
      <c r="G1011" s="42">
        <f>0.5*Y$11*Y$13*Y$10*(D1011*(1000/3600))^2</f>
        <v>0</v>
      </c>
      <c r="H1011" s="42">
        <f>IF(D1011=0,0,Y$12*Y$9*9.81)</f>
        <v>0</v>
      </c>
      <c r="I1011" s="42">
        <f t="shared" si="90"/>
        <v>0</v>
      </c>
      <c r="J1011" s="42">
        <f>(Y$9*E1011)+IF(E1011&gt;0,H1011+G1011,0)</f>
        <v>0</v>
      </c>
      <c r="K1011" s="42">
        <f>MAX((Y$9*E1011)+H1011+G1011,0)</f>
        <v>0</v>
      </c>
      <c r="L1011" s="42">
        <f t="shared" si="91"/>
        <v>0</v>
      </c>
      <c r="M1011" s="42">
        <f>ABS(MIN((Y$9*E1011)+H1011+G1011,0))</f>
        <v>0</v>
      </c>
      <c r="N1011" s="42">
        <f>MAX(K1011,0)*(D1011*1000/3600)</f>
        <v>0</v>
      </c>
      <c r="O1011" s="42">
        <f>ABS(M1011*(D1011*1000/3600))</f>
        <v>0</v>
      </c>
      <c r="P1011" s="42">
        <f>P1010+N1011/1000</f>
        <v>5579.8015728737828</v>
      </c>
      <c r="Q1011" s="42">
        <f>Q1010+O1011/1000</f>
        <v>1441.4409081797394</v>
      </c>
      <c r="R1011" s="43">
        <v>1100.6973026553721</v>
      </c>
      <c r="S1011" s="43">
        <f t="shared" si="92"/>
        <v>0</v>
      </c>
      <c r="T1011" s="42">
        <f>V1011*Y$16</f>
        <v>907.40464998774519</v>
      </c>
      <c r="U1011" s="21">
        <f>MIN(O1011,Y$17)</f>
        <v>0</v>
      </c>
      <c r="V1011" s="21">
        <f t="shared" si="95"/>
        <v>1315.9775387362909</v>
      </c>
      <c r="W1011" s="22"/>
    </row>
    <row r="1012" spans="1:23" x14ac:dyDescent="0.35">
      <c r="A1012" s="3" t="s">
        <v>13</v>
      </c>
      <c r="B1012" s="3">
        <v>1005</v>
      </c>
      <c r="C1012" s="3">
        <v>416</v>
      </c>
      <c r="D1012" s="8">
        <v>0</v>
      </c>
      <c r="E1012" s="42">
        <f t="shared" si="93"/>
        <v>0</v>
      </c>
      <c r="F1012" s="42">
        <f t="shared" si="94"/>
        <v>0</v>
      </c>
      <c r="G1012" s="42">
        <f>0.5*Y$11*Y$13*Y$10*(D1012*(1000/3600))^2</f>
        <v>0</v>
      </c>
      <c r="H1012" s="42">
        <f>IF(D1012=0,0,Y$12*Y$9*9.81)</f>
        <v>0</v>
      </c>
      <c r="I1012" s="42">
        <f t="shared" si="90"/>
        <v>0</v>
      </c>
      <c r="J1012" s="42">
        <f>(Y$9*E1012)+IF(E1012&gt;0,H1012+G1012,0)</f>
        <v>0</v>
      </c>
      <c r="K1012" s="42">
        <f>MAX((Y$9*E1012)+H1012+G1012,0)</f>
        <v>0</v>
      </c>
      <c r="L1012" s="42">
        <f t="shared" si="91"/>
        <v>0</v>
      </c>
      <c r="M1012" s="42">
        <f>ABS(MIN((Y$9*E1012)+H1012+G1012,0))</f>
        <v>0</v>
      </c>
      <c r="N1012" s="42">
        <f>MAX(K1012,0)*(D1012*1000/3600)</f>
        <v>0</v>
      </c>
      <c r="O1012" s="42">
        <f>ABS(M1012*(D1012*1000/3600))</f>
        <v>0</v>
      </c>
      <c r="P1012" s="42">
        <f>P1011+N1012/1000</f>
        <v>5579.8015728737828</v>
      </c>
      <c r="Q1012" s="42">
        <f>Q1011+O1012/1000</f>
        <v>1441.4409081797394</v>
      </c>
      <c r="R1012" s="43">
        <v>1100.6973026553721</v>
      </c>
      <c r="S1012" s="43">
        <f t="shared" si="92"/>
        <v>0</v>
      </c>
      <c r="T1012" s="42">
        <f>V1012*Y$16</f>
        <v>907.40464998774519</v>
      </c>
      <c r="U1012" s="21">
        <f>MIN(O1012,Y$17)</f>
        <v>0</v>
      </c>
      <c r="V1012" s="21">
        <f t="shared" si="95"/>
        <v>1315.9775387362909</v>
      </c>
      <c r="W1012" s="22"/>
    </row>
    <row r="1013" spans="1:23" x14ac:dyDescent="0.35">
      <c r="A1013" s="3" t="s">
        <v>13</v>
      </c>
      <c r="B1013" s="3">
        <v>1006</v>
      </c>
      <c r="C1013" s="3">
        <v>417</v>
      </c>
      <c r="D1013" s="8">
        <v>0</v>
      </c>
      <c r="E1013" s="42">
        <f t="shared" si="93"/>
        <v>0</v>
      </c>
      <c r="F1013" s="42">
        <f t="shared" si="94"/>
        <v>0</v>
      </c>
      <c r="G1013" s="42">
        <f>0.5*Y$11*Y$13*Y$10*(D1013*(1000/3600))^2</f>
        <v>0</v>
      </c>
      <c r="H1013" s="42">
        <f>IF(D1013=0,0,Y$12*Y$9*9.81)</f>
        <v>0</v>
      </c>
      <c r="I1013" s="42">
        <f t="shared" si="90"/>
        <v>0</v>
      </c>
      <c r="J1013" s="42">
        <f>(Y$9*E1013)+IF(E1013&gt;0,H1013+G1013,0)</f>
        <v>0</v>
      </c>
      <c r="K1013" s="42">
        <f>MAX((Y$9*E1013)+H1013+G1013,0)</f>
        <v>0</v>
      </c>
      <c r="L1013" s="42">
        <f t="shared" si="91"/>
        <v>0</v>
      </c>
      <c r="M1013" s="42">
        <f>ABS(MIN((Y$9*E1013)+H1013+G1013,0))</f>
        <v>0</v>
      </c>
      <c r="N1013" s="42">
        <f>MAX(K1013,0)*(D1013*1000/3600)</f>
        <v>0</v>
      </c>
      <c r="O1013" s="42">
        <f>ABS(M1013*(D1013*1000/3600))</f>
        <v>0</v>
      </c>
      <c r="P1013" s="42">
        <f>P1012+N1013/1000</f>
        <v>5579.8015728737828</v>
      </c>
      <c r="Q1013" s="42">
        <f>Q1012+O1013/1000</f>
        <v>1441.4409081797394</v>
      </c>
      <c r="R1013" s="43">
        <v>1100.6973026553721</v>
      </c>
      <c r="S1013" s="43">
        <f t="shared" si="92"/>
        <v>0</v>
      </c>
      <c r="T1013" s="42">
        <f>V1013*Y$16</f>
        <v>907.40464998774519</v>
      </c>
      <c r="U1013" s="21">
        <f>MIN(O1013,Y$17)</f>
        <v>0</v>
      </c>
      <c r="V1013" s="21">
        <f t="shared" si="95"/>
        <v>1315.9775387362909</v>
      </c>
      <c r="W1013" s="22"/>
    </row>
    <row r="1014" spans="1:23" x14ac:dyDescent="0.35">
      <c r="A1014" s="3" t="s">
        <v>13</v>
      </c>
      <c r="B1014" s="3">
        <v>1007</v>
      </c>
      <c r="C1014" s="3">
        <v>418</v>
      </c>
      <c r="D1014" s="8">
        <v>0</v>
      </c>
      <c r="E1014" s="42">
        <f t="shared" si="93"/>
        <v>0</v>
      </c>
      <c r="F1014" s="42">
        <f t="shared" si="94"/>
        <v>0</v>
      </c>
      <c r="G1014" s="42">
        <f>0.5*Y$11*Y$13*Y$10*(D1014*(1000/3600))^2</f>
        <v>0</v>
      </c>
      <c r="H1014" s="42">
        <f>IF(D1014=0,0,Y$12*Y$9*9.81)</f>
        <v>0</v>
      </c>
      <c r="I1014" s="42">
        <f t="shared" si="90"/>
        <v>0</v>
      </c>
      <c r="J1014" s="42">
        <f>(Y$9*E1014)+IF(E1014&gt;0,H1014+G1014,0)</f>
        <v>0</v>
      </c>
      <c r="K1014" s="42">
        <f>MAX((Y$9*E1014)+H1014+G1014,0)</f>
        <v>0</v>
      </c>
      <c r="L1014" s="42">
        <f t="shared" si="91"/>
        <v>0</v>
      </c>
      <c r="M1014" s="42">
        <f>ABS(MIN((Y$9*E1014)+H1014+G1014,0))</f>
        <v>0</v>
      </c>
      <c r="N1014" s="42">
        <f>MAX(K1014,0)*(D1014*1000/3600)</f>
        <v>0</v>
      </c>
      <c r="O1014" s="42">
        <f>ABS(M1014*(D1014*1000/3600))</f>
        <v>0</v>
      </c>
      <c r="P1014" s="42">
        <f>P1013+N1014/1000</f>
        <v>5579.8015728737828</v>
      </c>
      <c r="Q1014" s="42">
        <f>Q1013+O1014/1000</f>
        <v>1441.4409081797394</v>
      </c>
      <c r="R1014" s="43">
        <v>1100.6973026553721</v>
      </c>
      <c r="S1014" s="43">
        <f t="shared" si="92"/>
        <v>0</v>
      </c>
      <c r="T1014" s="42">
        <f>V1014*Y$16</f>
        <v>907.40464998774519</v>
      </c>
      <c r="U1014" s="21">
        <f>MIN(O1014,Y$17)</f>
        <v>0</v>
      </c>
      <c r="V1014" s="21">
        <f t="shared" si="95"/>
        <v>1315.9775387362909</v>
      </c>
      <c r="W1014" s="22"/>
    </row>
    <row r="1015" spans="1:23" x14ac:dyDescent="0.35">
      <c r="A1015" s="3" t="s">
        <v>13</v>
      </c>
      <c r="B1015" s="3">
        <v>1008</v>
      </c>
      <c r="C1015" s="3">
        <v>419</v>
      </c>
      <c r="D1015" s="8">
        <v>0</v>
      </c>
      <c r="E1015" s="42">
        <f t="shared" si="93"/>
        <v>0</v>
      </c>
      <c r="F1015" s="42">
        <f t="shared" si="94"/>
        <v>0</v>
      </c>
      <c r="G1015" s="42">
        <f>0.5*Y$11*Y$13*Y$10*(D1015*(1000/3600))^2</f>
        <v>0</v>
      </c>
      <c r="H1015" s="42">
        <f>IF(D1015=0,0,Y$12*Y$9*9.81)</f>
        <v>0</v>
      </c>
      <c r="I1015" s="42">
        <f t="shared" si="90"/>
        <v>0</v>
      </c>
      <c r="J1015" s="42">
        <f>(Y$9*E1015)+IF(E1015&gt;0,H1015+G1015,0)</f>
        <v>0</v>
      </c>
      <c r="K1015" s="42">
        <f>MAX((Y$9*E1015)+H1015+G1015,0)</f>
        <v>0</v>
      </c>
      <c r="L1015" s="42">
        <f t="shared" si="91"/>
        <v>0</v>
      </c>
      <c r="M1015" s="42">
        <f>ABS(MIN((Y$9*E1015)+H1015+G1015,0))</f>
        <v>0</v>
      </c>
      <c r="N1015" s="42">
        <f>MAX(K1015,0)*(D1015*1000/3600)</f>
        <v>0</v>
      </c>
      <c r="O1015" s="42">
        <f>ABS(M1015*(D1015*1000/3600))</f>
        <v>0</v>
      </c>
      <c r="P1015" s="42">
        <f>P1014+N1015/1000</f>
        <v>5579.8015728737828</v>
      </c>
      <c r="Q1015" s="42">
        <f>Q1014+O1015/1000</f>
        <v>1441.4409081797394</v>
      </c>
      <c r="R1015" s="43">
        <v>1100.6973026553721</v>
      </c>
      <c r="S1015" s="43">
        <f t="shared" si="92"/>
        <v>0</v>
      </c>
      <c r="T1015" s="42">
        <f>V1015*Y$16</f>
        <v>907.40464998774519</v>
      </c>
      <c r="U1015" s="21">
        <f>MIN(O1015,Y$17)</f>
        <v>0</v>
      </c>
      <c r="V1015" s="21">
        <f t="shared" si="95"/>
        <v>1315.9775387362909</v>
      </c>
      <c r="W1015" s="22"/>
    </row>
    <row r="1016" spans="1:23" x14ac:dyDescent="0.35">
      <c r="A1016" s="3" t="s">
        <v>13</v>
      </c>
      <c r="B1016" s="3">
        <v>1009</v>
      </c>
      <c r="C1016" s="3">
        <v>420</v>
      </c>
      <c r="D1016" s="8">
        <v>0</v>
      </c>
      <c r="E1016" s="42">
        <f t="shared" si="93"/>
        <v>0</v>
      </c>
      <c r="F1016" s="42">
        <f t="shared" si="94"/>
        <v>0</v>
      </c>
      <c r="G1016" s="42">
        <f>0.5*Y$11*Y$13*Y$10*(D1016*(1000/3600))^2</f>
        <v>0</v>
      </c>
      <c r="H1016" s="42">
        <f>IF(D1016=0,0,Y$12*Y$9*9.81)</f>
        <v>0</v>
      </c>
      <c r="I1016" s="42">
        <f t="shared" si="90"/>
        <v>0</v>
      </c>
      <c r="J1016" s="42">
        <f>(Y$9*E1016)+IF(E1016&gt;0,H1016+G1016,0)</f>
        <v>0</v>
      </c>
      <c r="K1016" s="42">
        <f>MAX((Y$9*E1016)+H1016+G1016,0)</f>
        <v>0</v>
      </c>
      <c r="L1016" s="42">
        <f t="shared" si="91"/>
        <v>0</v>
      </c>
      <c r="M1016" s="42">
        <f>ABS(MIN((Y$9*E1016)+H1016+G1016,0))</f>
        <v>0</v>
      </c>
      <c r="N1016" s="42">
        <f>MAX(K1016,0)*(D1016*1000/3600)</f>
        <v>0</v>
      </c>
      <c r="O1016" s="42">
        <f>ABS(M1016*(D1016*1000/3600))</f>
        <v>0</v>
      </c>
      <c r="P1016" s="42">
        <f>P1015+N1016/1000</f>
        <v>5579.8015728737828</v>
      </c>
      <c r="Q1016" s="42">
        <f>Q1015+O1016/1000</f>
        <v>1441.4409081797394</v>
      </c>
      <c r="R1016" s="43">
        <v>1100.6973026553721</v>
      </c>
      <c r="S1016" s="43">
        <f t="shared" si="92"/>
        <v>0</v>
      </c>
      <c r="T1016" s="42">
        <f>V1016*Y$16</f>
        <v>907.40464998774519</v>
      </c>
      <c r="U1016" s="21">
        <f>MIN(O1016,Y$17)</f>
        <v>0</v>
      </c>
      <c r="V1016" s="21">
        <f t="shared" si="95"/>
        <v>1315.9775387362909</v>
      </c>
      <c r="W1016" s="22"/>
    </row>
    <row r="1017" spans="1:23" x14ac:dyDescent="0.35">
      <c r="A1017" s="3" t="s">
        <v>13</v>
      </c>
      <c r="B1017" s="3">
        <v>1010</v>
      </c>
      <c r="C1017" s="3">
        <v>421</v>
      </c>
      <c r="D1017" s="8">
        <v>0</v>
      </c>
      <c r="E1017" s="42">
        <f t="shared" si="93"/>
        <v>0</v>
      </c>
      <c r="F1017" s="42">
        <f t="shared" si="94"/>
        <v>0</v>
      </c>
      <c r="G1017" s="42">
        <f>0.5*Y$11*Y$13*Y$10*(D1017*(1000/3600))^2</f>
        <v>0</v>
      </c>
      <c r="H1017" s="42">
        <f>IF(D1017=0,0,Y$12*Y$9*9.81)</f>
        <v>0</v>
      </c>
      <c r="I1017" s="42">
        <f t="shared" si="90"/>
        <v>0</v>
      </c>
      <c r="J1017" s="42">
        <f>(Y$9*E1017)+IF(E1017&gt;0,H1017+G1017,0)</f>
        <v>0</v>
      </c>
      <c r="K1017" s="42">
        <f>MAX((Y$9*E1017)+H1017+G1017,0)</f>
        <v>0</v>
      </c>
      <c r="L1017" s="42">
        <f t="shared" si="91"/>
        <v>0</v>
      </c>
      <c r="M1017" s="42">
        <f>ABS(MIN((Y$9*E1017)+H1017+G1017,0))</f>
        <v>0</v>
      </c>
      <c r="N1017" s="42">
        <f>MAX(K1017,0)*(D1017*1000/3600)</f>
        <v>0</v>
      </c>
      <c r="O1017" s="42">
        <f>ABS(M1017*(D1017*1000/3600))</f>
        <v>0</v>
      </c>
      <c r="P1017" s="42">
        <f>P1016+N1017/1000</f>
        <v>5579.8015728737828</v>
      </c>
      <c r="Q1017" s="42">
        <f>Q1016+O1017/1000</f>
        <v>1441.4409081797394</v>
      </c>
      <c r="R1017" s="43">
        <v>1100.6973026553721</v>
      </c>
      <c r="S1017" s="43">
        <f t="shared" si="92"/>
        <v>0</v>
      </c>
      <c r="T1017" s="42">
        <f>V1017*Y$16</f>
        <v>907.40464998774519</v>
      </c>
      <c r="U1017" s="21">
        <f>MIN(O1017,Y$17)</f>
        <v>0</v>
      </c>
      <c r="V1017" s="21">
        <f t="shared" si="95"/>
        <v>1315.9775387362909</v>
      </c>
      <c r="W1017" s="22"/>
    </row>
    <row r="1018" spans="1:23" x14ac:dyDescent="0.35">
      <c r="A1018" s="3" t="s">
        <v>13</v>
      </c>
      <c r="B1018" s="3">
        <v>1011</v>
      </c>
      <c r="C1018" s="3">
        <v>422</v>
      </c>
      <c r="D1018" s="8">
        <v>0</v>
      </c>
      <c r="E1018" s="42">
        <f t="shared" si="93"/>
        <v>0</v>
      </c>
      <c r="F1018" s="42">
        <f t="shared" si="94"/>
        <v>0</v>
      </c>
      <c r="G1018" s="42">
        <f>0.5*Y$11*Y$13*Y$10*(D1018*(1000/3600))^2</f>
        <v>0</v>
      </c>
      <c r="H1018" s="42">
        <f>IF(D1018=0,0,Y$12*Y$9*9.81)</f>
        <v>0</v>
      </c>
      <c r="I1018" s="42">
        <f t="shared" si="90"/>
        <v>0</v>
      </c>
      <c r="J1018" s="42">
        <f>(Y$9*E1018)+IF(E1018&gt;0,H1018+G1018,0)</f>
        <v>0</v>
      </c>
      <c r="K1018" s="42">
        <f>MAX((Y$9*E1018)+H1018+G1018,0)</f>
        <v>0</v>
      </c>
      <c r="L1018" s="42">
        <f t="shared" si="91"/>
        <v>0</v>
      </c>
      <c r="M1018" s="42">
        <f>ABS(MIN((Y$9*E1018)+H1018+G1018,0))</f>
        <v>0</v>
      </c>
      <c r="N1018" s="42">
        <f>MAX(K1018,0)*(D1018*1000/3600)</f>
        <v>0</v>
      </c>
      <c r="O1018" s="42">
        <f>ABS(M1018*(D1018*1000/3600))</f>
        <v>0</v>
      </c>
      <c r="P1018" s="42">
        <f>P1017+N1018/1000</f>
        <v>5579.8015728737828</v>
      </c>
      <c r="Q1018" s="42">
        <f>Q1017+O1018/1000</f>
        <v>1441.4409081797394</v>
      </c>
      <c r="R1018" s="43">
        <v>1100.6973026553721</v>
      </c>
      <c r="S1018" s="43">
        <f t="shared" si="92"/>
        <v>0</v>
      </c>
      <c r="T1018" s="42">
        <f>V1018*Y$16</f>
        <v>907.40464998774519</v>
      </c>
      <c r="U1018" s="21">
        <f>MIN(O1018,Y$17)</f>
        <v>0</v>
      </c>
      <c r="V1018" s="21">
        <f t="shared" si="95"/>
        <v>1315.9775387362909</v>
      </c>
      <c r="W1018" s="22"/>
    </row>
    <row r="1019" spans="1:23" x14ac:dyDescent="0.35">
      <c r="A1019" s="3" t="s">
        <v>13</v>
      </c>
      <c r="B1019" s="3">
        <v>1012</v>
      </c>
      <c r="C1019" s="3">
        <v>423</v>
      </c>
      <c r="D1019" s="8">
        <v>0</v>
      </c>
      <c r="E1019" s="42">
        <f t="shared" si="93"/>
        <v>0</v>
      </c>
      <c r="F1019" s="42">
        <f t="shared" si="94"/>
        <v>0</v>
      </c>
      <c r="G1019" s="42">
        <f>0.5*Y$11*Y$13*Y$10*(D1019*(1000/3600))^2</f>
        <v>0</v>
      </c>
      <c r="H1019" s="42">
        <f>IF(D1019=0,0,Y$12*Y$9*9.81)</f>
        <v>0</v>
      </c>
      <c r="I1019" s="42">
        <f t="shared" si="90"/>
        <v>0</v>
      </c>
      <c r="J1019" s="42">
        <f>(Y$9*E1019)+IF(E1019&gt;0,H1019+G1019,0)</f>
        <v>0</v>
      </c>
      <c r="K1019" s="42">
        <f>MAX((Y$9*E1019)+H1019+G1019,0)</f>
        <v>0</v>
      </c>
      <c r="L1019" s="42">
        <f t="shared" si="91"/>
        <v>0</v>
      </c>
      <c r="M1019" s="42">
        <f>ABS(MIN((Y$9*E1019)+H1019+G1019,0))</f>
        <v>0</v>
      </c>
      <c r="N1019" s="42">
        <f>MAX(K1019,0)*(D1019*1000/3600)</f>
        <v>0</v>
      </c>
      <c r="O1019" s="42">
        <f>ABS(M1019*(D1019*1000/3600))</f>
        <v>0</v>
      </c>
      <c r="P1019" s="42">
        <f>P1018+N1019/1000</f>
        <v>5579.8015728737828</v>
      </c>
      <c r="Q1019" s="42">
        <f>Q1018+O1019/1000</f>
        <v>1441.4409081797394</v>
      </c>
      <c r="R1019" s="43">
        <v>1100.6973026553721</v>
      </c>
      <c r="S1019" s="43">
        <f t="shared" si="92"/>
        <v>0</v>
      </c>
      <c r="T1019" s="42">
        <f>V1019*Y$16</f>
        <v>907.40464998774519</v>
      </c>
      <c r="U1019" s="21">
        <f>MIN(O1019,Y$17)</f>
        <v>0</v>
      </c>
      <c r="V1019" s="21">
        <f t="shared" si="95"/>
        <v>1315.9775387362909</v>
      </c>
      <c r="W1019" s="22"/>
    </row>
    <row r="1020" spans="1:23" x14ac:dyDescent="0.35">
      <c r="A1020" s="3" t="s">
        <v>13</v>
      </c>
      <c r="B1020" s="3">
        <v>1013</v>
      </c>
      <c r="C1020" s="3">
        <v>424</v>
      </c>
      <c r="D1020" s="8">
        <v>0</v>
      </c>
      <c r="E1020" s="42">
        <f t="shared" si="93"/>
        <v>0</v>
      </c>
      <c r="F1020" s="42">
        <f t="shared" si="94"/>
        <v>0</v>
      </c>
      <c r="G1020" s="42">
        <f>0.5*Y$11*Y$13*Y$10*(D1020*(1000/3600))^2</f>
        <v>0</v>
      </c>
      <c r="H1020" s="42">
        <f>IF(D1020=0,0,Y$12*Y$9*9.81)</f>
        <v>0</v>
      </c>
      <c r="I1020" s="42">
        <f t="shared" si="90"/>
        <v>0</v>
      </c>
      <c r="J1020" s="42">
        <f>(Y$9*E1020)+IF(E1020&gt;0,H1020+G1020,0)</f>
        <v>0</v>
      </c>
      <c r="K1020" s="42">
        <f>MAX((Y$9*E1020)+H1020+G1020,0)</f>
        <v>0</v>
      </c>
      <c r="L1020" s="42">
        <f t="shared" si="91"/>
        <v>0</v>
      </c>
      <c r="M1020" s="42">
        <f>ABS(MIN((Y$9*E1020)+H1020+G1020,0))</f>
        <v>0</v>
      </c>
      <c r="N1020" s="42">
        <f>MAX(K1020,0)*(D1020*1000/3600)</f>
        <v>0</v>
      </c>
      <c r="O1020" s="42">
        <f>ABS(M1020*(D1020*1000/3600))</f>
        <v>0</v>
      </c>
      <c r="P1020" s="42">
        <f>P1019+N1020/1000</f>
        <v>5579.8015728737828</v>
      </c>
      <c r="Q1020" s="42">
        <f>Q1019+O1020/1000</f>
        <v>1441.4409081797394</v>
      </c>
      <c r="R1020" s="43">
        <v>1100.6973026553721</v>
      </c>
      <c r="S1020" s="43">
        <f t="shared" si="92"/>
        <v>0</v>
      </c>
      <c r="T1020" s="42">
        <f>V1020*Y$16</f>
        <v>907.40464998774519</v>
      </c>
      <c r="U1020" s="21">
        <f>MIN(O1020,Y$17)</f>
        <v>0</v>
      </c>
      <c r="V1020" s="21">
        <f t="shared" si="95"/>
        <v>1315.9775387362909</v>
      </c>
      <c r="W1020" s="22"/>
    </row>
    <row r="1021" spans="1:23" x14ac:dyDescent="0.35">
      <c r="A1021" s="3" t="s">
        <v>13</v>
      </c>
      <c r="B1021" s="3">
        <v>1014</v>
      </c>
      <c r="C1021" s="3">
        <v>425</v>
      </c>
      <c r="D1021" s="8">
        <v>0</v>
      </c>
      <c r="E1021" s="42">
        <f t="shared" si="93"/>
        <v>0</v>
      </c>
      <c r="F1021" s="42">
        <f t="shared" si="94"/>
        <v>0</v>
      </c>
      <c r="G1021" s="42">
        <f>0.5*Y$11*Y$13*Y$10*(D1021*(1000/3600))^2</f>
        <v>0</v>
      </c>
      <c r="H1021" s="42">
        <f>IF(D1021=0,0,Y$12*Y$9*9.81)</f>
        <v>0</v>
      </c>
      <c r="I1021" s="42">
        <f t="shared" si="90"/>
        <v>0</v>
      </c>
      <c r="J1021" s="42">
        <f>(Y$9*E1021)+IF(E1021&gt;0,H1021+G1021,0)</f>
        <v>0</v>
      </c>
      <c r="K1021" s="42">
        <f>MAX((Y$9*E1021)+H1021+G1021,0)</f>
        <v>0</v>
      </c>
      <c r="L1021" s="42">
        <f t="shared" si="91"/>
        <v>0</v>
      </c>
      <c r="M1021" s="42">
        <f>ABS(MIN((Y$9*E1021)+H1021+G1021,0))</f>
        <v>0</v>
      </c>
      <c r="N1021" s="42">
        <f>MAX(K1021,0)*(D1021*1000/3600)</f>
        <v>0</v>
      </c>
      <c r="O1021" s="42">
        <f>ABS(M1021*(D1021*1000/3600))</f>
        <v>0</v>
      </c>
      <c r="P1021" s="42">
        <f>P1020+N1021/1000</f>
        <v>5579.8015728737828</v>
      </c>
      <c r="Q1021" s="42">
        <f>Q1020+O1021/1000</f>
        <v>1441.4409081797394</v>
      </c>
      <c r="R1021" s="43">
        <v>1100.6973026553721</v>
      </c>
      <c r="S1021" s="43">
        <f t="shared" si="92"/>
        <v>0</v>
      </c>
      <c r="T1021" s="42">
        <f>V1021*Y$16</f>
        <v>907.40464998774519</v>
      </c>
      <c r="U1021" s="21">
        <f>MIN(O1021,Y$17)</f>
        <v>0</v>
      </c>
      <c r="V1021" s="21">
        <f t="shared" si="95"/>
        <v>1315.9775387362909</v>
      </c>
      <c r="W1021" s="22"/>
    </row>
    <row r="1022" spans="1:23" x14ac:dyDescent="0.35">
      <c r="A1022" s="3" t="s">
        <v>13</v>
      </c>
      <c r="B1022" s="3">
        <v>1015</v>
      </c>
      <c r="C1022" s="3">
        <v>426</v>
      </c>
      <c r="D1022" s="8">
        <v>0</v>
      </c>
      <c r="E1022" s="42">
        <f t="shared" si="93"/>
        <v>0</v>
      </c>
      <c r="F1022" s="42">
        <f t="shared" si="94"/>
        <v>0</v>
      </c>
      <c r="G1022" s="42">
        <f>0.5*Y$11*Y$13*Y$10*(D1022*(1000/3600))^2</f>
        <v>0</v>
      </c>
      <c r="H1022" s="42">
        <f>IF(D1022=0,0,Y$12*Y$9*9.81)</f>
        <v>0</v>
      </c>
      <c r="I1022" s="42">
        <f t="shared" si="90"/>
        <v>0</v>
      </c>
      <c r="J1022" s="42">
        <f>(Y$9*E1022)+IF(E1022&gt;0,H1022+G1022,0)</f>
        <v>0</v>
      </c>
      <c r="K1022" s="42">
        <f>MAX((Y$9*E1022)+H1022+G1022,0)</f>
        <v>0</v>
      </c>
      <c r="L1022" s="42">
        <f t="shared" si="91"/>
        <v>0</v>
      </c>
      <c r="M1022" s="42">
        <f>ABS(MIN((Y$9*E1022)+H1022+G1022,0))</f>
        <v>0</v>
      </c>
      <c r="N1022" s="42">
        <f>MAX(K1022,0)*(D1022*1000/3600)</f>
        <v>0</v>
      </c>
      <c r="O1022" s="42">
        <f>ABS(M1022*(D1022*1000/3600))</f>
        <v>0</v>
      </c>
      <c r="P1022" s="42">
        <f>P1021+N1022/1000</f>
        <v>5579.8015728737828</v>
      </c>
      <c r="Q1022" s="42">
        <f>Q1021+O1022/1000</f>
        <v>1441.4409081797394</v>
      </c>
      <c r="R1022" s="43">
        <v>1100.6973026553721</v>
      </c>
      <c r="S1022" s="43">
        <f t="shared" si="92"/>
        <v>0</v>
      </c>
      <c r="T1022" s="42">
        <f>V1022*Y$16</f>
        <v>907.40464998774519</v>
      </c>
      <c r="U1022" s="21">
        <f>MIN(O1022,Y$17)</f>
        <v>0</v>
      </c>
      <c r="V1022" s="21">
        <f t="shared" si="95"/>
        <v>1315.9775387362909</v>
      </c>
      <c r="W1022" s="22"/>
    </row>
    <row r="1023" spans="1:23" x14ac:dyDescent="0.35">
      <c r="A1023" s="3" t="s">
        <v>13</v>
      </c>
      <c r="B1023" s="3">
        <v>1016</v>
      </c>
      <c r="C1023" s="3">
        <v>427</v>
      </c>
      <c r="D1023" s="8">
        <v>0</v>
      </c>
      <c r="E1023" s="42">
        <f t="shared" si="93"/>
        <v>0</v>
      </c>
      <c r="F1023" s="42">
        <f t="shared" si="94"/>
        <v>0</v>
      </c>
      <c r="G1023" s="42">
        <f>0.5*Y$11*Y$13*Y$10*(D1023*(1000/3600))^2</f>
        <v>0</v>
      </c>
      <c r="H1023" s="42">
        <f>IF(D1023=0,0,Y$12*Y$9*9.81)</f>
        <v>0</v>
      </c>
      <c r="I1023" s="42">
        <f t="shared" si="90"/>
        <v>0</v>
      </c>
      <c r="J1023" s="42">
        <f>(Y$9*E1023)+IF(E1023&gt;0,H1023+G1023,0)</f>
        <v>0</v>
      </c>
      <c r="K1023" s="42">
        <f>MAX((Y$9*E1023)+H1023+G1023,0)</f>
        <v>0</v>
      </c>
      <c r="L1023" s="42">
        <f t="shared" si="91"/>
        <v>0</v>
      </c>
      <c r="M1023" s="42">
        <f>ABS(MIN((Y$9*E1023)+H1023+G1023,0))</f>
        <v>0</v>
      </c>
      <c r="N1023" s="42">
        <f>MAX(K1023,0)*(D1023*1000/3600)</f>
        <v>0</v>
      </c>
      <c r="O1023" s="42">
        <f>ABS(M1023*(D1023*1000/3600))</f>
        <v>0</v>
      </c>
      <c r="P1023" s="42">
        <f>P1022+N1023/1000</f>
        <v>5579.8015728737828</v>
      </c>
      <c r="Q1023" s="42">
        <f>Q1022+O1023/1000</f>
        <v>1441.4409081797394</v>
      </c>
      <c r="R1023" s="43">
        <v>1100.6973026553721</v>
      </c>
      <c r="S1023" s="43">
        <f t="shared" si="92"/>
        <v>0</v>
      </c>
      <c r="T1023" s="42">
        <f>V1023*Y$16</f>
        <v>907.40464998774519</v>
      </c>
      <c r="U1023" s="21">
        <f>MIN(O1023,Y$17)</f>
        <v>0</v>
      </c>
      <c r="V1023" s="21">
        <f t="shared" si="95"/>
        <v>1315.9775387362909</v>
      </c>
      <c r="W1023" s="22"/>
    </row>
    <row r="1024" spans="1:23" x14ac:dyDescent="0.35">
      <c r="A1024" s="3" t="s">
        <v>13</v>
      </c>
      <c r="B1024" s="3">
        <v>1017</v>
      </c>
      <c r="C1024" s="3">
        <v>428</v>
      </c>
      <c r="D1024" s="8">
        <v>0</v>
      </c>
      <c r="E1024" s="42">
        <f t="shared" si="93"/>
        <v>0</v>
      </c>
      <c r="F1024" s="42">
        <f t="shared" si="94"/>
        <v>0</v>
      </c>
      <c r="G1024" s="42">
        <f>0.5*Y$11*Y$13*Y$10*(D1024*(1000/3600))^2</f>
        <v>0</v>
      </c>
      <c r="H1024" s="42">
        <f>IF(D1024=0,0,Y$12*Y$9*9.81)</f>
        <v>0</v>
      </c>
      <c r="I1024" s="42">
        <f t="shared" si="90"/>
        <v>0</v>
      </c>
      <c r="J1024" s="42">
        <f>(Y$9*E1024)+IF(E1024&gt;0,H1024+G1024,0)</f>
        <v>0</v>
      </c>
      <c r="K1024" s="42">
        <f>MAX((Y$9*E1024)+H1024+G1024,0)</f>
        <v>0</v>
      </c>
      <c r="L1024" s="42">
        <f t="shared" si="91"/>
        <v>0</v>
      </c>
      <c r="M1024" s="42">
        <f>ABS(MIN((Y$9*E1024)+H1024+G1024,0))</f>
        <v>0</v>
      </c>
      <c r="N1024" s="42">
        <f>MAX(K1024,0)*(D1024*1000/3600)</f>
        <v>0</v>
      </c>
      <c r="O1024" s="42">
        <f>ABS(M1024*(D1024*1000/3600))</f>
        <v>0</v>
      </c>
      <c r="P1024" s="42">
        <f>P1023+N1024/1000</f>
        <v>5579.8015728737828</v>
      </c>
      <c r="Q1024" s="42">
        <f>Q1023+O1024/1000</f>
        <v>1441.4409081797394</v>
      </c>
      <c r="R1024" s="43">
        <v>1100.6973026553721</v>
      </c>
      <c r="S1024" s="43">
        <f t="shared" si="92"/>
        <v>0</v>
      </c>
      <c r="T1024" s="42">
        <f>V1024*Y$16</f>
        <v>907.40464998774519</v>
      </c>
      <c r="U1024" s="21">
        <f>MIN(O1024,Y$17)</f>
        <v>0</v>
      </c>
      <c r="V1024" s="21">
        <f t="shared" si="95"/>
        <v>1315.9775387362909</v>
      </c>
      <c r="W1024" s="22"/>
    </row>
    <row r="1025" spans="1:23" x14ac:dyDescent="0.35">
      <c r="A1025" s="3" t="s">
        <v>13</v>
      </c>
      <c r="B1025" s="3">
        <v>1018</v>
      </c>
      <c r="C1025" s="3">
        <v>429</v>
      </c>
      <c r="D1025" s="8">
        <v>0</v>
      </c>
      <c r="E1025" s="42">
        <f t="shared" si="93"/>
        <v>0</v>
      </c>
      <c r="F1025" s="42">
        <f t="shared" si="94"/>
        <v>0</v>
      </c>
      <c r="G1025" s="42">
        <f>0.5*Y$11*Y$13*Y$10*(D1025*(1000/3600))^2</f>
        <v>0</v>
      </c>
      <c r="H1025" s="42">
        <f>IF(D1025=0,0,Y$12*Y$9*9.81)</f>
        <v>0</v>
      </c>
      <c r="I1025" s="42">
        <f t="shared" si="90"/>
        <v>0</v>
      </c>
      <c r="J1025" s="42">
        <f>(Y$9*E1025)+IF(E1025&gt;0,H1025+G1025,0)</f>
        <v>0</v>
      </c>
      <c r="K1025" s="42">
        <f>MAX((Y$9*E1025)+H1025+G1025,0)</f>
        <v>0</v>
      </c>
      <c r="L1025" s="42">
        <f t="shared" si="91"/>
        <v>0</v>
      </c>
      <c r="M1025" s="42">
        <f>ABS(MIN((Y$9*E1025)+H1025+G1025,0))</f>
        <v>0</v>
      </c>
      <c r="N1025" s="42">
        <f>MAX(K1025,0)*(D1025*1000/3600)</f>
        <v>0</v>
      </c>
      <c r="O1025" s="42">
        <f>ABS(M1025*(D1025*1000/3600))</f>
        <v>0</v>
      </c>
      <c r="P1025" s="42">
        <f>P1024+N1025/1000</f>
        <v>5579.8015728737828</v>
      </c>
      <c r="Q1025" s="42">
        <f>Q1024+O1025/1000</f>
        <v>1441.4409081797394</v>
      </c>
      <c r="R1025" s="43">
        <v>1100.6973026553721</v>
      </c>
      <c r="S1025" s="43">
        <f t="shared" si="92"/>
        <v>0</v>
      </c>
      <c r="T1025" s="42">
        <f>V1025*Y$16</f>
        <v>907.40464998774519</v>
      </c>
      <c r="U1025" s="21">
        <f>MIN(O1025,Y$17)</f>
        <v>0</v>
      </c>
      <c r="V1025" s="21">
        <f t="shared" si="95"/>
        <v>1315.9775387362909</v>
      </c>
      <c r="W1025" s="22"/>
    </row>
    <row r="1026" spans="1:23" x14ac:dyDescent="0.35">
      <c r="A1026" s="3" t="s">
        <v>13</v>
      </c>
      <c r="B1026" s="3">
        <v>1019</v>
      </c>
      <c r="C1026" s="3">
        <v>430</v>
      </c>
      <c r="D1026" s="8">
        <v>0</v>
      </c>
      <c r="E1026" s="42">
        <f t="shared" si="93"/>
        <v>0</v>
      </c>
      <c r="F1026" s="42">
        <f t="shared" si="94"/>
        <v>0</v>
      </c>
      <c r="G1026" s="42">
        <f>0.5*Y$11*Y$13*Y$10*(D1026*(1000/3600))^2</f>
        <v>0</v>
      </c>
      <c r="H1026" s="42">
        <f>IF(D1026=0,0,Y$12*Y$9*9.81)</f>
        <v>0</v>
      </c>
      <c r="I1026" s="42">
        <f t="shared" si="90"/>
        <v>0</v>
      </c>
      <c r="J1026" s="42">
        <f>(Y$9*E1026)+IF(E1026&gt;0,H1026+G1026,0)</f>
        <v>0</v>
      </c>
      <c r="K1026" s="42">
        <f>MAX((Y$9*E1026)+H1026+G1026,0)</f>
        <v>0</v>
      </c>
      <c r="L1026" s="42">
        <f t="shared" si="91"/>
        <v>0</v>
      </c>
      <c r="M1026" s="42">
        <f>ABS(MIN((Y$9*E1026)+H1026+G1026,0))</f>
        <v>0</v>
      </c>
      <c r="N1026" s="42">
        <f>MAX(K1026,0)*(D1026*1000/3600)</f>
        <v>0</v>
      </c>
      <c r="O1026" s="42">
        <f>ABS(M1026*(D1026*1000/3600))</f>
        <v>0</v>
      </c>
      <c r="P1026" s="42">
        <f>P1025+N1026/1000</f>
        <v>5579.8015728737828</v>
      </c>
      <c r="Q1026" s="42">
        <f>Q1025+O1026/1000</f>
        <v>1441.4409081797394</v>
      </c>
      <c r="R1026" s="43">
        <v>1100.6973026553721</v>
      </c>
      <c r="S1026" s="43">
        <f t="shared" si="92"/>
        <v>0</v>
      </c>
      <c r="T1026" s="42">
        <f>V1026*Y$16</f>
        <v>907.40464998774519</v>
      </c>
      <c r="U1026" s="21">
        <f>MIN(O1026,Y$17)</f>
        <v>0</v>
      </c>
      <c r="V1026" s="21">
        <f t="shared" si="95"/>
        <v>1315.9775387362909</v>
      </c>
      <c r="W1026" s="22"/>
    </row>
    <row r="1027" spans="1:23" x14ac:dyDescent="0.35">
      <c r="A1027" s="3" t="s">
        <v>13</v>
      </c>
      <c r="B1027" s="3">
        <v>1020</v>
      </c>
      <c r="C1027" s="3">
        <v>431</v>
      </c>
      <c r="D1027" s="8">
        <v>0</v>
      </c>
      <c r="E1027" s="42">
        <f t="shared" si="93"/>
        <v>0</v>
      </c>
      <c r="F1027" s="42">
        <f t="shared" si="94"/>
        <v>0</v>
      </c>
      <c r="G1027" s="42">
        <f>0.5*Y$11*Y$13*Y$10*(D1027*(1000/3600))^2</f>
        <v>0</v>
      </c>
      <c r="H1027" s="42">
        <f>IF(D1027=0,0,Y$12*Y$9*9.81)</f>
        <v>0</v>
      </c>
      <c r="I1027" s="42">
        <f t="shared" si="90"/>
        <v>0</v>
      </c>
      <c r="J1027" s="42">
        <f>(Y$9*E1027)+IF(E1027&gt;0,H1027+G1027,0)</f>
        <v>0</v>
      </c>
      <c r="K1027" s="42">
        <f>MAX((Y$9*E1027)+H1027+G1027,0)</f>
        <v>0</v>
      </c>
      <c r="L1027" s="42">
        <f t="shared" si="91"/>
        <v>0</v>
      </c>
      <c r="M1027" s="42">
        <f>ABS(MIN((Y$9*E1027)+H1027+G1027,0))</f>
        <v>0</v>
      </c>
      <c r="N1027" s="42">
        <f>MAX(K1027,0)*(D1027*1000/3600)</f>
        <v>0</v>
      </c>
      <c r="O1027" s="42">
        <f>ABS(M1027*(D1027*1000/3600))</f>
        <v>0</v>
      </c>
      <c r="P1027" s="42">
        <f>P1026+N1027/1000</f>
        <v>5579.8015728737828</v>
      </c>
      <c r="Q1027" s="42">
        <f>Q1026+O1027/1000</f>
        <v>1441.4409081797394</v>
      </c>
      <c r="R1027" s="43">
        <v>1100.6973026553721</v>
      </c>
      <c r="S1027" s="43">
        <f t="shared" si="92"/>
        <v>0</v>
      </c>
      <c r="T1027" s="42">
        <f>V1027*Y$16</f>
        <v>907.40464998774519</v>
      </c>
      <c r="U1027" s="21">
        <f>MIN(O1027,Y$17)</f>
        <v>0</v>
      </c>
      <c r="V1027" s="21">
        <f t="shared" si="95"/>
        <v>1315.9775387362909</v>
      </c>
      <c r="W1027" s="22"/>
    </row>
    <row r="1028" spans="1:23" x14ac:dyDescent="0.35">
      <c r="A1028" s="3" t="s">
        <v>13</v>
      </c>
      <c r="B1028" s="3">
        <v>1021</v>
      </c>
      <c r="C1028" s="3">
        <v>432</v>
      </c>
      <c r="D1028" s="8">
        <v>0</v>
      </c>
      <c r="E1028" s="42">
        <f t="shared" si="93"/>
        <v>0</v>
      </c>
      <c r="F1028" s="42">
        <f t="shared" si="94"/>
        <v>0</v>
      </c>
      <c r="G1028" s="42">
        <f>0.5*Y$11*Y$13*Y$10*(D1028*(1000/3600))^2</f>
        <v>0</v>
      </c>
      <c r="H1028" s="42">
        <f>IF(D1028=0,0,Y$12*Y$9*9.81)</f>
        <v>0</v>
      </c>
      <c r="I1028" s="42">
        <f t="shared" si="90"/>
        <v>0</v>
      </c>
      <c r="J1028" s="42">
        <f>(Y$9*E1028)+IF(E1028&gt;0,H1028+G1028,0)</f>
        <v>0</v>
      </c>
      <c r="K1028" s="42">
        <f>MAX((Y$9*E1028)+H1028+G1028,0)</f>
        <v>0</v>
      </c>
      <c r="L1028" s="42">
        <f t="shared" si="91"/>
        <v>0</v>
      </c>
      <c r="M1028" s="42">
        <f>ABS(MIN((Y$9*E1028)+H1028+G1028,0))</f>
        <v>0</v>
      </c>
      <c r="N1028" s="42">
        <f>MAX(K1028,0)*(D1028*1000/3600)</f>
        <v>0</v>
      </c>
      <c r="O1028" s="42">
        <f>ABS(M1028*(D1028*1000/3600))</f>
        <v>0</v>
      </c>
      <c r="P1028" s="42">
        <f>P1027+N1028/1000</f>
        <v>5579.8015728737828</v>
      </c>
      <c r="Q1028" s="42">
        <f>Q1027+O1028/1000</f>
        <v>1441.4409081797394</v>
      </c>
      <c r="R1028" s="43">
        <v>1100.6973026553721</v>
      </c>
      <c r="S1028" s="43">
        <f t="shared" si="92"/>
        <v>0</v>
      </c>
      <c r="T1028" s="42">
        <f>V1028*Y$16</f>
        <v>907.40464998774519</v>
      </c>
      <c r="U1028" s="21">
        <f>MIN(O1028,Y$17)</f>
        <v>0</v>
      </c>
      <c r="V1028" s="21">
        <f t="shared" si="95"/>
        <v>1315.9775387362909</v>
      </c>
      <c r="W1028" s="22"/>
    </row>
    <row r="1029" spans="1:23" x14ac:dyDescent="0.35">
      <c r="A1029" s="3" t="s">
        <v>13</v>
      </c>
      <c r="B1029" s="3">
        <v>1022</v>
      </c>
      <c r="C1029" s="3">
        <v>433</v>
      </c>
      <c r="D1029" s="8">
        <v>0</v>
      </c>
      <c r="E1029" s="42">
        <f t="shared" si="93"/>
        <v>0</v>
      </c>
      <c r="F1029" s="42">
        <f t="shared" si="94"/>
        <v>0</v>
      </c>
      <c r="G1029" s="42">
        <f>0.5*Y$11*Y$13*Y$10*(D1029*(1000/3600))^2</f>
        <v>0</v>
      </c>
      <c r="H1029" s="42">
        <f>IF(D1029=0,0,Y$12*Y$9*9.81)</f>
        <v>0</v>
      </c>
      <c r="I1029" s="42">
        <f t="shared" si="90"/>
        <v>0</v>
      </c>
      <c r="J1029" s="42">
        <f>(Y$9*E1029)+IF(E1029&gt;0,H1029+G1029,0)</f>
        <v>0</v>
      </c>
      <c r="K1029" s="42">
        <f>MAX((Y$9*E1029)+H1029+G1029,0)</f>
        <v>0</v>
      </c>
      <c r="L1029" s="42">
        <f t="shared" si="91"/>
        <v>0</v>
      </c>
      <c r="M1029" s="42">
        <f>ABS(MIN((Y$9*E1029)+H1029+G1029,0))</f>
        <v>0</v>
      </c>
      <c r="N1029" s="42">
        <f>MAX(K1029,0)*(D1029*1000/3600)</f>
        <v>0</v>
      </c>
      <c r="O1029" s="42">
        <f>ABS(M1029*(D1029*1000/3600))</f>
        <v>0</v>
      </c>
      <c r="P1029" s="42">
        <f>P1028+N1029/1000</f>
        <v>5579.8015728737828</v>
      </c>
      <c r="Q1029" s="42">
        <f>Q1028+O1029/1000</f>
        <v>1441.4409081797394</v>
      </c>
      <c r="R1029" s="43">
        <v>1100.6973026553721</v>
      </c>
      <c r="S1029" s="43">
        <f t="shared" si="92"/>
        <v>0</v>
      </c>
      <c r="T1029" s="42">
        <f>V1029*Y$16</f>
        <v>907.40464998774519</v>
      </c>
      <c r="U1029" s="21">
        <f>MIN(O1029,Y$17)</f>
        <v>0</v>
      </c>
      <c r="V1029" s="21">
        <f t="shared" si="95"/>
        <v>1315.9775387362909</v>
      </c>
      <c r="W1029" s="22"/>
    </row>
    <row r="1030" spans="1:23" x14ac:dyDescent="0.35">
      <c r="A1030" s="5" t="s">
        <v>14</v>
      </c>
      <c r="B1030" s="5">
        <v>1023</v>
      </c>
      <c r="C1030" s="5">
        <v>1</v>
      </c>
      <c r="D1030" s="9">
        <v>0</v>
      </c>
      <c r="E1030" s="42">
        <f t="shared" si="93"/>
        <v>0</v>
      </c>
      <c r="F1030" s="42">
        <f t="shared" si="94"/>
        <v>0</v>
      </c>
      <c r="G1030" s="42">
        <f>0.5*Y$11*Y$13*Y$10*(D1030*(1000/3600))^2</f>
        <v>0</v>
      </c>
      <c r="H1030" s="42">
        <f>IF(D1030=0,0,Y$12*Y$9*9.81)</f>
        <v>0</v>
      </c>
      <c r="I1030" s="42">
        <f t="shared" si="90"/>
        <v>0</v>
      </c>
      <c r="J1030" s="42">
        <f>(Y$9*E1030)+IF(E1030&gt;0,H1030+G1030,0)</f>
        <v>0</v>
      </c>
      <c r="K1030" s="42">
        <f>MAX((Y$9*E1030)+H1030+G1030,0)</f>
        <v>0</v>
      </c>
      <c r="L1030" s="42">
        <f t="shared" si="91"/>
        <v>0</v>
      </c>
      <c r="M1030" s="42">
        <f>ABS(MIN((Y$9*E1030)+H1030+G1030,0))</f>
        <v>0</v>
      </c>
      <c r="N1030" s="42">
        <f>MAX(K1030,0)*(D1030*1000/3600)</f>
        <v>0</v>
      </c>
      <c r="O1030" s="42">
        <f>ABS(M1030*(D1030*1000/3600))</f>
        <v>0</v>
      </c>
      <c r="P1030" s="42">
        <f>P1029+N1030/1000</f>
        <v>5579.8015728737828</v>
      </c>
      <c r="Q1030" s="42">
        <f>Q1029+O1030/1000</f>
        <v>1441.4409081797394</v>
      </c>
      <c r="R1030" s="43">
        <v>1100.6973026553721</v>
      </c>
      <c r="S1030" s="43">
        <f t="shared" si="92"/>
        <v>0</v>
      </c>
      <c r="T1030" s="42">
        <f>V1030*Y$16</f>
        <v>907.40464998774519</v>
      </c>
      <c r="U1030" s="21">
        <f>MIN(O1030,Y$17)</f>
        <v>0</v>
      </c>
      <c r="V1030" s="21">
        <f t="shared" si="95"/>
        <v>1315.9775387362909</v>
      </c>
      <c r="W1030" s="22"/>
    </row>
    <row r="1031" spans="1:23" x14ac:dyDescent="0.35">
      <c r="A1031" s="5" t="s">
        <v>14</v>
      </c>
      <c r="B1031" s="5">
        <v>1024</v>
      </c>
      <c r="C1031" s="5">
        <v>2</v>
      </c>
      <c r="D1031" s="9">
        <v>0</v>
      </c>
      <c r="E1031" s="42">
        <f t="shared" si="93"/>
        <v>0</v>
      </c>
      <c r="F1031" s="42">
        <f t="shared" si="94"/>
        <v>0</v>
      </c>
      <c r="G1031" s="42">
        <f>0.5*Y$11*Y$13*Y$10*(D1031*(1000/3600))^2</f>
        <v>0</v>
      </c>
      <c r="H1031" s="42">
        <f>IF(D1031=0,0,Y$12*Y$9*9.81)</f>
        <v>0</v>
      </c>
      <c r="I1031" s="42">
        <f t="shared" si="90"/>
        <v>0</v>
      </c>
      <c r="J1031" s="42">
        <f>(Y$9*E1031)+IF(E1031&gt;0,H1031+G1031,0)</f>
        <v>0</v>
      </c>
      <c r="K1031" s="42">
        <f>MAX((Y$9*E1031)+H1031+G1031,0)</f>
        <v>0</v>
      </c>
      <c r="L1031" s="42">
        <f t="shared" si="91"/>
        <v>0</v>
      </c>
      <c r="M1031" s="42">
        <f>ABS(MIN((Y$9*E1031)+H1031+G1031,0))</f>
        <v>0</v>
      </c>
      <c r="N1031" s="42">
        <f>MAX(K1031,0)*(D1031*1000/3600)</f>
        <v>0</v>
      </c>
      <c r="O1031" s="42">
        <f>ABS(M1031*(D1031*1000/3600))</f>
        <v>0</v>
      </c>
      <c r="P1031" s="42">
        <f>P1030+N1031/1000</f>
        <v>5579.8015728737828</v>
      </c>
      <c r="Q1031" s="42">
        <f>Q1030+O1031/1000</f>
        <v>1441.4409081797394</v>
      </c>
      <c r="R1031" s="43">
        <v>1100.6973026553721</v>
      </c>
      <c r="S1031" s="43">
        <f t="shared" si="92"/>
        <v>0</v>
      </c>
      <c r="T1031" s="42">
        <f>V1031*Y$16</f>
        <v>907.40464998774519</v>
      </c>
      <c r="U1031" s="21">
        <f>MIN(O1031,Y$17)</f>
        <v>0</v>
      </c>
      <c r="V1031" s="21">
        <f t="shared" si="95"/>
        <v>1315.9775387362909</v>
      </c>
      <c r="W1031" s="22"/>
    </row>
    <row r="1032" spans="1:23" x14ac:dyDescent="0.35">
      <c r="A1032" s="5" t="s">
        <v>14</v>
      </c>
      <c r="B1032" s="5">
        <v>1025</v>
      </c>
      <c r="C1032" s="5">
        <v>3</v>
      </c>
      <c r="D1032" s="9">
        <v>0</v>
      </c>
      <c r="E1032" s="42">
        <f t="shared" si="93"/>
        <v>0</v>
      </c>
      <c r="F1032" s="42">
        <f t="shared" si="94"/>
        <v>0</v>
      </c>
      <c r="G1032" s="42">
        <f>0.5*Y$11*Y$13*Y$10*(D1032*(1000/3600))^2</f>
        <v>0</v>
      </c>
      <c r="H1032" s="42">
        <f>IF(D1032=0,0,Y$12*Y$9*9.81)</f>
        <v>0</v>
      </c>
      <c r="I1032" s="42">
        <f t="shared" ref="I1032:I1095" si="96">G1032+H1032</f>
        <v>0</v>
      </c>
      <c r="J1032" s="42">
        <f>(Y$9*E1032)+IF(E1032&gt;0,H1032+G1032,0)</f>
        <v>0</v>
      </c>
      <c r="K1032" s="42">
        <f>MAX((Y$9*E1032)+H1032+G1032,0)</f>
        <v>0</v>
      </c>
      <c r="L1032" s="42">
        <f t="shared" ref="L1032:L1095" si="97">ABS(MIN(J1032,0))</f>
        <v>0</v>
      </c>
      <c r="M1032" s="42">
        <f>ABS(MIN((Y$9*E1032)+H1032+G1032,0))</f>
        <v>0</v>
      </c>
      <c r="N1032" s="42">
        <f>MAX(K1032,0)*(D1032*1000/3600)</f>
        <v>0</v>
      </c>
      <c r="O1032" s="42">
        <f>ABS(M1032*(D1032*1000/3600))</f>
        <v>0</v>
      </c>
      <c r="P1032" s="42">
        <f>P1031+N1032/1000</f>
        <v>5579.8015728737828</v>
      </c>
      <c r="Q1032" s="42">
        <f>Q1031+O1032/1000</f>
        <v>1441.4409081797394</v>
      </c>
      <c r="R1032" s="43">
        <v>1100.6973026553721</v>
      </c>
      <c r="S1032" s="43">
        <f t="shared" ref="S1032:S1095" si="98">R1033-R1032</f>
        <v>0</v>
      </c>
      <c r="T1032" s="42">
        <f>V1032*Y$16</f>
        <v>907.40464998774519</v>
      </c>
      <c r="U1032" s="21">
        <f>MIN(O1032,Y$17)</f>
        <v>0</v>
      </c>
      <c r="V1032" s="21">
        <f t="shared" si="95"/>
        <v>1315.9775387362909</v>
      </c>
      <c r="W1032" s="22"/>
    </row>
    <row r="1033" spans="1:23" x14ac:dyDescent="0.35">
      <c r="A1033" s="5" t="s">
        <v>14</v>
      </c>
      <c r="B1033" s="5">
        <v>1026</v>
      </c>
      <c r="C1033" s="5">
        <v>4</v>
      </c>
      <c r="D1033" s="9">
        <v>0</v>
      </c>
      <c r="E1033" s="42">
        <f t="shared" ref="E1033:E1096" si="99">($D1034-$D1032)/2/3.6</f>
        <v>0.11111111111111112</v>
      </c>
      <c r="F1033" s="42">
        <f t="shared" ref="F1033:F1096" si="100">($D1034-$D1032)/2</f>
        <v>0.4</v>
      </c>
      <c r="G1033" s="42">
        <f>0.5*Y$11*Y$13*Y$10*(D1033*(1000/3600))^2</f>
        <v>0</v>
      </c>
      <c r="H1033" s="42">
        <f>IF(D1033=0,0,Y$12*Y$9*9.81)</f>
        <v>0</v>
      </c>
      <c r="I1033" s="42">
        <f t="shared" si="96"/>
        <v>0</v>
      </c>
      <c r="J1033" s="42">
        <f>(Y$9*E1033)+IF(E1033&gt;0,H1033+G1033,0)</f>
        <v>192.7777777777778</v>
      </c>
      <c r="K1033" s="42">
        <f>MAX((Y$9*E1033)+H1033+G1033,0)</f>
        <v>192.7777777777778</v>
      </c>
      <c r="L1033" s="42">
        <f t="shared" si="97"/>
        <v>0</v>
      </c>
      <c r="M1033" s="42">
        <f>ABS(MIN((Y$9*E1033)+H1033+G1033,0))</f>
        <v>0</v>
      </c>
      <c r="N1033" s="42">
        <f>MAX(K1033,0)*(D1033*1000/3600)</f>
        <v>0</v>
      </c>
      <c r="O1033" s="42">
        <f>ABS(M1033*(D1033*1000/3600))</f>
        <v>0</v>
      </c>
      <c r="P1033" s="42">
        <f>P1032+N1033/1000</f>
        <v>5579.8015728737828</v>
      </c>
      <c r="Q1033" s="42">
        <f>Q1032+O1033/1000</f>
        <v>1441.4409081797394</v>
      </c>
      <c r="R1033" s="43">
        <v>1100.6973026553721</v>
      </c>
      <c r="S1033" s="43">
        <f t="shared" si="98"/>
        <v>0</v>
      </c>
      <c r="T1033" s="42">
        <f>V1033*Y$16</f>
        <v>907.40464998774519</v>
      </c>
      <c r="U1033" s="21">
        <f>MIN(O1033,Y$17)</f>
        <v>0</v>
      </c>
      <c r="V1033" s="21">
        <f t="shared" ref="V1033:V1096" si="101">V1032+U1033/1000</f>
        <v>1315.9775387362909</v>
      </c>
      <c r="W1033" s="22"/>
    </row>
    <row r="1034" spans="1:23" x14ac:dyDescent="0.35">
      <c r="A1034" s="5" t="s">
        <v>14</v>
      </c>
      <c r="B1034" s="5">
        <v>1027</v>
      </c>
      <c r="C1034" s="5">
        <v>5</v>
      </c>
      <c r="D1034" s="9">
        <v>0.8</v>
      </c>
      <c r="E1034" s="42">
        <f t="shared" si="99"/>
        <v>0.5</v>
      </c>
      <c r="F1034" s="42">
        <f t="shared" si="100"/>
        <v>1.8</v>
      </c>
      <c r="G1034" s="42">
        <f>0.5*Y$11*Y$13*Y$10*(D1034*(1000/3600))^2</f>
        <v>4.469523555555556E-2</v>
      </c>
      <c r="H1034" s="42">
        <f>IF(D1034=0,0,Y$12*Y$9*9.81)</f>
        <v>374.44769999999994</v>
      </c>
      <c r="I1034" s="42">
        <f t="shared" si="96"/>
        <v>374.49239523555548</v>
      </c>
      <c r="J1034" s="42">
        <f>(Y$9*E1034)+IF(E1034&gt;0,H1034+G1034,0)</f>
        <v>1241.9923952355555</v>
      </c>
      <c r="K1034" s="42">
        <f>MAX((Y$9*E1034)+H1034+G1034,0)</f>
        <v>1241.9923952355555</v>
      </c>
      <c r="L1034" s="42">
        <f t="shared" si="97"/>
        <v>0</v>
      </c>
      <c r="M1034" s="42">
        <f>ABS(MIN((Y$9*E1034)+H1034+G1034,0))</f>
        <v>0</v>
      </c>
      <c r="N1034" s="42">
        <f>MAX(K1034,0)*(D1034*1000/3600)</f>
        <v>275.99831005234563</v>
      </c>
      <c r="O1034" s="42">
        <f>ABS(M1034*(D1034*1000/3600))</f>
        <v>0</v>
      </c>
      <c r="P1034" s="42">
        <f>P1033+N1034/1000</f>
        <v>5580.0775711838351</v>
      </c>
      <c r="Q1034" s="42">
        <f>Q1033+O1034/1000</f>
        <v>1441.4409081797394</v>
      </c>
      <c r="R1034" s="43">
        <v>1100.6973026553721</v>
      </c>
      <c r="S1034" s="43">
        <f t="shared" si="98"/>
        <v>0</v>
      </c>
      <c r="T1034" s="42">
        <f>V1034*Y$16</f>
        <v>907.40464998774519</v>
      </c>
      <c r="U1034" s="21">
        <f>MIN(O1034,Y$17)</f>
        <v>0</v>
      </c>
      <c r="V1034" s="21">
        <f t="shared" si="101"/>
        <v>1315.9775387362909</v>
      </c>
      <c r="W1034" s="22"/>
    </row>
    <row r="1035" spans="1:23" x14ac:dyDescent="0.35">
      <c r="A1035" s="5" t="s">
        <v>14</v>
      </c>
      <c r="B1035" s="5">
        <v>1028</v>
      </c>
      <c r="C1035" s="5">
        <v>6</v>
      </c>
      <c r="D1035" s="9">
        <v>3.6</v>
      </c>
      <c r="E1035" s="42">
        <f t="shared" si="99"/>
        <v>1.0833333333333333</v>
      </c>
      <c r="F1035" s="42">
        <f t="shared" si="100"/>
        <v>3.9</v>
      </c>
      <c r="G1035" s="42">
        <f>0.5*Y$11*Y$13*Y$10*(D1035*(1000/3600))^2</f>
        <v>0.90507852</v>
      </c>
      <c r="H1035" s="42">
        <f>IF(D1035=0,0,Y$12*Y$9*9.81)</f>
        <v>374.44769999999994</v>
      </c>
      <c r="I1035" s="42">
        <f t="shared" si="96"/>
        <v>375.35277851999996</v>
      </c>
      <c r="J1035" s="42">
        <f>(Y$9*E1035)+IF(E1035&gt;0,H1035+G1035,0)</f>
        <v>2254.9361118533334</v>
      </c>
      <c r="K1035" s="42">
        <f>MAX((Y$9*E1035)+H1035+G1035,0)</f>
        <v>2254.9361118533334</v>
      </c>
      <c r="L1035" s="42">
        <f t="shared" si="97"/>
        <v>0</v>
      </c>
      <c r="M1035" s="42">
        <f>ABS(MIN((Y$9*E1035)+H1035+G1035,0))</f>
        <v>0</v>
      </c>
      <c r="N1035" s="42">
        <f>MAX(K1035,0)*(D1035*1000/3600)</f>
        <v>2254.9361118533334</v>
      </c>
      <c r="O1035" s="42">
        <f>ABS(M1035*(D1035*1000/3600))</f>
        <v>0</v>
      </c>
      <c r="P1035" s="42">
        <f>P1034+N1035/1000</f>
        <v>5582.3325072956886</v>
      </c>
      <c r="Q1035" s="42">
        <f>Q1034+O1035/1000</f>
        <v>1441.4409081797394</v>
      </c>
      <c r="R1035" s="43">
        <v>1100.6973026553721</v>
      </c>
      <c r="S1035" s="43">
        <f t="shared" si="98"/>
        <v>0</v>
      </c>
      <c r="T1035" s="42">
        <f>V1035*Y$16</f>
        <v>907.40464998774519</v>
      </c>
      <c r="U1035" s="21">
        <f>MIN(O1035,Y$17)</f>
        <v>0</v>
      </c>
      <c r="V1035" s="21">
        <f t="shared" si="101"/>
        <v>1315.9775387362909</v>
      </c>
      <c r="W1035" s="22"/>
    </row>
    <row r="1036" spans="1:23" x14ac:dyDescent="0.35">
      <c r="A1036" s="5" t="s">
        <v>14</v>
      </c>
      <c r="B1036" s="5">
        <v>1029</v>
      </c>
      <c r="C1036" s="5">
        <v>7</v>
      </c>
      <c r="D1036" s="9">
        <v>8.6</v>
      </c>
      <c r="E1036" s="42">
        <f t="shared" si="99"/>
        <v>1.5277777777777777</v>
      </c>
      <c r="F1036" s="42">
        <f t="shared" si="100"/>
        <v>5.5</v>
      </c>
      <c r="G1036" s="42">
        <f>0.5*Y$11*Y$13*Y$10*(D1036*(1000/3600))^2</f>
        <v>5.1650931588888884</v>
      </c>
      <c r="H1036" s="42">
        <f>IF(D1036=0,0,Y$12*Y$9*9.81)</f>
        <v>374.44769999999994</v>
      </c>
      <c r="I1036" s="42">
        <f t="shared" si="96"/>
        <v>379.61279315888885</v>
      </c>
      <c r="J1036" s="42">
        <f>(Y$9*E1036)+IF(E1036&gt;0,H1036+G1036,0)</f>
        <v>3030.3072376033333</v>
      </c>
      <c r="K1036" s="42">
        <f>MAX((Y$9*E1036)+H1036+G1036,0)</f>
        <v>3030.3072376033329</v>
      </c>
      <c r="L1036" s="42">
        <f t="shared" si="97"/>
        <v>0</v>
      </c>
      <c r="M1036" s="42">
        <f>ABS(MIN((Y$9*E1036)+H1036+G1036,0))</f>
        <v>0</v>
      </c>
      <c r="N1036" s="42">
        <f>MAX(K1036,0)*(D1036*1000/3600)</f>
        <v>7239.0672898301837</v>
      </c>
      <c r="O1036" s="42">
        <f>ABS(M1036*(D1036*1000/3600))</f>
        <v>0</v>
      </c>
      <c r="P1036" s="42">
        <f>P1035+N1036/1000</f>
        <v>5589.5715745855186</v>
      </c>
      <c r="Q1036" s="42">
        <f>Q1035+O1036/1000</f>
        <v>1441.4409081797394</v>
      </c>
      <c r="R1036" s="43">
        <v>1100.6973026553721</v>
      </c>
      <c r="S1036" s="43">
        <f t="shared" si="98"/>
        <v>0</v>
      </c>
      <c r="T1036" s="42">
        <f>V1036*Y$16</f>
        <v>907.40464998774519</v>
      </c>
      <c r="U1036" s="21">
        <f>MIN(O1036,Y$17)</f>
        <v>0</v>
      </c>
      <c r="V1036" s="21">
        <f t="shared" si="101"/>
        <v>1315.9775387362909</v>
      </c>
      <c r="W1036" s="22"/>
    </row>
    <row r="1037" spans="1:23" x14ac:dyDescent="0.35">
      <c r="A1037" s="5" t="s">
        <v>14</v>
      </c>
      <c r="B1037" s="5">
        <v>1030</v>
      </c>
      <c r="C1037" s="5">
        <v>8</v>
      </c>
      <c r="D1037" s="9">
        <v>14.6</v>
      </c>
      <c r="E1037" s="42">
        <f t="shared" si="99"/>
        <v>1.5833333333333333</v>
      </c>
      <c r="F1037" s="42">
        <f t="shared" si="100"/>
        <v>5.7</v>
      </c>
      <c r="G1037" s="42">
        <f>0.5*Y$11*Y$13*Y$10*(D1037*(1000/3600))^2</f>
        <v>14.886306892222219</v>
      </c>
      <c r="H1037" s="42">
        <f>IF(D1037=0,0,Y$12*Y$9*9.81)</f>
        <v>374.44769999999994</v>
      </c>
      <c r="I1037" s="42">
        <f t="shared" si="96"/>
        <v>389.33400689222213</v>
      </c>
      <c r="J1037" s="42">
        <f>(Y$9*E1037)+IF(E1037&gt;0,H1037+G1037,0)</f>
        <v>3136.4173402255551</v>
      </c>
      <c r="K1037" s="42">
        <f>MAX((Y$9*E1037)+H1037+G1037,0)</f>
        <v>3136.4173402255551</v>
      </c>
      <c r="L1037" s="42">
        <f t="shared" si="97"/>
        <v>0</v>
      </c>
      <c r="M1037" s="42">
        <f>ABS(MIN((Y$9*E1037)+H1037+G1037,0))</f>
        <v>0</v>
      </c>
      <c r="N1037" s="42">
        <f>MAX(K1037,0)*(D1037*1000/3600)</f>
        <v>12719.914768692528</v>
      </c>
      <c r="O1037" s="42">
        <f>ABS(M1037*(D1037*1000/3600))</f>
        <v>0</v>
      </c>
      <c r="P1037" s="42">
        <f>P1036+N1037/1000</f>
        <v>5602.2914893542111</v>
      </c>
      <c r="Q1037" s="42">
        <f>Q1036+O1037/1000</f>
        <v>1441.4409081797394</v>
      </c>
      <c r="R1037" s="43">
        <v>1100.6973026553721</v>
      </c>
      <c r="S1037" s="43">
        <f t="shared" si="98"/>
        <v>0</v>
      </c>
      <c r="T1037" s="42">
        <f>V1037*Y$16</f>
        <v>907.40464998774519</v>
      </c>
      <c r="U1037" s="21">
        <f>MIN(O1037,Y$17)</f>
        <v>0</v>
      </c>
      <c r="V1037" s="21">
        <f t="shared" si="101"/>
        <v>1315.9775387362909</v>
      </c>
      <c r="W1037" s="22"/>
    </row>
    <row r="1038" spans="1:23" x14ac:dyDescent="0.35">
      <c r="A1038" s="5" t="s">
        <v>14</v>
      </c>
      <c r="B1038" s="5">
        <v>1031</v>
      </c>
      <c r="C1038" s="5">
        <v>9</v>
      </c>
      <c r="D1038" s="9">
        <v>20</v>
      </c>
      <c r="E1038" s="42">
        <f t="shared" si="99"/>
        <v>1.3611111111111109</v>
      </c>
      <c r="F1038" s="42">
        <f t="shared" si="100"/>
        <v>4.8999999999999995</v>
      </c>
      <c r="G1038" s="42">
        <f>0.5*Y$11*Y$13*Y$10*(D1038*(1000/3600))^2</f>
        <v>27.93452222222222</v>
      </c>
      <c r="H1038" s="42">
        <f>IF(D1038=0,0,Y$12*Y$9*9.81)</f>
        <v>374.44769999999994</v>
      </c>
      <c r="I1038" s="42">
        <f t="shared" si="96"/>
        <v>402.38222222222214</v>
      </c>
      <c r="J1038" s="42">
        <f>(Y$9*E1038)+IF(E1038&gt;0,H1038+G1038,0)</f>
        <v>2763.9099999999994</v>
      </c>
      <c r="K1038" s="42">
        <f>MAX((Y$9*E1038)+H1038+G1038,0)</f>
        <v>2763.9099999999994</v>
      </c>
      <c r="L1038" s="42">
        <f t="shared" si="97"/>
        <v>0</v>
      </c>
      <c r="M1038" s="42">
        <f>ABS(MIN((Y$9*E1038)+H1038+G1038,0))</f>
        <v>0</v>
      </c>
      <c r="N1038" s="42">
        <f>MAX(K1038,0)*(D1038*1000/3600)</f>
        <v>15355.055555555551</v>
      </c>
      <c r="O1038" s="42">
        <f>ABS(M1038*(D1038*1000/3600))</f>
        <v>0</v>
      </c>
      <c r="P1038" s="42">
        <f>P1037+N1038/1000</f>
        <v>5617.6465449097668</v>
      </c>
      <c r="Q1038" s="42">
        <f>Q1037+O1038/1000</f>
        <v>1441.4409081797394</v>
      </c>
      <c r="R1038" s="43">
        <v>1100.6973026553721</v>
      </c>
      <c r="S1038" s="43">
        <f t="shared" si="98"/>
        <v>0</v>
      </c>
      <c r="T1038" s="42">
        <f>V1038*Y$16</f>
        <v>907.40464998774519</v>
      </c>
      <c r="U1038" s="21">
        <f>MIN(O1038,Y$17)</f>
        <v>0</v>
      </c>
      <c r="V1038" s="21">
        <f t="shared" si="101"/>
        <v>1315.9775387362909</v>
      </c>
      <c r="W1038" s="22"/>
    </row>
    <row r="1039" spans="1:23" x14ac:dyDescent="0.35">
      <c r="A1039" s="5" t="s">
        <v>14</v>
      </c>
      <c r="B1039" s="5">
        <v>1032</v>
      </c>
      <c r="C1039" s="5">
        <v>10</v>
      </c>
      <c r="D1039" s="9">
        <v>24.4</v>
      </c>
      <c r="E1039" s="42">
        <f t="shared" si="99"/>
        <v>1.1388888888888888</v>
      </c>
      <c r="F1039" s="42">
        <f t="shared" si="100"/>
        <v>4.0999999999999996</v>
      </c>
      <c r="G1039" s="42">
        <f>0.5*Y$11*Y$13*Y$10*(D1039*(1000/3600))^2</f>
        <v>41.577742875555558</v>
      </c>
      <c r="H1039" s="42">
        <f>IF(D1039=0,0,Y$12*Y$9*9.81)</f>
        <v>374.44769999999994</v>
      </c>
      <c r="I1039" s="42">
        <f t="shared" si="96"/>
        <v>416.02544287555548</v>
      </c>
      <c r="J1039" s="42">
        <f>(Y$9*E1039)+IF(E1039&gt;0,H1039+G1039,0)</f>
        <v>2391.9976650977778</v>
      </c>
      <c r="K1039" s="42">
        <f>MAX((Y$9*E1039)+H1039+G1039,0)</f>
        <v>2391.9976650977778</v>
      </c>
      <c r="L1039" s="42">
        <f t="shared" si="97"/>
        <v>0</v>
      </c>
      <c r="M1039" s="42">
        <f>ABS(MIN((Y$9*E1039)+H1039+G1039,0))</f>
        <v>0</v>
      </c>
      <c r="N1039" s="42">
        <f>MAX(K1039,0)*(D1039*1000/3600)</f>
        <v>16212.428618996049</v>
      </c>
      <c r="O1039" s="42">
        <f>ABS(M1039*(D1039*1000/3600))</f>
        <v>0</v>
      </c>
      <c r="P1039" s="42">
        <f>P1038+N1039/1000</f>
        <v>5633.8589735287633</v>
      </c>
      <c r="Q1039" s="42">
        <f>Q1038+O1039/1000</f>
        <v>1441.4409081797394</v>
      </c>
      <c r="R1039" s="43">
        <v>1100.6973026553721</v>
      </c>
      <c r="S1039" s="43">
        <f t="shared" si="98"/>
        <v>0</v>
      </c>
      <c r="T1039" s="42">
        <f>V1039*Y$16</f>
        <v>907.40464998774519</v>
      </c>
      <c r="U1039" s="21">
        <f>MIN(O1039,Y$17)</f>
        <v>0</v>
      </c>
      <c r="V1039" s="21">
        <f t="shared" si="101"/>
        <v>1315.9775387362909</v>
      </c>
      <c r="W1039" s="22"/>
    </row>
    <row r="1040" spans="1:23" x14ac:dyDescent="0.35">
      <c r="A1040" s="5" t="s">
        <v>14</v>
      </c>
      <c r="B1040" s="5">
        <v>1033</v>
      </c>
      <c r="C1040" s="5">
        <v>11</v>
      </c>
      <c r="D1040" s="9">
        <v>28.2</v>
      </c>
      <c r="E1040" s="42">
        <f t="shared" si="99"/>
        <v>1.0138888888888891</v>
      </c>
      <c r="F1040" s="42">
        <f t="shared" si="100"/>
        <v>3.6500000000000004</v>
      </c>
      <c r="G1040" s="42">
        <f>0.5*Y$11*Y$13*Y$10*(D1040*(1000/3600))^2</f>
        <v>55.536623630000008</v>
      </c>
      <c r="H1040" s="42">
        <f>IF(D1040=0,0,Y$12*Y$9*9.81)</f>
        <v>374.44769999999994</v>
      </c>
      <c r="I1040" s="42">
        <f t="shared" si="96"/>
        <v>429.98432362999995</v>
      </c>
      <c r="J1040" s="42">
        <f>(Y$9*E1040)+IF(E1040&gt;0,H1040+G1040,0)</f>
        <v>2189.0815458522225</v>
      </c>
      <c r="K1040" s="42">
        <f>MAX((Y$9*E1040)+H1040+G1040,0)</f>
        <v>2189.0815458522225</v>
      </c>
      <c r="L1040" s="42">
        <f t="shared" si="97"/>
        <v>0</v>
      </c>
      <c r="M1040" s="42">
        <f>ABS(MIN((Y$9*E1040)+H1040+G1040,0))</f>
        <v>0</v>
      </c>
      <c r="N1040" s="42">
        <f>MAX(K1040,0)*(D1040*1000/3600)</f>
        <v>17147.805442509074</v>
      </c>
      <c r="O1040" s="42">
        <f>ABS(M1040*(D1040*1000/3600))</f>
        <v>0</v>
      </c>
      <c r="P1040" s="42">
        <f>P1039+N1040/1000</f>
        <v>5651.0067789712721</v>
      </c>
      <c r="Q1040" s="42">
        <f>Q1039+O1040/1000</f>
        <v>1441.4409081797394</v>
      </c>
      <c r="R1040" s="43">
        <v>1100.6973026553721</v>
      </c>
      <c r="S1040" s="43">
        <f t="shared" si="98"/>
        <v>0</v>
      </c>
      <c r="T1040" s="42">
        <f>V1040*Y$16</f>
        <v>907.40464998774519</v>
      </c>
      <c r="U1040" s="21">
        <f>MIN(O1040,Y$17)</f>
        <v>0</v>
      </c>
      <c r="V1040" s="21">
        <f t="shared" si="101"/>
        <v>1315.9775387362909</v>
      </c>
      <c r="W1040" s="22"/>
    </row>
    <row r="1041" spans="1:23" x14ac:dyDescent="0.35">
      <c r="A1041" s="5" t="s">
        <v>14</v>
      </c>
      <c r="B1041" s="5">
        <v>1034</v>
      </c>
      <c r="C1041" s="5">
        <v>12</v>
      </c>
      <c r="D1041" s="9">
        <v>31.7</v>
      </c>
      <c r="E1041" s="42">
        <f t="shared" si="99"/>
        <v>0.94444444444444453</v>
      </c>
      <c r="F1041" s="42">
        <f t="shared" si="100"/>
        <v>3.4000000000000004</v>
      </c>
      <c r="G1041" s="42">
        <f>0.5*Y$11*Y$13*Y$10*(D1041*(1000/3600))^2</f>
        <v>70.177805089722213</v>
      </c>
      <c r="H1041" s="42">
        <f>IF(D1041=0,0,Y$12*Y$9*9.81)</f>
        <v>374.44769999999994</v>
      </c>
      <c r="I1041" s="42">
        <f t="shared" si="96"/>
        <v>444.62550508972214</v>
      </c>
      <c r="J1041" s="42">
        <f>(Y$9*E1041)+IF(E1041&gt;0,H1041+G1041,0)</f>
        <v>2083.2366162008334</v>
      </c>
      <c r="K1041" s="42">
        <f>MAX((Y$9*E1041)+H1041+G1041,0)</f>
        <v>2083.2366162008334</v>
      </c>
      <c r="L1041" s="42">
        <f t="shared" si="97"/>
        <v>0</v>
      </c>
      <c r="M1041" s="42">
        <f>ABS(MIN((Y$9*E1041)+H1041+G1041,0))</f>
        <v>0</v>
      </c>
      <c r="N1041" s="42">
        <f>MAX(K1041,0)*(D1041*1000/3600)</f>
        <v>18344.055759324005</v>
      </c>
      <c r="O1041" s="42">
        <f>ABS(M1041*(D1041*1000/3600))</f>
        <v>0</v>
      </c>
      <c r="P1041" s="42">
        <f>P1040+N1041/1000</f>
        <v>5669.350834730596</v>
      </c>
      <c r="Q1041" s="42">
        <f>Q1040+O1041/1000</f>
        <v>1441.4409081797394</v>
      </c>
      <c r="R1041" s="43">
        <v>1100.6973026553721</v>
      </c>
      <c r="S1041" s="43">
        <f t="shared" si="98"/>
        <v>0</v>
      </c>
      <c r="T1041" s="42">
        <f>V1041*Y$16</f>
        <v>907.40464998774519</v>
      </c>
      <c r="U1041" s="21">
        <f>MIN(O1041,Y$17)</f>
        <v>0</v>
      </c>
      <c r="V1041" s="21">
        <f t="shared" si="101"/>
        <v>1315.9775387362909</v>
      </c>
      <c r="W1041" s="22"/>
    </row>
    <row r="1042" spans="1:23" x14ac:dyDescent="0.35">
      <c r="A1042" s="5" t="s">
        <v>14</v>
      </c>
      <c r="B1042" s="5">
        <v>1035</v>
      </c>
      <c r="C1042" s="5">
        <v>13</v>
      </c>
      <c r="D1042" s="9">
        <v>35</v>
      </c>
      <c r="E1042" s="42">
        <f t="shared" si="99"/>
        <v>0.81944444444444475</v>
      </c>
      <c r="F1042" s="42">
        <f t="shared" si="100"/>
        <v>2.9500000000000011</v>
      </c>
      <c r="G1042" s="42">
        <f>0.5*Y$11*Y$13*Y$10*(D1042*(1000/3600))^2</f>
        <v>85.549474305555577</v>
      </c>
      <c r="H1042" s="42">
        <f>IF(D1042=0,0,Y$12*Y$9*9.81)</f>
        <v>374.44769999999994</v>
      </c>
      <c r="I1042" s="42">
        <f t="shared" si="96"/>
        <v>459.99717430555552</v>
      </c>
      <c r="J1042" s="42">
        <f>(Y$9*E1042)+IF(E1042&gt;0,H1042+G1042,0)</f>
        <v>1881.7332854166671</v>
      </c>
      <c r="K1042" s="42">
        <f>MAX((Y$9*E1042)+H1042+G1042,0)</f>
        <v>1881.7332854166671</v>
      </c>
      <c r="L1042" s="42">
        <f t="shared" si="97"/>
        <v>0</v>
      </c>
      <c r="M1042" s="42">
        <f>ABS(MIN((Y$9*E1042)+H1042+G1042,0))</f>
        <v>0</v>
      </c>
      <c r="N1042" s="42">
        <f>MAX(K1042,0)*(D1042*1000/3600)</f>
        <v>18294.629163773152</v>
      </c>
      <c r="O1042" s="42">
        <f>ABS(M1042*(D1042*1000/3600))</f>
        <v>0</v>
      </c>
      <c r="P1042" s="42">
        <f>P1041+N1042/1000</f>
        <v>5687.6454638943687</v>
      </c>
      <c r="Q1042" s="42">
        <f>Q1041+O1042/1000</f>
        <v>1441.4409081797394</v>
      </c>
      <c r="R1042" s="43">
        <v>1100.6973026553721</v>
      </c>
      <c r="S1042" s="43">
        <f t="shared" si="98"/>
        <v>0</v>
      </c>
      <c r="T1042" s="42">
        <f>V1042*Y$16</f>
        <v>907.40464998774519</v>
      </c>
      <c r="U1042" s="21">
        <f>MIN(O1042,Y$17)</f>
        <v>0</v>
      </c>
      <c r="V1042" s="21">
        <f t="shared" si="101"/>
        <v>1315.9775387362909</v>
      </c>
      <c r="W1042" s="22"/>
    </row>
    <row r="1043" spans="1:23" x14ac:dyDescent="0.35">
      <c r="A1043" s="5" t="s">
        <v>14</v>
      </c>
      <c r="B1043" s="5">
        <v>1036</v>
      </c>
      <c r="C1043" s="5">
        <v>14</v>
      </c>
      <c r="D1043" s="9">
        <v>37.6</v>
      </c>
      <c r="E1043" s="42">
        <f t="shared" si="99"/>
        <v>0.65277777777777812</v>
      </c>
      <c r="F1043" s="42">
        <f t="shared" si="100"/>
        <v>2.3500000000000014</v>
      </c>
      <c r="G1043" s="42">
        <f>0.5*Y$11*Y$13*Y$10*(D1043*(1000/3600))^2</f>
        <v>98.731775342222221</v>
      </c>
      <c r="H1043" s="42">
        <f>IF(D1043=0,0,Y$12*Y$9*9.81)</f>
        <v>374.44769999999994</v>
      </c>
      <c r="I1043" s="42">
        <f t="shared" si="96"/>
        <v>473.17947534222219</v>
      </c>
      <c r="J1043" s="42">
        <f>(Y$9*E1043)+IF(E1043&gt;0,H1043+G1043,0)</f>
        <v>1605.7489197866671</v>
      </c>
      <c r="K1043" s="42">
        <f>MAX((Y$9*E1043)+H1043+G1043,0)</f>
        <v>1605.7489197866671</v>
      </c>
      <c r="L1043" s="42">
        <f t="shared" si="97"/>
        <v>0</v>
      </c>
      <c r="M1043" s="42">
        <f>ABS(MIN((Y$9*E1043)+H1043+G1043,0))</f>
        <v>0</v>
      </c>
      <c r="N1043" s="42">
        <f>MAX(K1043,0)*(D1043*1000/3600)</f>
        <v>16771.155384438523</v>
      </c>
      <c r="O1043" s="42">
        <f>ABS(M1043*(D1043*1000/3600))</f>
        <v>0</v>
      </c>
      <c r="P1043" s="42">
        <f>P1042+N1043/1000</f>
        <v>5704.416619278807</v>
      </c>
      <c r="Q1043" s="42">
        <f>Q1042+O1043/1000</f>
        <v>1441.4409081797394</v>
      </c>
      <c r="R1043" s="43">
        <v>1100.6973026553721</v>
      </c>
      <c r="S1043" s="43">
        <f t="shared" si="98"/>
        <v>0</v>
      </c>
      <c r="T1043" s="42">
        <f>V1043*Y$16</f>
        <v>907.40464998774519</v>
      </c>
      <c r="U1043" s="21">
        <f>MIN(O1043,Y$17)</f>
        <v>0</v>
      </c>
      <c r="V1043" s="21">
        <f t="shared" si="101"/>
        <v>1315.9775387362909</v>
      </c>
      <c r="W1043" s="22"/>
    </row>
    <row r="1044" spans="1:23" x14ac:dyDescent="0.35">
      <c r="A1044" s="5" t="s">
        <v>14</v>
      </c>
      <c r="B1044" s="5">
        <v>1037</v>
      </c>
      <c r="C1044" s="5">
        <v>15</v>
      </c>
      <c r="D1044" s="9">
        <v>39.700000000000003</v>
      </c>
      <c r="E1044" s="42">
        <f t="shared" si="99"/>
        <v>0.54166666666666641</v>
      </c>
      <c r="F1044" s="42">
        <f t="shared" si="100"/>
        <v>1.9499999999999993</v>
      </c>
      <c r="G1044" s="42">
        <f>0.5*Y$11*Y$13*Y$10*(D1044*(1000/3600))^2</f>
        <v>110.06830282305556</v>
      </c>
      <c r="H1044" s="42">
        <f>IF(D1044=0,0,Y$12*Y$9*9.81)</f>
        <v>374.44769999999994</v>
      </c>
      <c r="I1044" s="42">
        <f t="shared" si="96"/>
        <v>484.51600282305549</v>
      </c>
      <c r="J1044" s="42">
        <f>(Y$9*E1044)+IF(E1044&gt;0,H1044+G1044,0)</f>
        <v>1424.3076694897218</v>
      </c>
      <c r="K1044" s="42">
        <f>MAX((Y$9*E1044)+H1044+G1044,0)</f>
        <v>1424.3076694897218</v>
      </c>
      <c r="L1044" s="42">
        <f t="shared" si="97"/>
        <v>0</v>
      </c>
      <c r="M1044" s="42">
        <f>ABS(MIN((Y$9*E1044)+H1044+G1044,0))</f>
        <v>0</v>
      </c>
      <c r="N1044" s="42">
        <f>MAX(K1044,0)*(D1044*1000/3600)</f>
        <v>15706.948466317212</v>
      </c>
      <c r="O1044" s="42">
        <f>ABS(M1044*(D1044*1000/3600))</f>
        <v>0</v>
      </c>
      <c r="P1044" s="42">
        <f>P1043+N1044/1000</f>
        <v>5720.1235677451241</v>
      </c>
      <c r="Q1044" s="42">
        <f>Q1043+O1044/1000</f>
        <v>1441.4409081797394</v>
      </c>
      <c r="R1044" s="43">
        <v>1100.6973026553721</v>
      </c>
      <c r="S1044" s="43">
        <f t="shared" si="98"/>
        <v>0</v>
      </c>
      <c r="T1044" s="42">
        <f>V1044*Y$16</f>
        <v>907.40464998774519</v>
      </c>
      <c r="U1044" s="21">
        <f>MIN(O1044,Y$17)</f>
        <v>0</v>
      </c>
      <c r="V1044" s="21">
        <f t="shared" si="101"/>
        <v>1315.9775387362909</v>
      </c>
      <c r="W1044" s="22"/>
    </row>
    <row r="1045" spans="1:23" x14ac:dyDescent="0.35">
      <c r="A1045" s="5" t="s">
        <v>14</v>
      </c>
      <c r="B1045" s="5">
        <v>1038</v>
      </c>
      <c r="C1045" s="5">
        <v>16</v>
      </c>
      <c r="D1045" s="9">
        <v>41.5</v>
      </c>
      <c r="E1045" s="42">
        <f t="shared" si="99"/>
        <v>0.54166666666666641</v>
      </c>
      <c r="F1045" s="42">
        <f t="shared" si="100"/>
        <v>1.9499999999999993</v>
      </c>
      <c r="G1045" s="42">
        <f>0.5*Y$11*Y$13*Y$10*(D1045*(1000/3600))^2</f>
        <v>120.27557724305557</v>
      </c>
      <c r="H1045" s="42">
        <f>IF(D1045=0,0,Y$12*Y$9*9.81)</f>
        <v>374.44769999999994</v>
      </c>
      <c r="I1045" s="42">
        <f t="shared" si="96"/>
        <v>494.72327724305552</v>
      </c>
      <c r="J1045" s="42">
        <f>(Y$9*E1045)+IF(E1045&gt;0,H1045+G1045,0)</f>
        <v>1434.5149439097218</v>
      </c>
      <c r="K1045" s="42">
        <f>MAX((Y$9*E1045)+H1045+G1045,0)</f>
        <v>1434.5149439097218</v>
      </c>
      <c r="L1045" s="42">
        <f t="shared" si="97"/>
        <v>0</v>
      </c>
      <c r="M1045" s="42">
        <f>ABS(MIN((Y$9*E1045)+H1045+G1045,0))</f>
        <v>0</v>
      </c>
      <c r="N1045" s="42">
        <f>MAX(K1045,0)*(D1045*1000/3600)</f>
        <v>16536.769492292628</v>
      </c>
      <c r="O1045" s="42">
        <f>ABS(M1045*(D1045*1000/3600))</f>
        <v>0</v>
      </c>
      <c r="P1045" s="42">
        <f>P1044+N1045/1000</f>
        <v>5736.6603372374166</v>
      </c>
      <c r="Q1045" s="42">
        <f>Q1044+O1045/1000</f>
        <v>1441.4409081797394</v>
      </c>
      <c r="R1045" s="43">
        <v>1100.6973026553721</v>
      </c>
      <c r="S1045" s="43">
        <f t="shared" si="98"/>
        <v>0</v>
      </c>
      <c r="T1045" s="42">
        <f>V1045*Y$16</f>
        <v>907.40464998774519</v>
      </c>
      <c r="U1045" s="21">
        <f>MIN(O1045,Y$17)</f>
        <v>0</v>
      </c>
      <c r="V1045" s="21">
        <f t="shared" si="101"/>
        <v>1315.9775387362909</v>
      </c>
      <c r="W1045" s="22"/>
    </row>
    <row r="1046" spans="1:23" x14ac:dyDescent="0.35">
      <c r="A1046" s="5" t="s">
        <v>14</v>
      </c>
      <c r="B1046" s="5">
        <v>1039</v>
      </c>
      <c r="C1046" s="5">
        <v>17</v>
      </c>
      <c r="D1046" s="9">
        <v>43.6</v>
      </c>
      <c r="E1046" s="42">
        <f t="shared" si="99"/>
        <v>0.625</v>
      </c>
      <c r="F1046" s="42">
        <f t="shared" si="100"/>
        <v>2.25</v>
      </c>
      <c r="G1046" s="42">
        <f>0.5*Y$11*Y$13*Y$10*(D1046*(1000/3600))^2</f>
        <v>132.75602340888892</v>
      </c>
      <c r="H1046" s="42">
        <f>IF(D1046=0,0,Y$12*Y$9*9.81)</f>
        <v>374.44769999999994</v>
      </c>
      <c r="I1046" s="42">
        <f t="shared" si="96"/>
        <v>507.20372340888889</v>
      </c>
      <c r="J1046" s="42">
        <f>(Y$9*E1046)+IF(E1046&gt;0,H1046+G1046,0)</f>
        <v>1591.5787234088889</v>
      </c>
      <c r="K1046" s="42">
        <f>MAX((Y$9*E1046)+H1046+G1046,0)</f>
        <v>1591.5787234088889</v>
      </c>
      <c r="L1046" s="42">
        <f t="shared" si="97"/>
        <v>0</v>
      </c>
      <c r="M1046" s="42">
        <f>ABS(MIN((Y$9*E1046)+H1046+G1046,0))</f>
        <v>0</v>
      </c>
      <c r="N1046" s="42">
        <f>MAX(K1046,0)*(D1046*1000/3600)</f>
        <v>19275.786761285432</v>
      </c>
      <c r="O1046" s="42">
        <f>ABS(M1046*(D1046*1000/3600))</f>
        <v>0</v>
      </c>
      <c r="P1046" s="42">
        <f>P1045+N1046/1000</f>
        <v>5755.936123998702</v>
      </c>
      <c r="Q1046" s="42">
        <f>Q1045+O1046/1000</f>
        <v>1441.4409081797394</v>
      </c>
      <c r="R1046" s="43">
        <v>1100.6973026553721</v>
      </c>
      <c r="S1046" s="43">
        <f t="shared" si="98"/>
        <v>0</v>
      </c>
      <c r="T1046" s="42">
        <f>V1046*Y$16</f>
        <v>907.40464998774519</v>
      </c>
      <c r="U1046" s="21">
        <f>MIN(O1046,Y$17)</f>
        <v>0</v>
      </c>
      <c r="V1046" s="21">
        <f t="shared" si="101"/>
        <v>1315.9775387362909</v>
      </c>
      <c r="W1046" s="22"/>
    </row>
    <row r="1047" spans="1:23" x14ac:dyDescent="0.35">
      <c r="A1047" s="5" t="s">
        <v>14</v>
      </c>
      <c r="B1047" s="5">
        <v>1040</v>
      </c>
      <c r="C1047" s="5">
        <v>18</v>
      </c>
      <c r="D1047" s="9">
        <v>46</v>
      </c>
      <c r="E1047" s="42">
        <f t="shared" si="99"/>
        <v>0.6666666666666663</v>
      </c>
      <c r="F1047" s="42">
        <f t="shared" si="100"/>
        <v>2.3999999999999986</v>
      </c>
      <c r="G1047" s="42">
        <f>0.5*Y$11*Y$13*Y$10*(D1047*(1000/3600))^2</f>
        <v>147.77362255555556</v>
      </c>
      <c r="H1047" s="42">
        <f>IF(D1047=0,0,Y$12*Y$9*9.81)</f>
        <v>374.44769999999994</v>
      </c>
      <c r="I1047" s="42">
        <f t="shared" si="96"/>
        <v>522.2213225555555</v>
      </c>
      <c r="J1047" s="42">
        <f>(Y$9*E1047)+IF(E1047&gt;0,H1047+G1047,0)</f>
        <v>1678.8879892222217</v>
      </c>
      <c r="K1047" s="42">
        <f>MAX((Y$9*E1047)+H1047+G1047,0)</f>
        <v>1678.8879892222217</v>
      </c>
      <c r="L1047" s="42">
        <f t="shared" si="97"/>
        <v>0</v>
      </c>
      <c r="M1047" s="42">
        <f>ABS(MIN((Y$9*E1047)+H1047+G1047,0))</f>
        <v>0</v>
      </c>
      <c r="N1047" s="42">
        <f>MAX(K1047,0)*(D1047*1000/3600)</f>
        <v>21452.457640061722</v>
      </c>
      <c r="O1047" s="42">
        <f>ABS(M1047*(D1047*1000/3600))</f>
        <v>0</v>
      </c>
      <c r="P1047" s="42">
        <f>P1046+N1047/1000</f>
        <v>5777.3885816387638</v>
      </c>
      <c r="Q1047" s="42">
        <f>Q1046+O1047/1000</f>
        <v>1441.4409081797394</v>
      </c>
      <c r="R1047" s="43">
        <v>1100.6973026553721</v>
      </c>
      <c r="S1047" s="43">
        <f t="shared" si="98"/>
        <v>0</v>
      </c>
      <c r="T1047" s="42">
        <f>V1047*Y$16</f>
        <v>907.40464998774519</v>
      </c>
      <c r="U1047" s="21">
        <f>MIN(O1047,Y$17)</f>
        <v>0</v>
      </c>
      <c r="V1047" s="21">
        <f t="shared" si="101"/>
        <v>1315.9775387362909</v>
      </c>
      <c r="W1047" s="22"/>
    </row>
    <row r="1048" spans="1:23" x14ac:dyDescent="0.35">
      <c r="A1048" s="5" t="s">
        <v>14</v>
      </c>
      <c r="B1048" s="5">
        <v>1041</v>
      </c>
      <c r="C1048" s="5">
        <v>19</v>
      </c>
      <c r="D1048" s="9">
        <v>48.4</v>
      </c>
      <c r="E1048" s="42">
        <f t="shared" si="99"/>
        <v>0.625</v>
      </c>
      <c r="F1048" s="42">
        <f t="shared" si="100"/>
        <v>2.25</v>
      </c>
      <c r="G1048" s="42">
        <f>0.5*Y$11*Y$13*Y$10*(D1048*(1000/3600))^2</f>
        <v>163.59573594222223</v>
      </c>
      <c r="H1048" s="42">
        <f>IF(D1048=0,0,Y$12*Y$9*9.81)</f>
        <v>374.44769999999994</v>
      </c>
      <c r="I1048" s="42">
        <f t="shared" si="96"/>
        <v>538.04343594222223</v>
      </c>
      <c r="J1048" s="42">
        <f>(Y$9*E1048)+IF(E1048&gt;0,H1048+G1048,0)</f>
        <v>1622.4184359422222</v>
      </c>
      <c r="K1048" s="42">
        <f>MAX((Y$9*E1048)+H1048+G1048,0)</f>
        <v>1622.4184359422222</v>
      </c>
      <c r="L1048" s="42">
        <f t="shared" si="97"/>
        <v>0</v>
      </c>
      <c r="M1048" s="42">
        <f>ABS(MIN((Y$9*E1048)+H1048+G1048,0))</f>
        <v>0</v>
      </c>
      <c r="N1048" s="42">
        <f>MAX(K1048,0)*(D1048*1000/3600)</f>
        <v>21812.514527667656</v>
      </c>
      <c r="O1048" s="42">
        <f>ABS(M1048*(D1048*1000/3600))</f>
        <v>0</v>
      </c>
      <c r="P1048" s="42">
        <f>P1047+N1048/1000</f>
        <v>5799.2010961664319</v>
      </c>
      <c r="Q1048" s="42">
        <f>Q1047+O1048/1000</f>
        <v>1441.4409081797394</v>
      </c>
      <c r="R1048" s="43">
        <v>1100.6973026553721</v>
      </c>
      <c r="S1048" s="43">
        <f t="shared" si="98"/>
        <v>0</v>
      </c>
      <c r="T1048" s="42">
        <f>V1048*Y$16</f>
        <v>907.40464998774519</v>
      </c>
      <c r="U1048" s="21">
        <f>MIN(O1048,Y$17)</f>
        <v>0</v>
      </c>
      <c r="V1048" s="21">
        <f t="shared" si="101"/>
        <v>1315.9775387362909</v>
      </c>
      <c r="W1048" s="22"/>
    </row>
    <row r="1049" spans="1:23" x14ac:dyDescent="0.35">
      <c r="A1049" s="5" t="s">
        <v>14</v>
      </c>
      <c r="B1049" s="5">
        <v>1042</v>
      </c>
      <c r="C1049" s="5">
        <v>20</v>
      </c>
      <c r="D1049" s="9">
        <v>50.5</v>
      </c>
      <c r="E1049" s="42">
        <f t="shared" si="99"/>
        <v>0.4861111111111111</v>
      </c>
      <c r="F1049" s="42">
        <f t="shared" si="100"/>
        <v>1.75</v>
      </c>
      <c r="G1049" s="42">
        <f>0.5*Y$11*Y$13*Y$10*(D1049*(1000/3600))^2</f>
        <v>178.10003824305559</v>
      </c>
      <c r="H1049" s="42">
        <f>IF(D1049=0,0,Y$12*Y$9*9.81)</f>
        <v>374.44769999999994</v>
      </c>
      <c r="I1049" s="42">
        <f t="shared" si="96"/>
        <v>552.54773824305551</v>
      </c>
      <c r="J1049" s="42">
        <f>(Y$9*E1049)+IF(E1049&gt;0,H1049+G1049,0)</f>
        <v>1395.9505160208332</v>
      </c>
      <c r="K1049" s="42">
        <f>MAX((Y$9*E1049)+H1049+G1049,0)</f>
        <v>1395.9505160208332</v>
      </c>
      <c r="L1049" s="42">
        <f t="shared" si="97"/>
        <v>0</v>
      </c>
      <c r="M1049" s="42">
        <f>ABS(MIN((Y$9*E1049)+H1049+G1049,0))</f>
        <v>0</v>
      </c>
      <c r="N1049" s="42">
        <f>MAX(K1049,0)*(D1049*1000/3600)</f>
        <v>19582.083627514468</v>
      </c>
      <c r="O1049" s="42">
        <f>ABS(M1049*(D1049*1000/3600))</f>
        <v>0</v>
      </c>
      <c r="P1049" s="42">
        <f>P1048+N1049/1000</f>
        <v>5818.7831797939461</v>
      </c>
      <c r="Q1049" s="42">
        <f>Q1048+O1049/1000</f>
        <v>1441.4409081797394</v>
      </c>
      <c r="R1049" s="43">
        <v>1100.6973026553721</v>
      </c>
      <c r="S1049" s="43">
        <f t="shared" si="98"/>
        <v>0</v>
      </c>
      <c r="T1049" s="42">
        <f>V1049*Y$16</f>
        <v>907.40464998774519</v>
      </c>
      <c r="U1049" s="21">
        <f>MIN(O1049,Y$17)</f>
        <v>0</v>
      </c>
      <c r="V1049" s="21">
        <f t="shared" si="101"/>
        <v>1315.9775387362909</v>
      </c>
      <c r="W1049" s="22"/>
    </row>
    <row r="1050" spans="1:23" x14ac:dyDescent="0.35">
      <c r="A1050" s="5" t="s">
        <v>14</v>
      </c>
      <c r="B1050" s="5">
        <v>1043</v>
      </c>
      <c r="C1050" s="5">
        <v>21</v>
      </c>
      <c r="D1050" s="9">
        <v>51.9</v>
      </c>
      <c r="E1050" s="42">
        <f t="shared" si="99"/>
        <v>0.29166666666666685</v>
      </c>
      <c r="F1050" s="42">
        <f t="shared" si="100"/>
        <v>1.0500000000000007</v>
      </c>
      <c r="G1050" s="42">
        <f>0.5*Y$11*Y$13*Y$10*(D1050*(1000/3600))^2</f>
        <v>188.11177100749998</v>
      </c>
      <c r="H1050" s="42">
        <f>IF(D1050=0,0,Y$12*Y$9*9.81)</f>
        <v>374.44769999999994</v>
      </c>
      <c r="I1050" s="42">
        <f t="shared" si="96"/>
        <v>562.55947100749995</v>
      </c>
      <c r="J1050" s="42">
        <f>(Y$9*E1050)+IF(E1050&gt;0,H1050+G1050,0)</f>
        <v>1068.6011376741669</v>
      </c>
      <c r="K1050" s="42">
        <f>MAX((Y$9*E1050)+H1050+G1050,0)</f>
        <v>1068.6011376741669</v>
      </c>
      <c r="L1050" s="42">
        <f t="shared" si="97"/>
        <v>0</v>
      </c>
      <c r="M1050" s="42">
        <f>ABS(MIN((Y$9*E1050)+H1050+G1050,0))</f>
        <v>0</v>
      </c>
      <c r="N1050" s="42">
        <f>MAX(K1050,0)*(D1050*1000/3600)</f>
        <v>15405.66640146924</v>
      </c>
      <c r="O1050" s="42">
        <f>ABS(M1050*(D1050*1000/3600))</f>
        <v>0</v>
      </c>
      <c r="P1050" s="42">
        <f>P1049+N1050/1000</f>
        <v>5834.188846195415</v>
      </c>
      <c r="Q1050" s="42">
        <f>Q1049+O1050/1000</f>
        <v>1441.4409081797394</v>
      </c>
      <c r="R1050" s="43">
        <v>1100.6973026553721</v>
      </c>
      <c r="S1050" s="43">
        <f t="shared" si="98"/>
        <v>0</v>
      </c>
      <c r="T1050" s="42">
        <f>V1050*Y$16</f>
        <v>907.40464998774519</v>
      </c>
      <c r="U1050" s="21">
        <f>MIN(O1050,Y$17)</f>
        <v>0</v>
      </c>
      <c r="V1050" s="21">
        <f t="shared" si="101"/>
        <v>1315.9775387362909</v>
      </c>
      <c r="W1050" s="22"/>
    </row>
    <row r="1051" spans="1:23" x14ac:dyDescent="0.35">
      <c r="A1051" s="5" t="s">
        <v>14</v>
      </c>
      <c r="B1051" s="5">
        <v>1044</v>
      </c>
      <c r="C1051" s="5">
        <v>22</v>
      </c>
      <c r="D1051" s="9">
        <v>52.6</v>
      </c>
      <c r="E1051" s="42">
        <f t="shared" si="99"/>
        <v>0.12499999999999981</v>
      </c>
      <c r="F1051" s="42">
        <f t="shared" si="100"/>
        <v>0.44999999999999929</v>
      </c>
      <c r="G1051" s="42">
        <f>0.5*Y$11*Y$13*Y$10*(D1051*(1000/3600))^2</f>
        <v>193.22029675888894</v>
      </c>
      <c r="H1051" s="42">
        <f>IF(D1051=0,0,Y$12*Y$9*9.81)</f>
        <v>374.44769999999994</v>
      </c>
      <c r="I1051" s="42">
        <f t="shared" si="96"/>
        <v>567.66799675888888</v>
      </c>
      <c r="J1051" s="42">
        <f>(Y$9*E1051)+IF(E1051&gt;0,H1051+G1051,0)</f>
        <v>784.54299675888853</v>
      </c>
      <c r="K1051" s="42">
        <f>MAX((Y$9*E1051)+H1051+G1051,0)</f>
        <v>784.54299675888853</v>
      </c>
      <c r="L1051" s="42">
        <f t="shared" si="97"/>
        <v>0</v>
      </c>
      <c r="M1051" s="42">
        <f>ABS(MIN((Y$9*E1051)+H1051+G1051,0))</f>
        <v>0</v>
      </c>
      <c r="N1051" s="42">
        <f>MAX(K1051,0)*(D1051*1000/3600)</f>
        <v>11463.044897088204</v>
      </c>
      <c r="O1051" s="42">
        <f>ABS(M1051*(D1051*1000/3600))</f>
        <v>0</v>
      </c>
      <c r="P1051" s="42">
        <f>P1050+N1051/1000</f>
        <v>5845.6518910925033</v>
      </c>
      <c r="Q1051" s="42">
        <f>Q1050+O1051/1000</f>
        <v>1441.4409081797394</v>
      </c>
      <c r="R1051" s="43">
        <v>1100.6973026553721</v>
      </c>
      <c r="S1051" s="43">
        <f t="shared" si="98"/>
        <v>0</v>
      </c>
      <c r="T1051" s="42">
        <f>V1051*Y$16</f>
        <v>907.40464998774519</v>
      </c>
      <c r="U1051" s="21">
        <f>MIN(O1051,Y$17)</f>
        <v>0</v>
      </c>
      <c r="V1051" s="21">
        <f t="shared" si="101"/>
        <v>1315.9775387362909</v>
      </c>
      <c r="W1051" s="22"/>
    </row>
    <row r="1052" spans="1:23" x14ac:dyDescent="0.35">
      <c r="A1052" s="5" t="s">
        <v>14</v>
      </c>
      <c r="B1052" s="5">
        <v>1045</v>
      </c>
      <c r="C1052" s="5">
        <v>23</v>
      </c>
      <c r="D1052" s="9">
        <v>52.8</v>
      </c>
      <c r="E1052" s="42">
        <f t="shared" si="99"/>
        <v>4.1666666666666269E-2</v>
      </c>
      <c r="F1052" s="42">
        <f t="shared" si="100"/>
        <v>0.14999999999999858</v>
      </c>
      <c r="G1052" s="42">
        <f>0.5*Y$11*Y$13*Y$10*(D1052*(1000/3600))^2</f>
        <v>194.69244607999997</v>
      </c>
      <c r="H1052" s="42">
        <f>IF(D1052=0,0,Y$12*Y$9*9.81)</f>
        <v>374.44769999999994</v>
      </c>
      <c r="I1052" s="42">
        <f t="shared" si="96"/>
        <v>569.14014607999991</v>
      </c>
      <c r="J1052" s="42">
        <f>(Y$9*E1052)+IF(E1052&gt;0,H1052+G1052,0)</f>
        <v>641.43181274666586</v>
      </c>
      <c r="K1052" s="42">
        <f>MAX((Y$9*E1052)+H1052+G1052,0)</f>
        <v>641.43181274666586</v>
      </c>
      <c r="L1052" s="42">
        <f t="shared" si="97"/>
        <v>0</v>
      </c>
      <c r="M1052" s="42">
        <f>ABS(MIN((Y$9*E1052)+H1052+G1052,0))</f>
        <v>0</v>
      </c>
      <c r="N1052" s="42">
        <f>MAX(K1052,0)*(D1052*1000/3600)</f>
        <v>9407.666586951098</v>
      </c>
      <c r="O1052" s="42">
        <f>ABS(M1052*(D1052*1000/3600))</f>
        <v>0</v>
      </c>
      <c r="P1052" s="42">
        <f>P1051+N1052/1000</f>
        <v>5855.059557679454</v>
      </c>
      <c r="Q1052" s="42">
        <f>Q1051+O1052/1000</f>
        <v>1441.4409081797394</v>
      </c>
      <c r="R1052" s="43">
        <v>1100.6973026553721</v>
      </c>
      <c r="S1052" s="43">
        <f t="shared" si="98"/>
        <v>0</v>
      </c>
      <c r="T1052" s="42">
        <f>V1052*Y$16</f>
        <v>907.40464998774519</v>
      </c>
      <c r="U1052" s="21">
        <f>MIN(O1052,Y$17)</f>
        <v>0</v>
      </c>
      <c r="V1052" s="21">
        <f t="shared" si="101"/>
        <v>1315.9775387362909</v>
      </c>
      <c r="W1052" s="22"/>
    </row>
    <row r="1053" spans="1:23" x14ac:dyDescent="0.35">
      <c r="A1053" s="5" t="s">
        <v>14</v>
      </c>
      <c r="B1053" s="5">
        <v>1046</v>
      </c>
      <c r="C1053" s="5">
        <v>24</v>
      </c>
      <c r="D1053" s="9">
        <v>52.9</v>
      </c>
      <c r="E1053" s="42">
        <f t="shared" si="99"/>
        <v>4.1666666666667261E-2</v>
      </c>
      <c r="F1053" s="42">
        <f t="shared" si="100"/>
        <v>0.15000000000000213</v>
      </c>
      <c r="G1053" s="42">
        <f>0.5*Y$11*Y$13*Y$10*(D1053*(1000/3600))^2</f>
        <v>195.43061582972223</v>
      </c>
      <c r="H1053" s="42">
        <f>IF(D1053=0,0,Y$12*Y$9*9.81)</f>
        <v>374.44769999999994</v>
      </c>
      <c r="I1053" s="42">
        <f t="shared" si="96"/>
        <v>569.87831582972217</v>
      </c>
      <c r="J1053" s="42">
        <f>(Y$9*E1053)+IF(E1053&gt;0,H1053+G1053,0)</f>
        <v>642.16998249638982</v>
      </c>
      <c r="K1053" s="42">
        <f>MAX((Y$9*E1053)+H1053+G1053,0)</f>
        <v>642.16998249638982</v>
      </c>
      <c r="L1053" s="42">
        <f t="shared" si="97"/>
        <v>0</v>
      </c>
      <c r="M1053" s="42">
        <f>ABS(MIN((Y$9*E1053)+H1053+G1053,0))</f>
        <v>0</v>
      </c>
      <c r="N1053" s="42">
        <f>MAX(K1053,0)*(D1053*1000/3600)</f>
        <v>9436.3311316830623</v>
      </c>
      <c r="O1053" s="42">
        <f>ABS(M1053*(D1053*1000/3600))</f>
        <v>0</v>
      </c>
      <c r="P1053" s="42">
        <f>P1052+N1053/1000</f>
        <v>5864.4958888111369</v>
      </c>
      <c r="Q1053" s="42">
        <f>Q1052+O1053/1000</f>
        <v>1441.4409081797394</v>
      </c>
      <c r="R1053" s="43">
        <v>1100.6973026553721</v>
      </c>
      <c r="S1053" s="43">
        <f t="shared" si="98"/>
        <v>0</v>
      </c>
      <c r="T1053" s="42">
        <f>V1053*Y$16</f>
        <v>907.40464998774519</v>
      </c>
      <c r="U1053" s="21">
        <f>MIN(O1053,Y$17)</f>
        <v>0</v>
      </c>
      <c r="V1053" s="21">
        <f t="shared" si="101"/>
        <v>1315.9775387362909</v>
      </c>
      <c r="W1053" s="22"/>
    </row>
    <row r="1054" spans="1:23" x14ac:dyDescent="0.35">
      <c r="A1054" s="5" t="s">
        <v>14</v>
      </c>
      <c r="B1054" s="5">
        <v>1047</v>
      </c>
      <c r="C1054" s="5">
        <v>25</v>
      </c>
      <c r="D1054" s="9">
        <v>53.1</v>
      </c>
      <c r="E1054" s="42">
        <f t="shared" si="99"/>
        <v>5.5555555555555358E-2</v>
      </c>
      <c r="F1054" s="42">
        <f t="shared" si="100"/>
        <v>0.19999999999999929</v>
      </c>
      <c r="G1054" s="42">
        <f>0.5*Y$11*Y$13*Y$10*(D1054*(1000/3600))^2</f>
        <v>196.91114550750004</v>
      </c>
      <c r="H1054" s="42">
        <f>IF(D1054=0,0,Y$12*Y$9*9.81)</f>
        <v>374.44769999999994</v>
      </c>
      <c r="I1054" s="42">
        <f t="shared" si="96"/>
        <v>571.35884550749995</v>
      </c>
      <c r="J1054" s="42">
        <f>(Y$9*E1054)+IF(E1054&gt;0,H1054+G1054,0)</f>
        <v>667.74773439638852</v>
      </c>
      <c r="K1054" s="42">
        <f>MAX((Y$9*E1054)+H1054+G1054,0)</f>
        <v>667.74773439638852</v>
      </c>
      <c r="L1054" s="42">
        <f t="shared" si="97"/>
        <v>0</v>
      </c>
      <c r="M1054" s="42">
        <f>ABS(MIN((Y$9*E1054)+H1054+G1054,0))</f>
        <v>0</v>
      </c>
      <c r="N1054" s="42">
        <f>MAX(K1054,0)*(D1054*1000/3600)</f>
        <v>9849.2790823467312</v>
      </c>
      <c r="O1054" s="42">
        <f>ABS(M1054*(D1054*1000/3600))</f>
        <v>0</v>
      </c>
      <c r="P1054" s="42">
        <f>P1053+N1054/1000</f>
        <v>5874.3451678934834</v>
      </c>
      <c r="Q1054" s="42">
        <f>Q1053+O1054/1000</f>
        <v>1441.4409081797394</v>
      </c>
      <c r="R1054" s="43">
        <v>1100.6973026553721</v>
      </c>
      <c r="S1054" s="43">
        <f t="shared" si="98"/>
        <v>0</v>
      </c>
      <c r="T1054" s="42">
        <f>V1054*Y$16</f>
        <v>907.40464998774519</v>
      </c>
      <c r="U1054" s="21">
        <f>MIN(O1054,Y$17)</f>
        <v>0</v>
      </c>
      <c r="V1054" s="21">
        <f t="shared" si="101"/>
        <v>1315.9775387362909</v>
      </c>
      <c r="W1054" s="22"/>
    </row>
    <row r="1055" spans="1:23" x14ac:dyDescent="0.35">
      <c r="A1055" s="5" t="s">
        <v>14</v>
      </c>
      <c r="B1055" s="5">
        <v>1048</v>
      </c>
      <c r="C1055" s="5">
        <v>26</v>
      </c>
      <c r="D1055" s="9">
        <v>53.3</v>
      </c>
      <c r="E1055" s="42">
        <f t="shared" si="99"/>
        <v>0</v>
      </c>
      <c r="F1055" s="42">
        <f t="shared" si="100"/>
        <v>0</v>
      </c>
      <c r="G1055" s="42">
        <f>0.5*Y$11*Y$13*Y$10*(D1055*(1000/3600))^2</f>
        <v>198.39726208972223</v>
      </c>
      <c r="H1055" s="42">
        <f>IF(D1055=0,0,Y$12*Y$9*9.81)</f>
        <v>374.44769999999994</v>
      </c>
      <c r="I1055" s="42">
        <f t="shared" si="96"/>
        <v>572.84496208972223</v>
      </c>
      <c r="J1055" s="42">
        <f>(Y$9*E1055)+IF(E1055&gt;0,H1055+G1055,0)</f>
        <v>0</v>
      </c>
      <c r="K1055" s="42">
        <f>MAX((Y$9*E1055)+H1055+G1055,0)</f>
        <v>572.84496208972223</v>
      </c>
      <c r="L1055" s="42">
        <f t="shared" si="97"/>
        <v>0</v>
      </c>
      <c r="M1055" s="42">
        <f>ABS(MIN((Y$9*E1055)+H1055+G1055,0))</f>
        <v>0</v>
      </c>
      <c r="N1055" s="42">
        <f>MAX(K1055,0)*(D1055*1000/3600)</f>
        <v>8481.287910939498</v>
      </c>
      <c r="O1055" s="42">
        <f>ABS(M1055*(D1055*1000/3600))</f>
        <v>0</v>
      </c>
      <c r="P1055" s="42">
        <f>P1054+N1055/1000</f>
        <v>5882.8264558044229</v>
      </c>
      <c r="Q1055" s="42">
        <f>Q1054+O1055/1000</f>
        <v>1441.4409081797394</v>
      </c>
      <c r="R1055" s="43">
        <v>1100.6973026553721</v>
      </c>
      <c r="S1055" s="43">
        <f t="shared" si="98"/>
        <v>0</v>
      </c>
      <c r="T1055" s="42">
        <f>V1055*Y$16</f>
        <v>907.40464998774519</v>
      </c>
      <c r="U1055" s="21">
        <f>MIN(O1055,Y$17)</f>
        <v>0</v>
      </c>
      <c r="V1055" s="21">
        <f t="shared" si="101"/>
        <v>1315.9775387362909</v>
      </c>
      <c r="W1055" s="22"/>
    </row>
    <row r="1056" spans="1:23" x14ac:dyDescent="0.35">
      <c r="A1056" s="5" t="s">
        <v>14</v>
      </c>
      <c r="B1056" s="5">
        <v>1049</v>
      </c>
      <c r="C1056" s="5">
        <v>27</v>
      </c>
      <c r="D1056" s="9">
        <v>53.1</v>
      </c>
      <c r="E1056" s="42">
        <f t="shared" si="99"/>
        <v>-0.1388888888888889</v>
      </c>
      <c r="F1056" s="42">
        <f t="shared" si="100"/>
        <v>-0.5</v>
      </c>
      <c r="G1056" s="42">
        <f>0.5*Y$11*Y$13*Y$10*(D1056*(1000/3600))^2</f>
        <v>196.91114550750004</v>
      </c>
      <c r="H1056" s="42">
        <f>IF(D1056=0,0,Y$12*Y$9*9.81)</f>
        <v>374.44769999999994</v>
      </c>
      <c r="I1056" s="42">
        <f t="shared" si="96"/>
        <v>571.35884550749995</v>
      </c>
      <c r="J1056" s="42">
        <f>(Y$9*E1056)+IF(E1056&gt;0,H1056+G1056,0)</f>
        <v>-240.97222222222223</v>
      </c>
      <c r="K1056" s="42">
        <f>MAX((Y$9*E1056)+H1056+G1056,0)</f>
        <v>330.38662328527778</v>
      </c>
      <c r="L1056" s="42">
        <f t="shared" si="97"/>
        <v>240.97222222222223</v>
      </c>
      <c r="M1056" s="42">
        <f>ABS(MIN((Y$9*E1056)+H1056+G1056,0))</f>
        <v>0</v>
      </c>
      <c r="N1056" s="42">
        <f>MAX(K1056,0)*(D1056*1000/3600)</f>
        <v>4873.2026934578471</v>
      </c>
      <c r="O1056" s="42">
        <f>ABS(M1056*(D1056*1000/3600))</f>
        <v>0</v>
      </c>
      <c r="P1056" s="42">
        <f>P1055+N1056/1000</f>
        <v>5887.6996584978806</v>
      </c>
      <c r="Q1056" s="42">
        <f>Q1055+O1056/1000</f>
        <v>1441.4409081797394</v>
      </c>
      <c r="R1056" s="43">
        <v>1100.6973026553721</v>
      </c>
      <c r="S1056" s="43">
        <f t="shared" si="98"/>
        <v>0</v>
      </c>
      <c r="T1056" s="42">
        <f>V1056*Y$16</f>
        <v>907.40464998774519</v>
      </c>
      <c r="U1056" s="21">
        <f>MIN(O1056,Y$17)</f>
        <v>0</v>
      </c>
      <c r="V1056" s="21">
        <f t="shared" si="101"/>
        <v>1315.9775387362909</v>
      </c>
      <c r="W1056" s="22"/>
    </row>
    <row r="1057" spans="1:23" x14ac:dyDescent="0.35">
      <c r="A1057" s="5" t="s">
        <v>14</v>
      </c>
      <c r="B1057" s="5">
        <v>1050</v>
      </c>
      <c r="C1057" s="5">
        <v>28</v>
      </c>
      <c r="D1057" s="9">
        <v>52.3</v>
      </c>
      <c r="E1057" s="42">
        <f t="shared" si="99"/>
        <v>-0.33333333333333315</v>
      </c>
      <c r="F1057" s="42">
        <f t="shared" si="100"/>
        <v>-1.1999999999999993</v>
      </c>
      <c r="G1057" s="42">
        <f>0.5*Y$11*Y$13*Y$10*(D1057*(1000/3600))^2</f>
        <v>191.02254822305554</v>
      </c>
      <c r="H1057" s="42">
        <f>IF(D1057=0,0,Y$12*Y$9*9.81)</f>
        <v>374.44769999999994</v>
      </c>
      <c r="I1057" s="42">
        <f t="shared" si="96"/>
        <v>565.47024822305548</v>
      </c>
      <c r="J1057" s="42">
        <f>(Y$9*E1057)+IF(E1057&gt;0,H1057+G1057,0)</f>
        <v>-578.33333333333303</v>
      </c>
      <c r="K1057" s="42">
        <f>MAX((Y$9*E1057)+H1057+G1057,0)</f>
        <v>0</v>
      </c>
      <c r="L1057" s="42">
        <f t="shared" si="97"/>
        <v>578.33333333333303</v>
      </c>
      <c r="M1057" s="42">
        <f>ABS(MIN((Y$9*E1057)+H1057+G1057,0))</f>
        <v>12.863085110277552</v>
      </c>
      <c r="N1057" s="42">
        <f>MAX(K1057,0)*(D1057*1000/3600)</f>
        <v>0</v>
      </c>
      <c r="O1057" s="42">
        <f>ABS(M1057*(D1057*1000/3600))</f>
        <v>186.87204201875446</v>
      </c>
      <c r="P1057" s="42">
        <f>P1056+N1057/1000</f>
        <v>5887.6996584978806</v>
      </c>
      <c r="Q1057" s="42">
        <f>Q1056+O1057/1000</f>
        <v>1441.627780221758</v>
      </c>
      <c r="R1057" s="43">
        <v>1100.6973026553721</v>
      </c>
      <c r="S1057" s="43">
        <f t="shared" si="98"/>
        <v>0</v>
      </c>
      <c r="T1057" s="42">
        <f>V1057*Y$16</f>
        <v>907.53350367626888</v>
      </c>
      <c r="U1057" s="21">
        <f>MIN(O1057,Y$17)</f>
        <v>186.87204201875446</v>
      </c>
      <c r="V1057" s="21">
        <f t="shared" si="101"/>
        <v>1316.1644107783095</v>
      </c>
      <c r="W1057" s="22"/>
    </row>
    <row r="1058" spans="1:23" x14ac:dyDescent="0.35">
      <c r="A1058" s="5" t="s">
        <v>14</v>
      </c>
      <c r="B1058" s="5">
        <v>1051</v>
      </c>
      <c r="C1058" s="5">
        <v>29</v>
      </c>
      <c r="D1058" s="9">
        <v>50.7</v>
      </c>
      <c r="E1058" s="42">
        <f t="shared" si="99"/>
        <v>-0.4861111111111111</v>
      </c>
      <c r="F1058" s="42">
        <f t="shared" si="100"/>
        <v>-1.75</v>
      </c>
      <c r="G1058" s="42">
        <f>0.5*Y$11*Y$13*Y$10*(D1058*(1000/3600))^2</f>
        <v>179.51352506750001</v>
      </c>
      <c r="H1058" s="42">
        <f>IF(D1058=0,0,Y$12*Y$9*9.81)</f>
        <v>374.44769999999994</v>
      </c>
      <c r="I1058" s="42">
        <f t="shared" si="96"/>
        <v>553.96122506749998</v>
      </c>
      <c r="J1058" s="42">
        <f>(Y$9*E1058)+IF(E1058&gt;0,H1058+G1058,0)</f>
        <v>-843.40277777777771</v>
      </c>
      <c r="K1058" s="42">
        <f>MAX((Y$9*E1058)+H1058+G1058,0)</f>
        <v>0</v>
      </c>
      <c r="L1058" s="42">
        <f t="shared" si="97"/>
        <v>843.40277777777771</v>
      </c>
      <c r="M1058" s="42">
        <f>ABS(MIN((Y$9*E1058)+H1058+G1058,0))</f>
        <v>289.44155271027773</v>
      </c>
      <c r="N1058" s="42">
        <f>MAX(K1058,0)*(D1058*1000/3600)</f>
        <v>0</v>
      </c>
      <c r="O1058" s="42">
        <f>ABS(M1058*(D1058*1000/3600))</f>
        <v>4076.3018673364118</v>
      </c>
      <c r="P1058" s="42">
        <f>P1057+N1058/1000</f>
        <v>5887.6996584978806</v>
      </c>
      <c r="Q1058" s="42">
        <f>Q1057+O1058/1000</f>
        <v>1445.7040820890945</v>
      </c>
      <c r="R1058" s="43">
        <v>1100.6973026553721</v>
      </c>
      <c r="S1058" s="43">
        <f t="shared" si="98"/>
        <v>0</v>
      </c>
      <c r="T1058" s="42">
        <f>V1058*Y$16</f>
        <v>910.34423194502551</v>
      </c>
      <c r="U1058" s="21">
        <f>MIN(O1058,Y$17)</f>
        <v>4076.3018673364118</v>
      </c>
      <c r="V1058" s="21">
        <f t="shared" si="101"/>
        <v>1320.240712645646</v>
      </c>
      <c r="W1058" s="22"/>
    </row>
    <row r="1059" spans="1:23" x14ac:dyDescent="0.35">
      <c r="A1059" s="5" t="s">
        <v>14</v>
      </c>
      <c r="B1059" s="5">
        <v>1052</v>
      </c>
      <c r="C1059" s="5">
        <v>30</v>
      </c>
      <c r="D1059" s="9">
        <v>48.8</v>
      </c>
      <c r="E1059" s="42">
        <f t="shared" si="99"/>
        <v>-0.5833333333333337</v>
      </c>
      <c r="F1059" s="42">
        <f t="shared" si="100"/>
        <v>-2.1000000000000014</v>
      </c>
      <c r="G1059" s="42">
        <f>0.5*Y$11*Y$13*Y$10*(D1059*(1000/3600))^2</f>
        <v>166.31097150222223</v>
      </c>
      <c r="H1059" s="42">
        <f>IF(D1059=0,0,Y$12*Y$9*9.81)</f>
        <v>374.44769999999994</v>
      </c>
      <c r="I1059" s="42">
        <f t="shared" si="96"/>
        <v>540.75867150222211</v>
      </c>
      <c r="J1059" s="42">
        <f>(Y$9*E1059)+IF(E1059&gt;0,H1059+G1059,0)</f>
        <v>-1012.0833333333339</v>
      </c>
      <c r="K1059" s="42">
        <f>MAX((Y$9*E1059)+H1059+G1059,0)</f>
        <v>0</v>
      </c>
      <c r="L1059" s="42">
        <f t="shared" si="97"/>
        <v>1012.0833333333339</v>
      </c>
      <c r="M1059" s="42">
        <f>ABS(MIN((Y$9*E1059)+H1059+G1059,0))</f>
        <v>471.32466183111177</v>
      </c>
      <c r="N1059" s="42">
        <f>MAX(K1059,0)*(D1059*1000/3600)</f>
        <v>0</v>
      </c>
      <c r="O1059" s="42">
        <f>ABS(M1059*(D1059*1000/3600))</f>
        <v>6389.0676381550702</v>
      </c>
      <c r="P1059" s="42">
        <f>P1058+N1059/1000</f>
        <v>5887.6996584978806</v>
      </c>
      <c r="Q1059" s="42">
        <f>Q1058+O1059/1000</f>
        <v>1452.0931497272495</v>
      </c>
      <c r="R1059" s="43">
        <v>1100.6973026553721</v>
      </c>
      <c r="S1059" s="43">
        <f t="shared" si="98"/>
        <v>0</v>
      </c>
      <c r="T1059" s="42">
        <f>V1059*Y$16</f>
        <v>914.74967923671352</v>
      </c>
      <c r="U1059" s="21">
        <f>MIN(O1059,Y$17)</f>
        <v>6389.0676381550702</v>
      </c>
      <c r="V1059" s="21">
        <f t="shared" si="101"/>
        <v>1326.629780283801</v>
      </c>
      <c r="W1059" s="22"/>
    </row>
    <row r="1060" spans="1:23" x14ac:dyDescent="0.35">
      <c r="A1060" s="5" t="s">
        <v>14</v>
      </c>
      <c r="B1060" s="5">
        <v>1053</v>
      </c>
      <c r="C1060" s="5">
        <v>31</v>
      </c>
      <c r="D1060" s="9">
        <v>46.5</v>
      </c>
      <c r="E1060" s="42">
        <f t="shared" si="99"/>
        <v>-0.69444444444444442</v>
      </c>
      <c r="F1060" s="42">
        <f t="shared" si="100"/>
        <v>-2.5</v>
      </c>
      <c r="G1060" s="42">
        <f>0.5*Y$11*Y$13*Y$10*(D1060*(1000/3600))^2</f>
        <v>151.00355168750002</v>
      </c>
      <c r="H1060" s="42">
        <f>IF(D1060=0,0,Y$12*Y$9*9.81)</f>
        <v>374.44769999999994</v>
      </c>
      <c r="I1060" s="42">
        <f t="shared" si="96"/>
        <v>525.45125168749996</v>
      </c>
      <c r="J1060" s="42">
        <f>(Y$9*E1060)+IF(E1060&gt;0,H1060+G1060,0)</f>
        <v>-1204.8611111111111</v>
      </c>
      <c r="K1060" s="42">
        <f>MAX((Y$9*E1060)+H1060+G1060,0)</f>
        <v>0</v>
      </c>
      <c r="L1060" s="42">
        <f t="shared" si="97"/>
        <v>1204.8611111111111</v>
      </c>
      <c r="M1060" s="42">
        <f>ABS(MIN((Y$9*E1060)+H1060+G1060,0))</f>
        <v>679.40985942361112</v>
      </c>
      <c r="N1060" s="42">
        <f>MAX(K1060,0)*(D1060*1000/3600)</f>
        <v>0</v>
      </c>
      <c r="O1060" s="42">
        <f>ABS(M1060*(D1060*1000/3600))</f>
        <v>8775.7106842216435</v>
      </c>
      <c r="P1060" s="42">
        <f>P1059+N1060/1000</f>
        <v>5887.6996584978806</v>
      </c>
      <c r="Q1060" s="42">
        <f>Q1059+O1060/1000</f>
        <v>1460.8688604114711</v>
      </c>
      <c r="R1060" s="43">
        <v>1100.6973026553721</v>
      </c>
      <c r="S1060" s="43">
        <f t="shared" si="98"/>
        <v>0</v>
      </c>
      <c r="T1060" s="42">
        <f>V1060*Y$16</f>
        <v>920.80078607357996</v>
      </c>
      <c r="U1060" s="21">
        <f>MIN(O1060,Y$17)</f>
        <v>8775.7106842216435</v>
      </c>
      <c r="V1060" s="21">
        <f t="shared" si="101"/>
        <v>1335.4054909680226</v>
      </c>
      <c r="W1060" s="22"/>
    </row>
    <row r="1061" spans="1:23" x14ac:dyDescent="0.35">
      <c r="A1061" s="5" t="s">
        <v>14</v>
      </c>
      <c r="B1061" s="5">
        <v>1054</v>
      </c>
      <c r="C1061" s="5">
        <v>32</v>
      </c>
      <c r="D1061" s="9">
        <v>43.8</v>
      </c>
      <c r="E1061" s="42">
        <f t="shared" si="99"/>
        <v>-0.86111111111111149</v>
      </c>
      <c r="F1061" s="42">
        <f t="shared" si="100"/>
        <v>-3.1000000000000014</v>
      </c>
      <c r="G1061" s="42">
        <f>0.5*Y$11*Y$13*Y$10*(D1061*(1000/3600))^2</f>
        <v>133.97676203</v>
      </c>
      <c r="H1061" s="42">
        <f>IF(D1061=0,0,Y$12*Y$9*9.81)</f>
        <v>374.44769999999994</v>
      </c>
      <c r="I1061" s="42">
        <f t="shared" si="96"/>
        <v>508.42446202999997</v>
      </c>
      <c r="J1061" s="42">
        <f>(Y$9*E1061)+IF(E1061&gt;0,H1061+G1061,0)</f>
        <v>-1494.0277777777785</v>
      </c>
      <c r="K1061" s="42">
        <f>MAX((Y$9*E1061)+H1061+G1061,0)</f>
        <v>0</v>
      </c>
      <c r="L1061" s="42">
        <f t="shared" si="97"/>
        <v>1494.0277777777785</v>
      </c>
      <c r="M1061" s="42">
        <f>ABS(MIN((Y$9*E1061)+H1061+G1061,0))</f>
        <v>985.60331574777854</v>
      </c>
      <c r="N1061" s="42">
        <f>MAX(K1061,0)*(D1061*1000/3600)</f>
        <v>0</v>
      </c>
      <c r="O1061" s="42">
        <f>ABS(M1061*(D1061*1000/3600))</f>
        <v>11991.507008264638</v>
      </c>
      <c r="P1061" s="42">
        <f>P1060+N1061/1000</f>
        <v>5887.6996584978806</v>
      </c>
      <c r="Q1061" s="42">
        <f>Q1060+O1061/1000</f>
        <v>1472.8603674197357</v>
      </c>
      <c r="R1061" s="43">
        <v>1100.6973026553721</v>
      </c>
      <c r="S1061" s="43">
        <f t="shared" si="98"/>
        <v>0</v>
      </c>
      <c r="T1061" s="42">
        <f>V1061*Y$16</f>
        <v>929.06927766965146</v>
      </c>
      <c r="U1061" s="21">
        <f>MIN(O1061,Y$17)</f>
        <v>11991.507008264638</v>
      </c>
      <c r="V1061" s="21">
        <f t="shared" si="101"/>
        <v>1347.3969979762871</v>
      </c>
      <c r="W1061" s="22"/>
    </row>
    <row r="1062" spans="1:23" x14ac:dyDescent="0.35">
      <c r="A1062" s="5" t="s">
        <v>14</v>
      </c>
      <c r="B1062" s="5">
        <v>1055</v>
      </c>
      <c r="C1062" s="5">
        <v>33</v>
      </c>
      <c r="D1062" s="9">
        <v>40.299999999999997</v>
      </c>
      <c r="E1062" s="42">
        <f t="shared" si="99"/>
        <v>-1.0833333333333328</v>
      </c>
      <c r="F1062" s="42">
        <f t="shared" si="100"/>
        <v>-3.8999999999999986</v>
      </c>
      <c r="G1062" s="42">
        <f>0.5*Y$11*Y$13*Y$10*(D1062*(1000/3600))^2</f>
        <v>113.42044548972223</v>
      </c>
      <c r="H1062" s="42">
        <f>IF(D1062=0,0,Y$12*Y$9*9.81)</f>
        <v>374.44769999999994</v>
      </c>
      <c r="I1062" s="42">
        <f t="shared" si="96"/>
        <v>487.86814548972217</v>
      </c>
      <c r="J1062" s="42">
        <f>(Y$9*E1062)+IF(E1062&gt;0,H1062+G1062,0)</f>
        <v>-1879.5833333333323</v>
      </c>
      <c r="K1062" s="42">
        <f>MAX((Y$9*E1062)+H1062+G1062,0)</f>
        <v>0</v>
      </c>
      <c r="L1062" s="42">
        <f t="shared" si="97"/>
        <v>1879.5833333333323</v>
      </c>
      <c r="M1062" s="42">
        <f>ABS(MIN((Y$9*E1062)+H1062+G1062,0))</f>
        <v>1391.7151878436102</v>
      </c>
      <c r="N1062" s="42">
        <f>MAX(K1062,0)*(D1062*1000/3600)</f>
        <v>0</v>
      </c>
      <c r="O1062" s="42">
        <f>ABS(M1062*(D1062*1000/3600))</f>
        <v>15579.478352804859</v>
      </c>
      <c r="P1062" s="42">
        <f>P1061+N1062/1000</f>
        <v>5887.6996584978806</v>
      </c>
      <c r="Q1062" s="42">
        <f>Q1061+O1062/1000</f>
        <v>1488.4398457725406</v>
      </c>
      <c r="R1062" s="43">
        <v>1100.6973026553721</v>
      </c>
      <c r="S1062" s="43">
        <f t="shared" si="98"/>
        <v>0</v>
      </c>
      <c r="T1062" s="42">
        <f>V1062*Y$16</f>
        <v>939.41221236965146</v>
      </c>
      <c r="U1062" s="21">
        <f>MIN(O1062,Y$17)</f>
        <v>15000</v>
      </c>
      <c r="V1062" s="21">
        <f t="shared" si="101"/>
        <v>1362.3969979762871</v>
      </c>
      <c r="W1062" s="22"/>
    </row>
    <row r="1063" spans="1:23" x14ac:dyDescent="0.35">
      <c r="A1063" s="5" t="s">
        <v>14</v>
      </c>
      <c r="B1063" s="5">
        <v>1056</v>
      </c>
      <c r="C1063" s="5">
        <v>34</v>
      </c>
      <c r="D1063" s="9">
        <v>36</v>
      </c>
      <c r="E1063" s="42">
        <f t="shared" si="99"/>
        <v>-1.333333333333333</v>
      </c>
      <c r="F1063" s="42">
        <f t="shared" si="100"/>
        <v>-4.7999999999999989</v>
      </c>
      <c r="G1063" s="42">
        <f>0.5*Y$11*Y$13*Y$10*(D1063*(1000/3600))^2</f>
        <v>90.507852</v>
      </c>
      <c r="H1063" s="42">
        <f>IF(D1063=0,0,Y$12*Y$9*9.81)</f>
        <v>374.44769999999994</v>
      </c>
      <c r="I1063" s="42">
        <f t="shared" si="96"/>
        <v>464.95555199999995</v>
      </c>
      <c r="J1063" s="42">
        <f>(Y$9*E1063)+IF(E1063&gt;0,H1063+G1063,0)</f>
        <v>-2313.333333333333</v>
      </c>
      <c r="K1063" s="42">
        <f>MAX((Y$9*E1063)+H1063+G1063,0)</f>
        <v>0</v>
      </c>
      <c r="L1063" s="42">
        <f t="shared" si="97"/>
        <v>2313.333333333333</v>
      </c>
      <c r="M1063" s="42">
        <f>ABS(MIN((Y$9*E1063)+H1063+G1063,0))</f>
        <v>1848.3777813333331</v>
      </c>
      <c r="N1063" s="42">
        <f>MAX(K1063,0)*(D1063*1000/3600)</f>
        <v>0</v>
      </c>
      <c r="O1063" s="42">
        <f>ABS(M1063*(D1063*1000/3600))</f>
        <v>18483.77781333333</v>
      </c>
      <c r="P1063" s="42">
        <f>P1062+N1063/1000</f>
        <v>5887.6996584978806</v>
      </c>
      <c r="Q1063" s="42">
        <f>Q1062+O1063/1000</f>
        <v>1506.9236235858739</v>
      </c>
      <c r="R1063" s="43">
        <v>1100.6973026553721</v>
      </c>
      <c r="S1063" s="43">
        <f t="shared" si="98"/>
        <v>0</v>
      </c>
      <c r="T1063" s="42">
        <f>V1063*Y$16</f>
        <v>949.75514706965146</v>
      </c>
      <c r="U1063" s="21">
        <f>MIN(O1063,Y$17)</f>
        <v>15000</v>
      </c>
      <c r="V1063" s="21">
        <f t="shared" si="101"/>
        <v>1377.3969979762871</v>
      </c>
      <c r="W1063" s="22"/>
    </row>
    <row r="1064" spans="1:23" x14ac:dyDescent="0.35">
      <c r="A1064" s="5" t="s">
        <v>14</v>
      </c>
      <c r="B1064" s="5">
        <v>1057</v>
      </c>
      <c r="C1064" s="5">
        <v>35</v>
      </c>
      <c r="D1064" s="9">
        <v>30.7</v>
      </c>
      <c r="E1064" s="42">
        <f t="shared" si="99"/>
        <v>-1.4722222222222223</v>
      </c>
      <c r="F1064" s="42">
        <f t="shared" si="100"/>
        <v>-5.3000000000000007</v>
      </c>
      <c r="G1064" s="42">
        <f>0.5*Y$11*Y$13*Y$10*(D1064*(1000/3600))^2</f>
        <v>65.820019623055572</v>
      </c>
      <c r="H1064" s="42">
        <f>IF(D1064=0,0,Y$12*Y$9*9.81)</f>
        <v>374.44769999999994</v>
      </c>
      <c r="I1064" s="42">
        <f t="shared" si="96"/>
        <v>440.26771962305554</v>
      </c>
      <c r="J1064" s="42">
        <f>(Y$9*E1064)+IF(E1064&gt;0,H1064+G1064,0)</f>
        <v>-2554.3055555555557</v>
      </c>
      <c r="K1064" s="42">
        <f>MAX((Y$9*E1064)+H1064+G1064,0)</f>
        <v>0</v>
      </c>
      <c r="L1064" s="42">
        <f t="shared" si="97"/>
        <v>2554.3055555555557</v>
      </c>
      <c r="M1064" s="42">
        <f>ABS(MIN((Y$9*E1064)+H1064+G1064,0))</f>
        <v>2114.0378359325005</v>
      </c>
      <c r="N1064" s="42">
        <f>MAX(K1064,0)*(D1064*1000/3600)</f>
        <v>0</v>
      </c>
      <c r="O1064" s="42">
        <f>ABS(M1064*(D1064*1000/3600))</f>
        <v>18028.044878646604</v>
      </c>
      <c r="P1064" s="42">
        <f>P1063+N1064/1000</f>
        <v>5887.6996584978806</v>
      </c>
      <c r="Q1064" s="42">
        <f>Q1063+O1064/1000</f>
        <v>1524.9516684645205</v>
      </c>
      <c r="R1064" s="43">
        <v>1100.6973026553721</v>
      </c>
      <c r="S1064" s="43">
        <f t="shared" si="98"/>
        <v>0</v>
      </c>
      <c r="T1064" s="42">
        <f>V1064*Y$16</f>
        <v>960.09808176965146</v>
      </c>
      <c r="U1064" s="21">
        <f>MIN(O1064,Y$17)</f>
        <v>15000</v>
      </c>
      <c r="V1064" s="21">
        <f t="shared" si="101"/>
        <v>1392.3969979762871</v>
      </c>
      <c r="W1064" s="22"/>
    </row>
    <row r="1065" spans="1:23" x14ac:dyDescent="0.35">
      <c r="A1065" s="5" t="s">
        <v>14</v>
      </c>
      <c r="B1065" s="5">
        <v>1058</v>
      </c>
      <c r="C1065" s="5">
        <v>36</v>
      </c>
      <c r="D1065" s="9">
        <v>25.4</v>
      </c>
      <c r="E1065" s="42">
        <f t="shared" si="99"/>
        <v>-1.3472222222222221</v>
      </c>
      <c r="F1065" s="42">
        <f t="shared" si="100"/>
        <v>-4.8499999999999996</v>
      </c>
      <c r="G1065" s="42">
        <f>0.5*Y$11*Y$13*Y$10*(D1065*(1000/3600))^2</f>
        <v>45.05559089222222</v>
      </c>
      <c r="H1065" s="42">
        <f>IF(D1065=0,0,Y$12*Y$9*9.81)</f>
        <v>374.44769999999994</v>
      </c>
      <c r="I1065" s="42">
        <f t="shared" si="96"/>
        <v>419.50329089222214</v>
      </c>
      <c r="J1065" s="42">
        <f>(Y$9*E1065)+IF(E1065&gt;0,H1065+G1065,0)</f>
        <v>-2337.4305555555552</v>
      </c>
      <c r="K1065" s="42">
        <f>MAX((Y$9*E1065)+H1065+G1065,0)</f>
        <v>0</v>
      </c>
      <c r="L1065" s="42">
        <f t="shared" si="97"/>
        <v>2337.4305555555552</v>
      </c>
      <c r="M1065" s="42">
        <f>ABS(MIN((Y$9*E1065)+H1065+G1065,0))</f>
        <v>1917.9272646633331</v>
      </c>
      <c r="N1065" s="42">
        <f>MAX(K1065,0)*(D1065*1000/3600)</f>
        <v>0</v>
      </c>
      <c r="O1065" s="42">
        <f>ABS(M1065*(D1065*1000/3600))</f>
        <v>13532.04236734685</v>
      </c>
      <c r="P1065" s="42">
        <f>P1064+N1065/1000</f>
        <v>5887.6996584978806</v>
      </c>
      <c r="Q1065" s="42">
        <f>Q1064+O1065/1000</f>
        <v>1538.4837108318673</v>
      </c>
      <c r="R1065" s="43">
        <v>1100.6973026553721</v>
      </c>
      <c r="S1065" s="43">
        <f t="shared" si="98"/>
        <v>0</v>
      </c>
      <c r="T1065" s="42">
        <f>V1065*Y$16</f>
        <v>969.42881714052487</v>
      </c>
      <c r="U1065" s="21">
        <f>MIN(O1065,Y$17)</f>
        <v>13532.04236734685</v>
      </c>
      <c r="V1065" s="21">
        <f t="shared" si="101"/>
        <v>1405.9290403436339</v>
      </c>
      <c r="W1065" s="22"/>
    </row>
    <row r="1066" spans="1:23" x14ac:dyDescent="0.35">
      <c r="A1066" s="5" t="s">
        <v>14</v>
      </c>
      <c r="B1066" s="5">
        <v>1059</v>
      </c>
      <c r="C1066" s="5">
        <v>37</v>
      </c>
      <c r="D1066" s="9">
        <v>21</v>
      </c>
      <c r="E1066" s="42">
        <f t="shared" si="99"/>
        <v>-1.2083333333333333</v>
      </c>
      <c r="F1066" s="42">
        <f t="shared" si="100"/>
        <v>-4.3499999999999996</v>
      </c>
      <c r="G1066" s="42">
        <f>0.5*Y$11*Y$13*Y$10*(D1066*(1000/3600))^2</f>
        <v>30.797810750000007</v>
      </c>
      <c r="H1066" s="42">
        <f>IF(D1066=0,0,Y$12*Y$9*9.81)</f>
        <v>374.44769999999994</v>
      </c>
      <c r="I1066" s="42">
        <f t="shared" si="96"/>
        <v>405.24551074999994</v>
      </c>
      <c r="J1066" s="42">
        <f>(Y$9*E1066)+IF(E1066&gt;0,H1066+G1066,0)</f>
        <v>-2096.458333333333</v>
      </c>
      <c r="K1066" s="42">
        <f>MAX((Y$9*E1066)+H1066+G1066,0)</f>
        <v>0</v>
      </c>
      <c r="L1066" s="42">
        <f t="shared" si="97"/>
        <v>2096.458333333333</v>
      </c>
      <c r="M1066" s="42">
        <f>ABS(MIN((Y$9*E1066)+H1066+G1066,0))</f>
        <v>1691.212822583333</v>
      </c>
      <c r="N1066" s="42">
        <f>MAX(K1066,0)*(D1066*1000/3600)</f>
        <v>0</v>
      </c>
      <c r="O1066" s="42">
        <f>ABS(M1066*(D1066*1000/3600))</f>
        <v>9865.4081317361088</v>
      </c>
      <c r="P1066" s="42">
        <f>P1065+N1066/1000</f>
        <v>5887.6996584978806</v>
      </c>
      <c r="Q1066" s="42">
        <f>Q1065+O1066/1000</f>
        <v>1548.3491189636034</v>
      </c>
      <c r="R1066" s="43">
        <v>1100.6973026553721</v>
      </c>
      <c r="S1066" s="43">
        <f t="shared" si="98"/>
        <v>0</v>
      </c>
      <c r="T1066" s="42">
        <f>V1066*Y$16</f>
        <v>976.23130194688451</v>
      </c>
      <c r="U1066" s="21">
        <f>MIN(O1066,Y$17)</f>
        <v>9865.4081317361088</v>
      </c>
      <c r="V1066" s="21">
        <f t="shared" si="101"/>
        <v>1415.79444847537</v>
      </c>
      <c r="W1066" s="22"/>
    </row>
    <row r="1067" spans="1:23" x14ac:dyDescent="0.35">
      <c r="A1067" s="5" t="s">
        <v>14</v>
      </c>
      <c r="B1067" s="5">
        <v>1060</v>
      </c>
      <c r="C1067" s="5">
        <v>38</v>
      </c>
      <c r="D1067" s="9">
        <v>16.7</v>
      </c>
      <c r="E1067" s="42">
        <f t="shared" si="99"/>
        <v>-1.0555555555555556</v>
      </c>
      <c r="F1067" s="42">
        <f t="shared" si="100"/>
        <v>-3.8</v>
      </c>
      <c r="G1067" s="42">
        <f>0.5*Y$11*Y$13*Y$10*(D1067*(1000/3600))^2</f>
        <v>19.476647256388894</v>
      </c>
      <c r="H1067" s="42">
        <f>IF(D1067=0,0,Y$12*Y$9*9.81)</f>
        <v>374.44769999999994</v>
      </c>
      <c r="I1067" s="42">
        <f t="shared" si="96"/>
        <v>393.92434725638884</v>
      </c>
      <c r="J1067" s="42">
        <f>(Y$9*E1067)+IF(E1067&gt;0,H1067+G1067,0)</f>
        <v>-1831.3888888888889</v>
      </c>
      <c r="K1067" s="42">
        <f>MAX((Y$9*E1067)+H1067+G1067,0)</f>
        <v>0</v>
      </c>
      <c r="L1067" s="42">
        <f t="shared" si="97"/>
        <v>1831.3888888888889</v>
      </c>
      <c r="M1067" s="42">
        <f>ABS(MIN((Y$9*E1067)+H1067+G1067,0))</f>
        <v>1437.4645416325002</v>
      </c>
      <c r="N1067" s="42">
        <f>MAX(K1067,0)*(D1067*1000/3600)</f>
        <v>0</v>
      </c>
      <c r="O1067" s="42">
        <f>ABS(M1067*(D1067*1000/3600))</f>
        <v>6668.2382903507651</v>
      </c>
      <c r="P1067" s="42">
        <f>P1066+N1067/1000</f>
        <v>5887.6996584978806</v>
      </c>
      <c r="Q1067" s="42">
        <f>Q1066+O1067/1000</f>
        <v>1555.0173572539541</v>
      </c>
      <c r="R1067" s="43">
        <v>1100.6973026553721</v>
      </c>
      <c r="S1067" s="43">
        <f t="shared" si="98"/>
        <v>0</v>
      </c>
      <c r="T1067" s="42">
        <f>V1067*Y$16</f>
        <v>980.82924549362701</v>
      </c>
      <c r="U1067" s="21">
        <f>MIN(O1067,Y$17)</f>
        <v>6668.2382903507651</v>
      </c>
      <c r="V1067" s="21">
        <f t="shared" si="101"/>
        <v>1422.4626867657207</v>
      </c>
      <c r="W1067" s="22"/>
    </row>
    <row r="1068" spans="1:23" x14ac:dyDescent="0.35">
      <c r="A1068" s="5" t="s">
        <v>14</v>
      </c>
      <c r="B1068" s="5">
        <v>1061</v>
      </c>
      <c r="C1068" s="5">
        <v>39</v>
      </c>
      <c r="D1068" s="9">
        <v>13.4</v>
      </c>
      <c r="E1068" s="42">
        <f t="shared" si="99"/>
        <v>-0.65277777777777768</v>
      </c>
      <c r="F1068" s="42">
        <f t="shared" si="100"/>
        <v>-2.3499999999999996</v>
      </c>
      <c r="G1068" s="42">
        <f>0.5*Y$11*Y$13*Y$10*(D1068*(1000/3600))^2</f>
        <v>12.539807025555556</v>
      </c>
      <c r="H1068" s="42">
        <f>IF(D1068=0,0,Y$12*Y$9*9.81)</f>
        <v>374.44769999999994</v>
      </c>
      <c r="I1068" s="42">
        <f t="shared" si="96"/>
        <v>386.98750702555549</v>
      </c>
      <c r="J1068" s="42">
        <f>(Y$9*E1068)+IF(E1068&gt;0,H1068+G1068,0)</f>
        <v>-1132.5694444444443</v>
      </c>
      <c r="K1068" s="42">
        <f>MAX((Y$9*E1068)+H1068+G1068,0)</f>
        <v>0</v>
      </c>
      <c r="L1068" s="42">
        <f t="shared" si="97"/>
        <v>1132.5694444444443</v>
      </c>
      <c r="M1068" s="42">
        <f>ABS(MIN((Y$9*E1068)+H1068+G1068,0))</f>
        <v>745.58193741888886</v>
      </c>
      <c r="N1068" s="42">
        <f>MAX(K1068,0)*(D1068*1000/3600)</f>
        <v>0</v>
      </c>
      <c r="O1068" s="42">
        <f>ABS(M1068*(D1068*1000/3600))</f>
        <v>2775.2216559480862</v>
      </c>
      <c r="P1068" s="42">
        <f>P1067+N1068/1000</f>
        <v>5887.6996584978806</v>
      </c>
      <c r="Q1068" s="42">
        <f>Q1067+O1068/1000</f>
        <v>1557.7925789099022</v>
      </c>
      <c r="R1068" s="43">
        <v>1100.6973026553721</v>
      </c>
      <c r="S1068" s="43">
        <f t="shared" si="98"/>
        <v>0</v>
      </c>
      <c r="T1068" s="42">
        <f>V1068*Y$16</f>
        <v>982.74284125132681</v>
      </c>
      <c r="U1068" s="21">
        <f>MIN(O1068,Y$17)</f>
        <v>2775.2216559480862</v>
      </c>
      <c r="V1068" s="21">
        <f t="shared" si="101"/>
        <v>1425.2379084216689</v>
      </c>
      <c r="W1068" s="22"/>
    </row>
    <row r="1069" spans="1:23" x14ac:dyDescent="0.35">
      <c r="A1069" s="5" t="s">
        <v>14</v>
      </c>
      <c r="B1069" s="5">
        <v>1062</v>
      </c>
      <c r="C1069" s="5">
        <v>40</v>
      </c>
      <c r="D1069" s="9">
        <v>12</v>
      </c>
      <c r="E1069" s="42">
        <f t="shared" si="99"/>
        <v>-0.18055555555555566</v>
      </c>
      <c r="F1069" s="42">
        <f t="shared" si="100"/>
        <v>-0.65000000000000036</v>
      </c>
      <c r="G1069" s="42">
        <f>0.5*Y$11*Y$13*Y$10*(D1069*(1000/3600))^2</f>
        <v>10.056428</v>
      </c>
      <c r="H1069" s="42">
        <f>IF(D1069=0,0,Y$12*Y$9*9.81)</f>
        <v>374.44769999999994</v>
      </c>
      <c r="I1069" s="42">
        <f t="shared" si="96"/>
        <v>384.50412799999992</v>
      </c>
      <c r="J1069" s="42">
        <f>(Y$9*E1069)+IF(E1069&gt;0,H1069+G1069,0)</f>
        <v>-313.26388888888908</v>
      </c>
      <c r="K1069" s="42">
        <f>MAX((Y$9*E1069)+H1069+G1069,0)</f>
        <v>71.240239111110853</v>
      </c>
      <c r="L1069" s="42">
        <f t="shared" si="97"/>
        <v>313.26388888888908</v>
      </c>
      <c r="M1069" s="42">
        <f>ABS(MIN((Y$9*E1069)+H1069+G1069,0))</f>
        <v>0</v>
      </c>
      <c r="N1069" s="42">
        <f>MAX(K1069,0)*(D1069*1000/3600)</f>
        <v>237.46746370370286</v>
      </c>
      <c r="O1069" s="42">
        <f>ABS(M1069*(D1069*1000/3600))</f>
        <v>0</v>
      </c>
      <c r="P1069" s="42">
        <f>P1068+N1069/1000</f>
        <v>5887.9371259615846</v>
      </c>
      <c r="Q1069" s="42">
        <f>Q1068+O1069/1000</f>
        <v>1557.7925789099022</v>
      </c>
      <c r="R1069" s="43">
        <v>1100.6973026553721</v>
      </c>
      <c r="S1069" s="43">
        <f t="shared" si="98"/>
        <v>0</v>
      </c>
      <c r="T1069" s="42">
        <f>V1069*Y$16</f>
        <v>982.74284125132681</v>
      </c>
      <c r="U1069" s="21">
        <f>MIN(O1069,Y$17)</f>
        <v>0</v>
      </c>
      <c r="V1069" s="21">
        <f t="shared" si="101"/>
        <v>1425.2379084216689</v>
      </c>
      <c r="W1069" s="22"/>
    </row>
    <row r="1070" spans="1:23" x14ac:dyDescent="0.35">
      <c r="A1070" s="5" t="s">
        <v>14</v>
      </c>
      <c r="B1070" s="5">
        <v>1063</v>
      </c>
      <c r="C1070" s="5">
        <v>41</v>
      </c>
      <c r="D1070" s="9">
        <v>12.1</v>
      </c>
      <c r="E1070" s="42">
        <f t="shared" si="99"/>
        <v>0.1111111111111112</v>
      </c>
      <c r="F1070" s="42">
        <f t="shared" si="100"/>
        <v>0.40000000000000036</v>
      </c>
      <c r="G1070" s="42">
        <f>0.5*Y$11*Y$13*Y$10*(D1070*(1000/3600))^2</f>
        <v>10.22473349638889</v>
      </c>
      <c r="H1070" s="42">
        <f>IF(D1070=0,0,Y$12*Y$9*9.81)</f>
        <v>374.44769999999994</v>
      </c>
      <c r="I1070" s="42">
        <f t="shared" si="96"/>
        <v>384.67243349638881</v>
      </c>
      <c r="J1070" s="42">
        <f>(Y$9*E1070)+IF(E1070&gt;0,H1070+G1070,0)</f>
        <v>577.4502112741668</v>
      </c>
      <c r="K1070" s="42">
        <f>MAX((Y$9*E1070)+H1070+G1070,0)</f>
        <v>577.4502112741668</v>
      </c>
      <c r="L1070" s="42">
        <f t="shared" si="97"/>
        <v>0</v>
      </c>
      <c r="M1070" s="42">
        <f>ABS(MIN((Y$9*E1070)+H1070+G1070,0))</f>
        <v>0</v>
      </c>
      <c r="N1070" s="42">
        <f>MAX(K1070,0)*(D1070*1000/3600)</f>
        <v>1940.8743212270606</v>
      </c>
      <c r="O1070" s="42">
        <f>ABS(M1070*(D1070*1000/3600))</f>
        <v>0</v>
      </c>
      <c r="P1070" s="42">
        <f>P1069+N1070/1000</f>
        <v>5889.8780002828116</v>
      </c>
      <c r="Q1070" s="42">
        <f>Q1069+O1070/1000</f>
        <v>1557.7925789099022</v>
      </c>
      <c r="R1070" s="43">
        <v>1100.6973026553721</v>
      </c>
      <c r="S1070" s="43">
        <f t="shared" si="98"/>
        <v>0</v>
      </c>
      <c r="T1070" s="42">
        <f>V1070*Y$16</f>
        <v>982.74284125132681</v>
      </c>
      <c r="U1070" s="21">
        <f>MIN(O1070,Y$17)</f>
        <v>0</v>
      </c>
      <c r="V1070" s="21">
        <f t="shared" si="101"/>
        <v>1425.2379084216689</v>
      </c>
      <c r="W1070" s="22"/>
    </row>
    <row r="1071" spans="1:23" x14ac:dyDescent="0.35">
      <c r="A1071" s="5" t="s">
        <v>14</v>
      </c>
      <c r="B1071" s="5">
        <v>1064</v>
      </c>
      <c r="C1071" s="5">
        <v>42</v>
      </c>
      <c r="D1071" s="9">
        <v>12.8</v>
      </c>
      <c r="E1071" s="42">
        <f t="shared" si="99"/>
        <v>0.4861111111111111</v>
      </c>
      <c r="F1071" s="42">
        <f t="shared" si="100"/>
        <v>1.75</v>
      </c>
      <c r="G1071" s="42">
        <f>0.5*Y$11*Y$13*Y$10*(D1071*(1000/3600))^2</f>
        <v>11.441980302222223</v>
      </c>
      <c r="H1071" s="42">
        <f>IF(D1071=0,0,Y$12*Y$9*9.81)</f>
        <v>374.44769999999994</v>
      </c>
      <c r="I1071" s="42">
        <f t="shared" si="96"/>
        <v>385.88968030222219</v>
      </c>
      <c r="J1071" s="42">
        <f>(Y$9*E1071)+IF(E1071&gt;0,H1071+G1071,0)</f>
        <v>1229.29245808</v>
      </c>
      <c r="K1071" s="42">
        <f>MAX((Y$9*E1071)+H1071+G1071,0)</f>
        <v>1229.2924580799997</v>
      </c>
      <c r="L1071" s="42">
        <f t="shared" si="97"/>
        <v>0</v>
      </c>
      <c r="M1071" s="42">
        <f>ABS(MIN((Y$9*E1071)+H1071+G1071,0))</f>
        <v>0</v>
      </c>
      <c r="N1071" s="42">
        <f>MAX(K1071,0)*(D1071*1000/3600)</f>
        <v>4370.8176287288879</v>
      </c>
      <c r="O1071" s="42">
        <f>ABS(M1071*(D1071*1000/3600))</f>
        <v>0</v>
      </c>
      <c r="P1071" s="42">
        <f>P1070+N1071/1000</f>
        <v>5894.2488179115408</v>
      </c>
      <c r="Q1071" s="42">
        <f>Q1070+O1071/1000</f>
        <v>1557.7925789099022</v>
      </c>
      <c r="R1071" s="43">
        <v>1100.6973026553721</v>
      </c>
      <c r="S1071" s="43">
        <f t="shared" si="98"/>
        <v>0</v>
      </c>
      <c r="T1071" s="42">
        <f>V1071*Y$16</f>
        <v>982.74284125132681</v>
      </c>
      <c r="U1071" s="21">
        <f>MIN(O1071,Y$17)</f>
        <v>0</v>
      </c>
      <c r="V1071" s="21">
        <f t="shared" si="101"/>
        <v>1425.2379084216689</v>
      </c>
      <c r="W1071" s="22"/>
    </row>
    <row r="1072" spans="1:23" x14ac:dyDescent="0.35">
      <c r="A1072" s="5" t="s">
        <v>14</v>
      </c>
      <c r="B1072" s="5">
        <v>1065</v>
      </c>
      <c r="C1072" s="5">
        <v>43</v>
      </c>
      <c r="D1072" s="9">
        <v>15.6</v>
      </c>
      <c r="E1072" s="42">
        <f t="shared" si="99"/>
        <v>0.98611111111111083</v>
      </c>
      <c r="F1072" s="42">
        <f t="shared" si="100"/>
        <v>3.5499999999999989</v>
      </c>
      <c r="G1072" s="42">
        <f>0.5*Y$11*Y$13*Y$10*(D1072*(1000/3600))^2</f>
        <v>16.995363319999999</v>
      </c>
      <c r="H1072" s="42">
        <f>IF(D1072=0,0,Y$12*Y$9*9.81)</f>
        <v>374.44769999999994</v>
      </c>
      <c r="I1072" s="42">
        <f t="shared" si="96"/>
        <v>391.44306331999996</v>
      </c>
      <c r="J1072" s="42">
        <f>(Y$9*E1072)+IF(E1072&gt;0,H1072+G1072,0)</f>
        <v>2102.3458410977773</v>
      </c>
      <c r="K1072" s="42">
        <f>MAX((Y$9*E1072)+H1072+G1072,0)</f>
        <v>2102.3458410977769</v>
      </c>
      <c r="L1072" s="42">
        <f t="shared" si="97"/>
        <v>0</v>
      </c>
      <c r="M1072" s="42">
        <f>ABS(MIN((Y$9*E1072)+H1072+G1072,0))</f>
        <v>0</v>
      </c>
      <c r="N1072" s="42">
        <f>MAX(K1072,0)*(D1072*1000/3600)</f>
        <v>9110.1653114236997</v>
      </c>
      <c r="O1072" s="42">
        <f>ABS(M1072*(D1072*1000/3600))</f>
        <v>0</v>
      </c>
      <c r="P1072" s="42">
        <f>P1071+N1072/1000</f>
        <v>5903.3589832229645</v>
      </c>
      <c r="Q1072" s="42">
        <f>Q1071+O1072/1000</f>
        <v>1557.7925789099022</v>
      </c>
      <c r="R1072" s="43">
        <v>1100.6973026553721</v>
      </c>
      <c r="S1072" s="43">
        <f t="shared" si="98"/>
        <v>0</v>
      </c>
      <c r="T1072" s="42">
        <f>V1072*Y$16</f>
        <v>982.74284125132681</v>
      </c>
      <c r="U1072" s="21">
        <f>MIN(O1072,Y$17)</f>
        <v>0</v>
      </c>
      <c r="V1072" s="21">
        <f t="shared" si="101"/>
        <v>1425.2379084216689</v>
      </c>
      <c r="W1072" s="22"/>
    </row>
    <row r="1073" spans="1:23" x14ac:dyDescent="0.35">
      <c r="A1073" s="5" t="s">
        <v>14</v>
      </c>
      <c r="B1073" s="5">
        <v>1066</v>
      </c>
      <c r="C1073" s="5">
        <v>44</v>
      </c>
      <c r="D1073" s="9">
        <v>19.899999999999999</v>
      </c>
      <c r="E1073" s="42">
        <f t="shared" si="99"/>
        <v>1.0833333333333333</v>
      </c>
      <c r="F1073" s="42">
        <f t="shared" si="100"/>
        <v>3.8999999999999995</v>
      </c>
      <c r="G1073" s="42">
        <f>0.5*Y$11*Y$13*Y$10*(D1073*(1000/3600))^2</f>
        <v>27.655875363055554</v>
      </c>
      <c r="H1073" s="42">
        <f>IF(D1073=0,0,Y$12*Y$9*9.81)</f>
        <v>374.44769999999994</v>
      </c>
      <c r="I1073" s="42">
        <f t="shared" si="96"/>
        <v>402.10357536305548</v>
      </c>
      <c r="J1073" s="42">
        <f>(Y$9*E1073)+IF(E1073&gt;0,H1073+G1073,0)</f>
        <v>2281.6869086963889</v>
      </c>
      <c r="K1073" s="42">
        <f>MAX((Y$9*E1073)+H1073+G1073,0)</f>
        <v>2281.6869086963889</v>
      </c>
      <c r="L1073" s="42">
        <f t="shared" si="97"/>
        <v>0</v>
      </c>
      <c r="M1073" s="42">
        <f>ABS(MIN((Y$9*E1073)+H1073+G1073,0))</f>
        <v>0</v>
      </c>
      <c r="N1073" s="42">
        <f>MAX(K1073,0)*(D1073*1000/3600)</f>
        <v>12612.658189738371</v>
      </c>
      <c r="O1073" s="42">
        <f>ABS(M1073*(D1073*1000/3600))</f>
        <v>0</v>
      </c>
      <c r="P1073" s="42">
        <f>P1072+N1073/1000</f>
        <v>5915.9716414127033</v>
      </c>
      <c r="Q1073" s="42">
        <f>Q1072+O1073/1000</f>
        <v>1557.7925789099022</v>
      </c>
      <c r="R1073" s="43">
        <v>1100.6973026553721</v>
      </c>
      <c r="S1073" s="43">
        <f t="shared" si="98"/>
        <v>0</v>
      </c>
      <c r="T1073" s="42">
        <f>V1073*Y$16</f>
        <v>982.74284125132681</v>
      </c>
      <c r="U1073" s="21">
        <f>MIN(O1073,Y$17)</f>
        <v>0</v>
      </c>
      <c r="V1073" s="21">
        <f t="shared" si="101"/>
        <v>1425.2379084216689</v>
      </c>
      <c r="W1073" s="22"/>
    </row>
    <row r="1074" spans="1:23" x14ac:dyDescent="0.35">
      <c r="A1074" s="5" t="s">
        <v>14</v>
      </c>
      <c r="B1074" s="5">
        <v>1067</v>
      </c>
      <c r="C1074" s="5">
        <v>45</v>
      </c>
      <c r="D1074" s="9">
        <v>23.4</v>
      </c>
      <c r="E1074" s="42">
        <f t="shared" si="99"/>
        <v>0.65277777777777812</v>
      </c>
      <c r="F1074" s="42">
        <f t="shared" si="100"/>
        <v>2.3500000000000014</v>
      </c>
      <c r="G1074" s="42">
        <f>0.5*Y$11*Y$13*Y$10*(D1074*(1000/3600))^2</f>
        <v>38.239567469999997</v>
      </c>
      <c r="H1074" s="42">
        <f>IF(D1074=0,0,Y$12*Y$9*9.81)</f>
        <v>374.44769999999994</v>
      </c>
      <c r="I1074" s="42">
        <f t="shared" si="96"/>
        <v>412.68726746999994</v>
      </c>
      <c r="J1074" s="42">
        <f>(Y$9*E1074)+IF(E1074&gt;0,H1074+G1074,0)</f>
        <v>1545.2567119144451</v>
      </c>
      <c r="K1074" s="42">
        <f>MAX((Y$9*E1074)+H1074+G1074,0)</f>
        <v>1545.2567119144451</v>
      </c>
      <c r="L1074" s="42">
        <f t="shared" si="97"/>
        <v>0</v>
      </c>
      <c r="M1074" s="42">
        <f>ABS(MIN((Y$9*E1074)+H1074+G1074,0))</f>
        <v>0</v>
      </c>
      <c r="N1074" s="42">
        <f>MAX(K1074,0)*(D1074*1000/3600)</f>
        <v>10044.168627443893</v>
      </c>
      <c r="O1074" s="42">
        <f>ABS(M1074*(D1074*1000/3600))</f>
        <v>0</v>
      </c>
      <c r="P1074" s="42">
        <f>P1073+N1074/1000</f>
        <v>5926.0158100401468</v>
      </c>
      <c r="Q1074" s="42">
        <f>Q1073+O1074/1000</f>
        <v>1557.7925789099022</v>
      </c>
      <c r="R1074" s="43">
        <v>1100.6973026553721</v>
      </c>
      <c r="S1074" s="43">
        <f t="shared" si="98"/>
        <v>0</v>
      </c>
      <c r="T1074" s="42">
        <f>V1074*Y$16</f>
        <v>982.74284125132681</v>
      </c>
      <c r="U1074" s="21">
        <f>MIN(O1074,Y$17)</f>
        <v>0</v>
      </c>
      <c r="V1074" s="21">
        <f t="shared" si="101"/>
        <v>1425.2379084216689</v>
      </c>
      <c r="W1074" s="22"/>
    </row>
    <row r="1075" spans="1:23" x14ac:dyDescent="0.35">
      <c r="A1075" s="5" t="s">
        <v>14</v>
      </c>
      <c r="B1075" s="5">
        <v>1068</v>
      </c>
      <c r="C1075" s="5">
        <v>46</v>
      </c>
      <c r="D1075" s="9">
        <v>24.6</v>
      </c>
      <c r="E1075" s="42">
        <f t="shared" si="99"/>
        <v>0.25000000000000011</v>
      </c>
      <c r="F1075" s="42">
        <f t="shared" si="100"/>
        <v>0.90000000000000036</v>
      </c>
      <c r="G1075" s="42">
        <f>0.5*Y$11*Y$13*Y$10*(D1075*(1000/3600))^2</f>
        <v>42.262138670000006</v>
      </c>
      <c r="H1075" s="42">
        <f>IF(D1075=0,0,Y$12*Y$9*9.81)</f>
        <v>374.44769999999994</v>
      </c>
      <c r="I1075" s="42">
        <f t="shared" si="96"/>
        <v>416.70983866999995</v>
      </c>
      <c r="J1075" s="42">
        <f>(Y$9*E1075)+IF(E1075&gt;0,H1075+G1075,0)</f>
        <v>850.45983867000018</v>
      </c>
      <c r="K1075" s="42">
        <f>MAX((Y$9*E1075)+H1075+G1075,0)</f>
        <v>850.45983867000018</v>
      </c>
      <c r="L1075" s="42">
        <f t="shared" si="97"/>
        <v>0</v>
      </c>
      <c r="M1075" s="42">
        <f>ABS(MIN((Y$9*E1075)+H1075+G1075,0))</f>
        <v>0</v>
      </c>
      <c r="N1075" s="42">
        <f>MAX(K1075,0)*(D1075*1000/3600)</f>
        <v>5811.4755642450009</v>
      </c>
      <c r="O1075" s="42">
        <f>ABS(M1075*(D1075*1000/3600))</f>
        <v>0</v>
      </c>
      <c r="P1075" s="42">
        <f>P1074+N1075/1000</f>
        <v>5931.8272856043914</v>
      </c>
      <c r="Q1075" s="42">
        <f>Q1074+O1075/1000</f>
        <v>1557.7925789099022</v>
      </c>
      <c r="R1075" s="43">
        <v>1100.6973026553721</v>
      </c>
      <c r="S1075" s="43">
        <f t="shared" si="98"/>
        <v>0</v>
      </c>
      <c r="T1075" s="42">
        <f>V1075*Y$16</f>
        <v>982.74284125132681</v>
      </c>
      <c r="U1075" s="21">
        <f>MIN(O1075,Y$17)</f>
        <v>0</v>
      </c>
      <c r="V1075" s="21">
        <f t="shared" si="101"/>
        <v>1425.2379084216689</v>
      </c>
      <c r="W1075" s="22"/>
    </row>
    <row r="1076" spans="1:23" x14ac:dyDescent="0.35">
      <c r="A1076" s="5" t="s">
        <v>14</v>
      </c>
      <c r="B1076" s="5">
        <v>1069</v>
      </c>
      <c r="C1076" s="5">
        <v>47</v>
      </c>
      <c r="D1076" s="9">
        <v>25.2</v>
      </c>
      <c r="E1076" s="42">
        <f t="shared" si="99"/>
        <v>0.24999999999999961</v>
      </c>
      <c r="F1076" s="42">
        <f t="shared" si="100"/>
        <v>0.89999999999999858</v>
      </c>
      <c r="G1076" s="42">
        <f>0.5*Y$11*Y$13*Y$10*(D1076*(1000/3600))^2</f>
        <v>44.348847480000003</v>
      </c>
      <c r="H1076" s="42">
        <f>IF(D1076=0,0,Y$12*Y$9*9.81)</f>
        <v>374.44769999999994</v>
      </c>
      <c r="I1076" s="42">
        <f t="shared" si="96"/>
        <v>418.79654747999996</v>
      </c>
      <c r="J1076" s="42">
        <f>(Y$9*E1076)+IF(E1076&gt;0,H1076+G1076,0)</f>
        <v>852.54654747999928</v>
      </c>
      <c r="K1076" s="42">
        <f>MAX((Y$9*E1076)+H1076+G1076,0)</f>
        <v>852.54654747999928</v>
      </c>
      <c r="L1076" s="42">
        <f t="shared" si="97"/>
        <v>0</v>
      </c>
      <c r="M1076" s="42">
        <f>ABS(MIN((Y$9*E1076)+H1076+G1076,0))</f>
        <v>0</v>
      </c>
      <c r="N1076" s="42">
        <f>MAX(K1076,0)*(D1076*1000/3600)</f>
        <v>5967.8258323599948</v>
      </c>
      <c r="O1076" s="42">
        <f>ABS(M1076*(D1076*1000/3600))</f>
        <v>0</v>
      </c>
      <c r="P1076" s="42">
        <f>P1075+N1076/1000</f>
        <v>5937.7951114367515</v>
      </c>
      <c r="Q1076" s="42">
        <f>Q1075+O1076/1000</f>
        <v>1557.7925789099022</v>
      </c>
      <c r="R1076" s="43">
        <v>1100.6973026553721</v>
      </c>
      <c r="S1076" s="43">
        <f t="shared" si="98"/>
        <v>0</v>
      </c>
      <c r="T1076" s="42">
        <f>V1076*Y$16</f>
        <v>982.74284125132681</v>
      </c>
      <c r="U1076" s="21">
        <f>MIN(O1076,Y$17)</f>
        <v>0</v>
      </c>
      <c r="V1076" s="21">
        <f t="shared" si="101"/>
        <v>1425.2379084216689</v>
      </c>
      <c r="W1076" s="22"/>
    </row>
    <row r="1077" spans="1:23" x14ac:dyDescent="0.35">
      <c r="A1077" s="5" t="s">
        <v>14</v>
      </c>
      <c r="B1077" s="5">
        <v>1070</v>
      </c>
      <c r="C1077" s="5">
        <v>48</v>
      </c>
      <c r="D1077" s="9">
        <v>26.4</v>
      </c>
      <c r="E1077" s="42">
        <f t="shared" si="99"/>
        <v>0.50000000000000022</v>
      </c>
      <c r="F1077" s="42">
        <f t="shared" si="100"/>
        <v>1.8000000000000007</v>
      </c>
      <c r="G1077" s="42">
        <f>0.5*Y$11*Y$13*Y$10*(D1077*(1000/3600))^2</f>
        <v>48.673111519999992</v>
      </c>
      <c r="H1077" s="42">
        <f>IF(D1077=0,0,Y$12*Y$9*9.81)</f>
        <v>374.44769999999994</v>
      </c>
      <c r="I1077" s="42">
        <f t="shared" si="96"/>
        <v>423.12081151999996</v>
      </c>
      <c r="J1077" s="42">
        <f>(Y$9*E1077)+IF(E1077&gt;0,H1077+G1077,0)</f>
        <v>1290.6208115200002</v>
      </c>
      <c r="K1077" s="42">
        <f>MAX((Y$9*E1077)+H1077+G1077,0)</f>
        <v>1290.6208115200002</v>
      </c>
      <c r="L1077" s="42">
        <f t="shared" si="97"/>
        <v>0</v>
      </c>
      <c r="M1077" s="42">
        <f>ABS(MIN((Y$9*E1077)+H1077+G1077,0))</f>
        <v>0</v>
      </c>
      <c r="N1077" s="42">
        <f>MAX(K1077,0)*(D1077*1000/3600)</f>
        <v>9464.552617813335</v>
      </c>
      <c r="O1077" s="42">
        <f>ABS(M1077*(D1077*1000/3600))</f>
        <v>0</v>
      </c>
      <c r="P1077" s="42">
        <f>P1076+N1077/1000</f>
        <v>5947.2596640545653</v>
      </c>
      <c r="Q1077" s="42">
        <f>Q1076+O1077/1000</f>
        <v>1557.7925789099022</v>
      </c>
      <c r="R1077" s="43">
        <v>1100.6973026553721</v>
      </c>
      <c r="S1077" s="43">
        <f t="shared" si="98"/>
        <v>0</v>
      </c>
      <c r="T1077" s="42">
        <f>V1077*Y$16</f>
        <v>982.74284125132681</v>
      </c>
      <c r="U1077" s="21">
        <f>MIN(O1077,Y$17)</f>
        <v>0</v>
      </c>
      <c r="V1077" s="21">
        <f t="shared" si="101"/>
        <v>1425.2379084216689</v>
      </c>
      <c r="W1077" s="22"/>
    </row>
    <row r="1078" spans="1:23" x14ac:dyDescent="0.35">
      <c r="A1078" s="5" t="s">
        <v>14</v>
      </c>
      <c r="B1078" s="5">
        <v>1071</v>
      </c>
      <c r="C1078" s="5">
        <v>49</v>
      </c>
      <c r="D1078" s="9">
        <v>28.8</v>
      </c>
      <c r="E1078" s="42">
        <f t="shared" si="99"/>
        <v>0.75000000000000022</v>
      </c>
      <c r="F1078" s="42">
        <f t="shared" si="100"/>
        <v>2.7000000000000011</v>
      </c>
      <c r="G1078" s="42">
        <f>0.5*Y$11*Y$13*Y$10*(D1078*(1000/3600))^2</f>
        <v>57.92502528</v>
      </c>
      <c r="H1078" s="42">
        <f>IF(D1078=0,0,Y$12*Y$9*9.81)</f>
        <v>374.44769999999994</v>
      </c>
      <c r="I1078" s="42">
        <f t="shared" si="96"/>
        <v>432.37272527999994</v>
      </c>
      <c r="J1078" s="42">
        <f>(Y$9*E1078)+IF(E1078&gt;0,H1078+G1078,0)</f>
        <v>1733.6227252800004</v>
      </c>
      <c r="K1078" s="42">
        <f>MAX((Y$9*E1078)+H1078+G1078,0)</f>
        <v>1733.6227252800004</v>
      </c>
      <c r="L1078" s="42">
        <f t="shared" si="97"/>
        <v>0</v>
      </c>
      <c r="M1078" s="42">
        <f>ABS(MIN((Y$9*E1078)+H1078+G1078,0))</f>
        <v>0</v>
      </c>
      <c r="N1078" s="42">
        <f>MAX(K1078,0)*(D1078*1000/3600)</f>
        <v>13868.981802240003</v>
      </c>
      <c r="O1078" s="42">
        <f>ABS(M1078*(D1078*1000/3600))</f>
        <v>0</v>
      </c>
      <c r="P1078" s="42">
        <f>P1077+N1078/1000</f>
        <v>5961.1286458568056</v>
      </c>
      <c r="Q1078" s="42">
        <f>Q1077+O1078/1000</f>
        <v>1557.7925789099022</v>
      </c>
      <c r="R1078" s="43">
        <v>1100.6973026553721</v>
      </c>
      <c r="S1078" s="43">
        <f t="shared" si="98"/>
        <v>0</v>
      </c>
      <c r="T1078" s="42">
        <f>V1078*Y$16</f>
        <v>982.74284125132681</v>
      </c>
      <c r="U1078" s="21">
        <f>MIN(O1078,Y$17)</f>
        <v>0</v>
      </c>
      <c r="V1078" s="21">
        <f t="shared" si="101"/>
        <v>1425.2379084216689</v>
      </c>
      <c r="W1078" s="22"/>
    </row>
    <row r="1079" spans="1:23" x14ac:dyDescent="0.35">
      <c r="A1079" s="5" t="s">
        <v>14</v>
      </c>
      <c r="B1079" s="5">
        <v>1072</v>
      </c>
      <c r="C1079" s="5">
        <v>50</v>
      </c>
      <c r="D1079" s="9">
        <v>31.8</v>
      </c>
      <c r="E1079" s="42">
        <f t="shared" si="99"/>
        <v>0.90277777777777724</v>
      </c>
      <c r="F1079" s="42">
        <f t="shared" si="100"/>
        <v>3.2499999999999982</v>
      </c>
      <c r="G1079" s="42">
        <f>0.5*Y$11*Y$13*Y$10*(D1079*(1000/3600))^2</f>
        <v>70.621265630000011</v>
      </c>
      <c r="H1079" s="42">
        <f>IF(D1079=0,0,Y$12*Y$9*9.81)</f>
        <v>374.44769999999994</v>
      </c>
      <c r="I1079" s="42">
        <f t="shared" si="96"/>
        <v>445.06896562999998</v>
      </c>
      <c r="J1079" s="42">
        <f>(Y$9*E1079)+IF(E1079&gt;0,H1079+G1079,0)</f>
        <v>2011.3884100744435</v>
      </c>
      <c r="K1079" s="42">
        <f>MAX((Y$9*E1079)+H1079+G1079,0)</f>
        <v>2011.3884100744433</v>
      </c>
      <c r="L1079" s="42">
        <f t="shared" si="97"/>
        <v>0</v>
      </c>
      <c r="M1079" s="42">
        <f>ABS(MIN((Y$9*E1079)+H1079+G1079,0))</f>
        <v>0</v>
      </c>
      <c r="N1079" s="42">
        <f>MAX(K1079,0)*(D1079*1000/3600)</f>
        <v>17767.264288990918</v>
      </c>
      <c r="O1079" s="42">
        <f>ABS(M1079*(D1079*1000/3600))</f>
        <v>0</v>
      </c>
      <c r="P1079" s="42">
        <f>P1078+N1079/1000</f>
        <v>5978.8959101457967</v>
      </c>
      <c r="Q1079" s="42">
        <f>Q1078+O1079/1000</f>
        <v>1557.7925789099022</v>
      </c>
      <c r="R1079" s="43">
        <v>1100.6973026553721</v>
      </c>
      <c r="S1079" s="43">
        <f t="shared" si="98"/>
        <v>0</v>
      </c>
      <c r="T1079" s="42">
        <f>V1079*Y$16</f>
        <v>982.74284125132681</v>
      </c>
      <c r="U1079" s="21">
        <f>MIN(O1079,Y$17)</f>
        <v>0</v>
      </c>
      <c r="V1079" s="21">
        <f t="shared" si="101"/>
        <v>1425.2379084216689</v>
      </c>
      <c r="W1079" s="22"/>
    </row>
    <row r="1080" spans="1:23" x14ac:dyDescent="0.35">
      <c r="A1080" s="5" t="s">
        <v>14</v>
      </c>
      <c r="B1080" s="5">
        <v>1073</v>
      </c>
      <c r="C1080" s="5">
        <v>51</v>
      </c>
      <c r="D1080" s="9">
        <v>35.299999999999997</v>
      </c>
      <c r="E1080" s="42">
        <f t="shared" si="99"/>
        <v>1.0694444444444444</v>
      </c>
      <c r="F1080" s="42">
        <f t="shared" si="100"/>
        <v>3.8499999999999996</v>
      </c>
      <c r="G1080" s="42">
        <f>0.5*Y$11*Y$13*Y$10*(D1080*(1000/3600))^2</f>
        <v>87.022321989722215</v>
      </c>
      <c r="H1080" s="42">
        <f>IF(D1080=0,0,Y$12*Y$9*9.81)</f>
        <v>374.44769999999994</v>
      </c>
      <c r="I1080" s="42">
        <f t="shared" si="96"/>
        <v>461.47002198972217</v>
      </c>
      <c r="J1080" s="42">
        <f>(Y$9*E1080)+IF(E1080&gt;0,H1080+G1080,0)</f>
        <v>2316.9561331008331</v>
      </c>
      <c r="K1080" s="42">
        <f>MAX((Y$9*E1080)+H1080+G1080,0)</f>
        <v>2316.9561331008331</v>
      </c>
      <c r="L1080" s="42">
        <f t="shared" si="97"/>
        <v>0</v>
      </c>
      <c r="M1080" s="42">
        <f>ABS(MIN((Y$9*E1080)+H1080+G1080,0))</f>
        <v>0</v>
      </c>
      <c r="N1080" s="42">
        <f>MAX(K1080,0)*(D1080*1000/3600)</f>
        <v>22719.042082905391</v>
      </c>
      <c r="O1080" s="42">
        <f>ABS(M1080*(D1080*1000/3600))</f>
        <v>0</v>
      </c>
      <c r="P1080" s="42">
        <f>P1079+N1080/1000</f>
        <v>6001.6149522287024</v>
      </c>
      <c r="Q1080" s="42">
        <f>Q1079+O1080/1000</f>
        <v>1557.7925789099022</v>
      </c>
      <c r="R1080" s="43">
        <v>1100.6973026553721</v>
      </c>
      <c r="S1080" s="43">
        <f t="shared" si="98"/>
        <v>0</v>
      </c>
      <c r="T1080" s="42">
        <f>V1080*Y$16</f>
        <v>982.74284125132681</v>
      </c>
      <c r="U1080" s="21">
        <f>MIN(O1080,Y$17)</f>
        <v>0</v>
      </c>
      <c r="V1080" s="21">
        <f t="shared" si="101"/>
        <v>1425.2379084216689</v>
      </c>
      <c r="W1080" s="22"/>
    </row>
    <row r="1081" spans="1:23" x14ac:dyDescent="0.35">
      <c r="A1081" s="5" t="s">
        <v>14</v>
      </c>
      <c r="B1081" s="5">
        <v>1074</v>
      </c>
      <c r="C1081" s="5">
        <v>52</v>
      </c>
      <c r="D1081" s="9">
        <v>39.5</v>
      </c>
      <c r="E1081" s="42">
        <f t="shared" si="99"/>
        <v>1.2777777777777781</v>
      </c>
      <c r="F1081" s="42">
        <f t="shared" si="100"/>
        <v>4.6000000000000014</v>
      </c>
      <c r="G1081" s="42">
        <f>0.5*Y$11*Y$13*Y$10*(D1081*(1000/3600))^2</f>
        <v>108.96209574305557</v>
      </c>
      <c r="H1081" s="42">
        <f>IF(D1081=0,0,Y$12*Y$9*9.81)</f>
        <v>374.44769999999994</v>
      </c>
      <c r="I1081" s="42">
        <f t="shared" si="96"/>
        <v>483.4097957430555</v>
      </c>
      <c r="J1081" s="42">
        <f>(Y$9*E1081)+IF(E1081&gt;0,H1081+G1081,0)</f>
        <v>2700.3542401875006</v>
      </c>
      <c r="K1081" s="42">
        <f>MAX((Y$9*E1081)+H1081+G1081,0)</f>
        <v>2700.3542401875006</v>
      </c>
      <c r="L1081" s="42">
        <f t="shared" si="97"/>
        <v>0</v>
      </c>
      <c r="M1081" s="42">
        <f>ABS(MIN((Y$9*E1081)+H1081+G1081,0))</f>
        <v>0</v>
      </c>
      <c r="N1081" s="42">
        <f>MAX(K1081,0)*(D1081*1000/3600)</f>
        <v>29628.886802057295</v>
      </c>
      <c r="O1081" s="42">
        <f>ABS(M1081*(D1081*1000/3600))</f>
        <v>0</v>
      </c>
      <c r="P1081" s="42">
        <f>P1080+N1081/1000</f>
        <v>6031.2438390307598</v>
      </c>
      <c r="Q1081" s="42">
        <f>Q1080+O1081/1000</f>
        <v>1557.7925789099022</v>
      </c>
      <c r="R1081" s="43">
        <v>1100.6973026553721</v>
      </c>
      <c r="S1081" s="43">
        <f t="shared" si="98"/>
        <v>0</v>
      </c>
      <c r="T1081" s="42">
        <f>V1081*Y$16</f>
        <v>982.74284125132681</v>
      </c>
      <c r="U1081" s="21">
        <f>MIN(O1081,Y$17)</f>
        <v>0</v>
      </c>
      <c r="V1081" s="21">
        <f t="shared" si="101"/>
        <v>1425.2379084216689</v>
      </c>
      <c r="W1081" s="22"/>
    </row>
    <row r="1082" spans="1:23" x14ac:dyDescent="0.35">
      <c r="A1082" s="5" t="s">
        <v>14</v>
      </c>
      <c r="B1082" s="5">
        <v>1075</v>
      </c>
      <c r="C1082" s="5">
        <v>53</v>
      </c>
      <c r="D1082" s="9">
        <v>44.5</v>
      </c>
      <c r="E1082" s="42">
        <f t="shared" si="99"/>
        <v>1.3611111111111107</v>
      </c>
      <c r="F1082" s="42">
        <f t="shared" si="100"/>
        <v>4.8999999999999986</v>
      </c>
      <c r="G1082" s="42">
        <f>0.5*Y$11*Y$13*Y$10*(D1082*(1000/3600))^2</f>
        <v>138.29334407638893</v>
      </c>
      <c r="H1082" s="42">
        <f>IF(D1082=0,0,Y$12*Y$9*9.81)</f>
        <v>374.44769999999994</v>
      </c>
      <c r="I1082" s="42">
        <f t="shared" si="96"/>
        <v>512.7410440763889</v>
      </c>
      <c r="J1082" s="42">
        <f>(Y$9*E1082)+IF(E1082&gt;0,H1082+G1082,0)</f>
        <v>2874.2688218541657</v>
      </c>
      <c r="K1082" s="42">
        <f>MAX((Y$9*E1082)+H1082+G1082,0)</f>
        <v>2874.2688218541662</v>
      </c>
      <c r="L1082" s="42">
        <f t="shared" si="97"/>
        <v>0</v>
      </c>
      <c r="M1082" s="42">
        <f>ABS(MIN((Y$9*E1082)+H1082+G1082,0))</f>
        <v>0</v>
      </c>
      <c r="N1082" s="42">
        <f>MAX(K1082,0)*(D1082*1000/3600)</f>
        <v>35529.156270141772</v>
      </c>
      <c r="O1082" s="42">
        <f>ABS(M1082*(D1082*1000/3600))</f>
        <v>0</v>
      </c>
      <c r="P1082" s="42">
        <f>P1081+N1082/1000</f>
        <v>6066.7729953009011</v>
      </c>
      <c r="Q1082" s="42">
        <f>Q1081+O1082/1000</f>
        <v>1557.7925789099022</v>
      </c>
      <c r="R1082" s="43">
        <v>1100.6973026553721</v>
      </c>
      <c r="S1082" s="43">
        <f t="shared" si="98"/>
        <v>0</v>
      </c>
      <c r="T1082" s="42">
        <f>V1082*Y$16</f>
        <v>982.74284125132681</v>
      </c>
      <c r="U1082" s="21">
        <f>MIN(O1082,Y$17)</f>
        <v>0</v>
      </c>
      <c r="V1082" s="21">
        <f t="shared" si="101"/>
        <v>1425.2379084216689</v>
      </c>
      <c r="W1082" s="22"/>
    </row>
    <row r="1083" spans="1:23" x14ac:dyDescent="0.35">
      <c r="A1083" s="5" t="s">
        <v>14</v>
      </c>
      <c r="B1083" s="5">
        <v>1076</v>
      </c>
      <c r="C1083" s="5">
        <v>54</v>
      </c>
      <c r="D1083" s="9">
        <v>49.3</v>
      </c>
      <c r="E1083" s="42">
        <f t="shared" si="99"/>
        <v>1.2222222222222219</v>
      </c>
      <c r="F1083" s="42">
        <f t="shared" si="100"/>
        <v>4.3999999999999986</v>
      </c>
      <c r="G1083" s="42">
        <f>0.5*Y$11*Y$13*Y$10*(D1083*(1000/3600))^2</f>
        <v>169.73644228972222</v>
      </c>
      <c r="H1083" s="42">
        <f>IF(D1083=0,0,Y$12*Y$9*9.81)</f>
        <v>374.44769999999994</v>
      </c>
      <c r="I1083" s="42">
        <f t="shared" si="96"/>
        <v>544.1841422897221</v>
      </c>
      <c r="J1083" s="42">
        <f>(Y$9*E1083)+IF(E1083&gt;0,H1083+G1083,0)</f>
        <v>2664.7396978452771</v>
      </c>
      <c r="K1083" s="42">
        <f>MAX((Y$9*E1083)+H1083+G1083,0)</f>
        <v>2664.7396978452766</v>
      </c>
      <c r="L1083" s="42">
        <f t="shared" si="97"/>
        <v>0</v>
      </c>
      <c r="M1083" s="42">
        <f>ABS(MIN((Y$9*E1083)+H1083+G1083,0))</f>
        <v>0</v>
      </c>
      <c r="N1083" s="42">
        <f>MAX(K1083,0)*(D1083*1000/3600)</f>
        <v>36492.129751047818</v>
      </c>
      <c r="O1083" s="42">
        <f>ABS(M1083*(D1083*1000/3600))</f>
        <v>0</v>
      </c>
      <c r="P1083" s="42">
        <f>P1082+N1083/1000</f>
        <v>6103.2651250519493</v>
      </c>
      <c r="Q1083" s="42">
        <f>Q1082+O1083/1000</f>
        <v>1557.7925789099022</v>
      </c>
      <c r="R1083" s="43">
        <v>1100.6973026553721</v>
      </c>
      <c r="S1083" s="43">
        <f t="shared" si="98"/>
        <v>0</v>
      </c>
      <c r="T1083" s="42">
        <f>V1083*Y$16</f>
        <v>982.74284125132681</v>
      </c>
      <c r="U1083" s="21">
        <f>MIN(O1083,Y$17)</f>
        <v>0</v>
      </c>
      <c r="V1083" s="21">
        <f t="shared" si="101"/>
        <v>1425.2379084216689</v>
      </c>
      <c r="W1083" s="22"/>
    </row>
    <row r="1084" spans="1:23" x14ac:dyDescent="0.35">
      <c r="A1084" s="5" t="s">
        <v>14</v>
      </c>
      <c r="B1084" s="5">
        <v>1077</v>
      </c>
      <c r="C1084" s="5">
        <v>55</v>
      </c>
      <c r="D1084" s="9">
        <v>53.3</v>
      </c>
      <c r="E1084" s="42">
        <f t="shared" si="99"/>
        <v>0.98611111111111127</v>
      </c>
      <c r="F1084" s="42">
        <f t="shared" si="100"/>
        <v>3.5500000000000007</v>
      </c>
      <c r="G1084" s="42">
        <f>0.5*Y$11*Y$13*Y$10*(D1084*(1000/3600))^2</f>
        <v>198.39726208972223</v>
      </c>
      <c r="H1084" s="42">
        <f>IF(D1084=0,0,Y$12*Y$9*9.81)</f>
        <v>374.44769999999994</v>
      </c>
      <c r="I1084" s="42">
        <f t="shared" si="96"/>
        <v>572.84496208972223</v>
      </c>
      <c r="J1084" s="42">
        <f>(Y$9*E1084)+IF(E1084&gt;0,H1084+G1084,0)</f>
        <v>2283.7477398675001</v>
      </c>
      <c r="K1084" s="42">
        <f>MAX((Y$9*E1084)+H1084+G1084,0)</f>
        <v>2283.7477398675001</v>
      </c>
      <c r="L1084" s="42">
        <f t="shared" si="97"/>
        <v>0</v>
      </c>
      <c r="M1084" s="42">
        <f>ABS(MIN((Y$9*E1084)+H1084+G1084,0))</f>
        <v>0</v>
      </c>
      <c r="N1084" s="42">
        <f>MAX(K1084,0)*(D1084*1000/3600)</f>
        <v>33812.154037482709</v>
      </c>
      <c r="O1084" s="42">
        <f>ABS(M1084*(D1084*1000/3600))</f>
        <v>0</v>
      </c>
      <c r="P1084" s="42">
        <f>P1083+N1084/1000</f>
        <v>6137.0772790894316</v>
      </c>
      <c r="Q1084" s="42">
        <f>Q1083+O1084/1000</f>
        <v>1557.7925789099022</v>
      </c>
      <c r="R1084" s="43">
        <v>1100.6973026553721</v>
      </c>
      <c r="S1084" s="43">
        <f t="shared" si="98"/>
        <v>0</v>
      </c>
      <c r="T1084" s="42">
        <f>V1084*Y$16</f>
        <v>982.74284125132681</v>
      </c>
      <c r="U1084" s="21">
        <f>MIN(O1084,Y$17)</f>
        <v>0</v>
      </c>
      <c r="V1084" s="21">
        <f t="shared" si="101"/>
        <v>1425.2379084216689</v>
      </c>
      <c r="W1084" s="22"/>
    </row>
    <row r="1085" spans="1:23" x14ac:dyDescent="0.35">
      <c r="A1085" s="5" t="s">
        <v>14</v>
      </c>
      <c r="B1085" s="5">
        <v>1078</v>
      </c>
      <c r="C1085" s="5">
        <v>56</v>
      </c>
      <c r="D1085" s="9">
        <v>56.4</v>
      </c>
      <c r="E1085" s="42">
        <f t="shared" si="99"/>
        <v>0.7777777777777779</v>
      </c>
      <c r="F1085" s="42">
        <f t="shared" si="100"/>
        <v>2.8000000000000007</v>
      </c>
      <c r="G1085" s="42">
        <f>0.5*Y$11*Y$13*Y$10*(D1085*(1000/3600))^2</f>
        <v>222.14649452000003</v>
      </c>
      <c r="H1085" s="42">
        <f>IF(D1085=0,0,Y$12*Y$9*9.81)</f>
        <v>374.44769999999994</v>
      </c>
      <c r="I1085" s="42">
        <f t="shared" si="96"/>
        <v>596.59419451999997</v>
      </c>
      <c r="J1085" s="42">
        <f>(Y$9*E1085)+IF(E1085&gt;0,H1085+G1085,0)</f>
        <v>1946.0386389644445</v>
      </c>
      <c r="K1085" s="42">
        <f>MAX((Y$9*E1085)+H1085+G1085,0)</f>
        <v>1946.0386389644445</v>
      </c>
      <c r="L1085" s="42">
        <f t="shared" si="97"/>
        <v>0</v>
      </c>
      <c r="M1085" s="42">
        <f>ABS(MIN((Y$9*E1085)+H1085+G1085,0))</f>
        <v>0</v>
      </c>
      <c r="N1085" s="42">
        <f>MAX(K1085,0)*(D1085*1000/3600)</f>
        <v>30487.938677109629</v>
      </c>
      <c r="O1085" s="42">
        <f>ABS(M1085*(D1085*1000/3600))</f>
        <v>0</v>
      </c>
      <c r="P1085" s="42">
        <f>P1084+N1085/1000</f>
        <v>6167.5652177665415</v>
      </c>
      <c r="Q1085" s="42">
        <f>Q1084+O1085/1000</f>
        <v>1557.7925789099022</v>
      </c>
      <c r="R1085" s="43">
        <v>1100.6973026553721</v>
      </c>
      <c r="S1085" s="43">
        <f t="shared" si="98"/>
        <v>0</v>
      </c>
      <c r="T1085" s="42">
        <f>V1085*Y$16</f>
        <v>982.74284125132681</v>
      </c>
      <c r="U1085" s="21">
        <f>MIN(O1085,Y$17)</f>
        <v>0</v>
      </c>
      <c r="V1085" s="21">
        <f t="shared" si="101"/>
        <v>1425.2379084216689</v>
      </c>
      <c r="W1085" s="22"/>
    </row>
    <row r="1086" spans="1:23" x14ac:dyDescent="0.35">
      <c r="A1086" s="5" t="s">
        <v>14</v>
      </c>
      <c r="B1086" s="5">
        <v>1079</v>
      </c>
      <c r="C1086" s="5">
        <v>57</v>
      </c>
      <c r="D1086" s="9">
        <v>58.9</v>
      </c>
      <c r="E1086" s="42">
        <f t="shared" si="99"/>
        <v>0.6666666666666673</v>
      </c>
      <c r="F1086" s="42">
        <f t="shared" si="100"/>
        <v>2.4000000000000021</v>
      </c>
      <c r="G1086" s="42">
        <f>0.5*Y$11*Y$13*Y$10*(D1086*(1000/3600))^2</f>
        <v>242.27680959638889</v>
      </c>
      <c r="H1086" s="42">
        <f>IF(D1086=0,0,Y$12*Y$9*9.81)</f>
        <v>374.44769999999994</v>
      </c>
      <c r="I1086" s="42">
        <f t="shared" si="96"/>
        <v>616.72450959638877</v>
      </c>
      <c r="J1086" s="42">
        <f>(Y$9*E1086)+IF(E1086&gt;0,H1086+G1086,0)</f>
        <v>1773.3911762630564</v>
      </c>
      <c r="K1086" s="42">
        <f>MAX((Y$9*E1086)+H1086+G1086,0)</f>
        <v>1773.3911762630564</v>
      </c>
      <c r="L1086" s="42">
        <f t="shared" si="97"/>
        <v>0</v>
      </c>
      <c r="M1086" s="42">
        <f>ABS(MIN((Y$9*E1086)+H1086+G1086,0))</f>
        <v>0</v>
      </c>
      <c r="N1086" s="42">
        <f>MAX(K1086,0)*(D1086*1000/3600)</f>
        <v>29014.650078303894</v>
      </c>
      <c r="O1086" s="42">
        <f>ABS(M1086*(D1086*1000/3600))</f>
        <v>0</v>
      </c>
      <c r="P1086" s="42">
        <f>P1085+N1086/1000</f>
        <v>6196.5798678448455</v>
      </c>
      <c r="Q1086" s="42">
        <f>Q1085+O1086/1000</f>
        <v>1557.7925789099022</v>
      </c>
      <c r="R1086" s="43">
        <v>1100.6973026553721</v>
      </c>
      <c r="S1086" s="43">
        <f t="shared" si="98"/>
        <v>0</v>
      </c>
      <c r="T1086" s="42">
        <f>V1086*Y$16</f>
        <v>982.74284125132681</v>
      </c>
      <c r="U1086" s="21">
        <f>MIN(O1086,Y$17)</f>
        <v>0</v>
      </c>
      <c r="V1086" s="21">
        <f t="shared" si="101"/>
        <v>1425.2379084216689</v>
      </c>
      <c r="W1086" s="22"/>
    </row>
    <row r="1087" spans="1:23" x14ac:dyDescent="0.35">
      <c r="A1087" s="5" t="s">
        <v>14</v>
      </c>
      <c r="B1087" s="5">
        <v>1080</v>
      </c>
      <c r="C1087" s="5">
        <v>58</v>
      </c>
      <c r="D1087" s="9">
        <v>61.2</v>
      </c>
      <c r="E1087" s="42">
        <f t="shared" si="99"/>
        <v>0.51388888888888928</v>
      </c>
      <c r="F1087" s="42">
        <f t="shared" si="100"/>
        <v>1.8500000000000014</v>
      </c>
      <c r="G1087" s="42">
        <f>0.5*Y$11*Y$13*Y$10*(D1087*(1000/3600))^2</f>
        <v>261.56769228000002</v>
      </c>
      <c r="H1087" s="42">
        <f>IF(D1087=0,0,Y$12*Y$9*9.81)</f>
        <v>374.44769999999994</v>
      </c>
      <c r="I1087" s="42">
        <f t="shared" si="96"/>
        <v>636.01539228000001</v>
      </c>
      <c r="J1087" s="42">
        <f>(Y$9*E1087)+IF(E1087&gt;0,H1087+G1087,0)</f>
        <v>1527.6126145022229</v>
      </c>
      <c r="K1087" s="42">
        <f>MAX((Y$9*E1087)+H1087+G1087,0)</f>
        <v>1527.6126145022229</v>
      </c>
      <c r="L1087" s="42">
        <f t="shared" si="97"/>
        <v>0</v>
      </c>
      <c r="M1087" s="42">
        <f>ABS(MIN((Y$9*E1087)+H1087+G1087,0))</f>
        <v>0</v>
      </c>
      <c r="N1087" s="42">
        <f>MAX(K1087,0)*(D1087*1000/3600)</f>
        <v>25969.41444653779</v>
      </c>
      <c r="O1087" s="42">
        <f>ABS(M1087*(D1087*1000/3600))</f>
        <v>0</v>
      </c>
      <c r="P1087" s="42">
        <f>P1086+N1087/1000</f>
        <v>6222.549282291383</v>
      </c>
      <c r="Q1087" s="42">
        <f>Q1086+O1087/1000</f>
        <v>1557.7925789099022</v>
      </c>
      <c r="R1087" s="43">
        <v>1100.6973026553721</v>
      </c>
      <c r="S1087" s="43">
        <f t="shared" si="98"/>
        <v>0</v>
      </c>
      <c r="T1087" s="42">
        <f>V1087*Y$16</f>
        <v>982.74284125132681</v>
      </c>
      <c r="U1087" s="21">
        <f>MIN(O1087,Y$17)</f>
        <v>0</v>
      </c>
      <c r="V1087" s="21">
        <f t="shared" si="101"/>
        <v>1425.2379084216689</v>
      </c>
      <c r="W1087" s="22"/>
    </row>
    <row r="1088" spans="1:23" x14ac:dyDescent="0.35">
      <c r="A1088" s="5" t="s">
        <v>14</v>
      </c>
      <c r="B1088" s="5">
        <v>1081</v>
      </c>
      <c r="C1088" s="5">
        <v>59</v>
      </c>
      <c r="D1088" s="9">
        <v>62.6</v>
      </c>
      <c r="E1088" s="42">
        <f t="shared" si="99"/>
        <v>0.24999999999999961</v>
      </c>
      <c r="F1088" s="42">
        <f t="shared" si="100"/>
        <v>0.89999999999999858</v>
      </c>
      <c r="G1088" s="42">
        <f>0.5*Y$11*Y$13*Y$10*(D1088*(1000/3600))^2</f>
        <v>273.67172075888891</v>
      </c>
      <c r="H1088" s="42">
        <f>IF(D1088=0,0,Y$12*Y$9*9.81)</f>
        <v>374.44769999999994</v>
      </c>
      <c r="I1088" s="42">
        <f t="shared" si="96"/>
        <v>648.11942075888885</v>
      </c>
      <c r="J1088" s="42">
        <f>(Y$9*E1088)+IF(E1088&gt;0,H1088+G1088,0)</f>
        <v>1081.8694207588883</v>
      </c>
      <c r="K1088" s="42">
        <f>MAX((Y$9*E1088)+H1088+G1088,0)</f>
        <v>1081.8694207588883</v>
      </c>
      <c r="L1088" s="42">
        <f t="shared" si="97"/>
        <v>0</v>
      </c>
      <c r="M1088" s="42">
        <f>ABS(MIN((Y$9*E1088)+H1088+G1088,0))</f>
        <v>0</v>
      </c>
      <c r="N1088" s="42">
        <f>MAX(K1088,0)*(D1088*1000/3600)</f>
        <v>18812.507149862889</v>
      </c>
      <c r="O1088" s="42">
        <f>ABS(M1088*(D1088*1000/3600))</f>
        <v>0</v>
      </c>
      <c r="P1088" s="42">
        <f>P1087+N1088/1000</f>
        <v>6241.3617894412455</v>
      </c>
      <c r="Q1088" s="42">
        <f>Q1087+O1088/1000</f>
        <v>1557.7925789099022</v>
      </c>
      <c r="R1088" s="43">
        <v>1100.6973026553721</v>
      </c>
      <c r="S1088" s="43">
        <f t="shared" si="98"/>
        <v>0</v>
      </c>
      <c r="T1088" s="42">
        <f>V1088*Y$16</f>
        <v>982.74284125132681</v>
      </c>
      <c r="U1088" s="21">
        <f>MIN(O1088,Y$17)</f>
        <v>0</v>
      </c>
      <c r="V1088" s="21">
        <f t="shared" si="101"/>
        <v>1425.2379084216689</v>
      </c>
      <c r="W1088" s="22"/>
    </row>
    <row r="1089" spans="1:23" x14ac:dyDescent="0.35">
      <c r="A1089" s="5" t="s">
        <v>14</v>
      </c>
      <c r="B1089" s="5">
        <v>1082</v>
      </c>
      <c r="C1089" s="5">
        <v>60</v>
      </c>
      <c r="D1089" s="9">
        <v>63</v>
      </c>
      <c r="E1089" s="42">
        <f t="shared" si="99"/>
        <v>-1.3888888888889086E-2</v>
      </c>
      <c r="F1089" s="42">
        <f t="shared" si="100"/>
        <v>-5.0000000000000711E-2</v>
      </c>
      <c r="G1089" s="42">
        <f>0.5*Y$11*Y$13*Y$10*(D1089*(1000/3600))^2</f>
        <v>277.18029675000002</v>
      </c>
      <c r="H1089" s="42">
        <f>IF(D1089=0,0,Y$12*Y$9*9.81)</f>
        <v>374.44769999999994</v>
      </c>
      <c r="I1089" s="42">
        <f t="shared" si="96"/>
        <v>651.62799674999997</v>
      </c>
      <c r="J1089" s="42">
        <f>(Y$9*E1089)+IF(E1089&gt;0,H1089+G1089,0)</f>
        <v>-24.097222222222562</v>
      </c>
      <c r="K1089" s="42">
        <f>MAX((Y$9*E1089)+H1089+G1089,0)</f>
        <v>627.53077452777734</v>
      </c>
      <c r="L1089" s="42">
        <f t="shared" si="97"/>
        <v>24.097222222222562</v>
      </c>
      <c r="M1089" s="42">
        <f>ABS(MIN((Y$9*E1089)+H1089+G1089,0))</f>
        <v>0</v>
      </c>
      <c r="N1089" s="42">
        <f>MAX(K1089,0)*(D1089*1000/3600)</f>
        <v>10981.788554236104</v>
      </c>
      <c r="O1089" s="42">
        <f>ABS(M1089*(D1089*1000/3600))</f>
        <v>0</v>
      </c>
      <c r="P1089" s="42">
        <f>P1088+N1089/1000</f>
        <v>6252.3435779954816</v>
      </c>
      <c r="Q1089" s="42">
        <f>Q1088+O1089/1000</f>
        <v>1557.7925789099022</v>
      </c>
      <c r="R1089" s="43">
        <v>1100.6973026553721</v>
      </c>
      <c r="S1089" s="43">
        <f t="shared" si="98"/>
        <v>0</v>
      </c>
      <c r="T1089" s="42">
        <f>V1089*Y$16</f>
        <v>982.74284125132681</v>
      </c>
      <c r="U1089" s="21">
        <f>MIN(O1089,Y$17)</f>
        <v>0</v>
      </c>
      <c r="V1089" s="21">
        <f t="shared" si="101"/>
        <v>1425.2379084216689</v>
      </c>
      <c r="W1089" s="22"/>
    </row>
    <row r="1090" spans="1:23" x14ac:dyDescent="0.35">
      <c r="A1090" s="5" t="s">
        <v>14</v>
      </c>
      <c r="B1090" s="5">
        <v>1083</v>
      </c>
      <c r="C1090" s="5">
        <v>61</v>
      </c>
      <c r="D1090" s="9">
        <v>62.5</v>
      </c>
      <c r="E1090" s="42">
        <f t="shared" si="99"/>
        <v>-0.29166666666666685</v>
      </c>
      <c r="F1090" s="42">
        <f t="shared" si="100"/>
        <v>-1.0500000000000007</v>
      </c>
      <c r="G1090" s="42">
        <f>0.5*Y$11*Y$13*Y$10*(D1090*(1000/3600))^2</f>
        <v>272.79806857638886</v>
      </c>
      <c r="H1090" s="42">
        <f>IF(D1090=0,0,Y$12*Y$9*9.81)</f>
        <v>374.44769999999994</v>
      </c>
      <c r="I1090" s="42">
        <f t="shared" si="96"/>
        <v>647.24576857638885</v>
      </c>
      <c r="J1090" s="42">
        <f>(Y$9*E1090)+IF(E1090&gt;0,H1090+G1090,0)</f>
        <v>-506.04166666666697</v>
      </c>
      <c r="K1090" s="42">
        <f>MAX((Y$9*E1090)+H1090+G1090,0)</f>
        <v>141.20410190972183</v>
      </c>
      <c r="L1090" s="42">
        <f t="shared" si="97"/>
        <v>506.04166666666697</v>
      </c>
      <c r="M1090" s="42">
        <f>ABS(MIN((Y$9*E1090)+H1090+G1090,0))</f>
        <v>0</v>
      </c>
      <c r="N1090" s="42">
        <f>MAX(K1090,0)*(D1090*1000/3600)</f>
        <v>2451.4601025993375</v>
      </c>
      <c r="O1090" s="42">
        <f>ABS(M1090*(D1090*1000/3600))</f>
        <v>0</v>
      </c>
      <c r="P1090" s="42">
        <f>P1089+N1090/1000</f>
        <v>6254.795038098081</v>
      </c>
      <c r="Q1090" s="42">
        <f>Q1089+O1090/1000</f>
        <v>1557.7925789099022</v>
      </c>
      <c r="R1090" s="43">
        <v>1100.6973026553721</v>
      </c>
      <c r="S1090" s="43">
        <f t="shared" si="98"/>
        <v>0</v>
      </c>
      <c r="T1090" s="42">
        <f>V1090*Y$16</f>
        <v>982.74284125132681</v>
      </c>
      <c r="U1090" s="21">
        <f>MIN(O1090,Y$17)</f>
        <v>0</v>
      </c>
      <c r="V1090" s="21">
        <f t="shared" si="101"/>
        <v>1425.2379084216689</v>
      </c>
      <c r="W1090" s="22"/>
    </row>
    <row r="1091" spans="1:23" x14ac:dyDescent="0.35">
      <c r="A1091" s="5" t="s">
        <v>14</v>
      </c>
      <c r="B1091" s="5">
        <v>1084</v>
      </c>
      <c r="C1091" s="5">
        <v>62</v>
      </c>
      <c r="D1091" s="9">
        <v>60.9</v>
      </c>
      <c r="E1091" s="42">
        <f t="shared" si="99"/>
        <v>-0.44444444444444481</v>
      </c>
      <c r="F1091" s="42">
        <f t="shared" si="100"/>
        <v>-1.6000000000000014</v>
      </c>
      <c r="G1091" s="42">
        <f>0.5*Y$11*Y$13*Y$10*(D1091*(1000/3600))^2</f>
        <v>259.00958840750002</v>
      </c>
      <c r="H1091" s="42">
        <f>IF(D1091=0,0,Y$12*Y$9*9.81)</f>
        <v>374.44769999999994</v>
      </c>
      <c r="I1091" s="42">
        <f t="shared" si="96"/>
        <v>633.45728840749996</v>
      </c>
      <c r="J1091" s="42">
        <f>(Y$9*E1091)+IF(E1091&gt;0,H1091+G1091,0)</f>
        <v>-771.11111111111177</v>
      </c>
      <c r="K1091" s="42">
        <f>MAX((Y$9*E1091)+H1091+G1091,0)</f>
        <v>0</v>
      </c>
      <c r="L1091" s="42">
        <f t="shared" si="97"/>
        <v>771.11111111111177</v>
      </c>
      <c r="M1091" s="42">
        <f>ABS(MIN((Y$9*E1091)+H1091+G1091,0))</f>
        <v>137.65382270361181</v>
      </c>
      <c r="N1091" s="42">
        <f>MAX(K1091,0)*(D1091*1000/3600)</f>
        <v>0</v>
      </c>
      <c r="O1091" s="42">
        <f>ABS(M1091*(D1091*1000/3600))</f>
        <v>2328.6438340694331</v>
      </c>
      <c r="P1091" s="42">
        <f>P1090+N1091/1000</f>
        <v>6254.795038098081</v>
      </c>
      <c r="Q1091" s="42">
        <f>Q1090+O1091/1000</f>
        <v>1560.1212227439717</v>
      </c>
      <c r="R1091" s="43">
        <v>1100.6973026553721</v>
      </c>
      <c r="S1091" s="43">
        <f t="shared" si="98"/>
        <v>0</v>
      </c>
      <c r="T1091" s="42">
        <f>V1091*Y$16</f>
        <v>984.34850865901603</v>
      </c>
      <c r="U1091" s="21">
        <f>MIN(O1091,Y$17)</f>
        <v>2328.6438340694331</v>
      </c>
      <c r="V1091" s="21">
        <f t="shared" si="101"/>
        <v>1427.5665522557383</v>
      </c>
      <c r="W1091" s="22"/>
    </row>
    <row r="1092" spans="1:23" x14ac:dyDescent="0.35">
      <c r="A1092" s="5" t="s">
        <v>14</v>
      </c>
      <c r="B1092" s="5">
        <v>1085</v>
      </c>
      <c r="C1092" s="5">
        <v>63</v>
      </c>
      <c r="D1092" s="9">
        <v>59.3</v>
      </c>
      <c r="E1092" s="42">
        <f t="shared" si="99"/>
        <v>-0.31944444444444403</v>
      </c>
      <c r="F1092" s="42">
        <f t="shared" si="100"/>
        <v>-1.1499999999999986</v>
      </c>
      <c r="G1092" s="42">
        <f>0.5*Y$11*Y$13*Y$10*(D1092*(1000/3600))^2</f>
        <v>245.57867012305553</v>
      </c>
      <c r="H1092" s="42">
        <f>IF(D1092=0,0,Y$12*Y$9*9.81)</f>
        <v>374.44769999999994</v>
      </c>
      <c r="I1092" s="42">
        <f t="shared" si="96"/>
        <v>620.02637012305547</v>
      </c>
      <c r="J1092" s="42">
        <f>(Y$9*E1092)+IF(E1092&gt;0,H1092+G1092,0)</f>
        <v>-554.2361111111104</v>
      </c>
      <c r="K1092" s="42">
        <f>MAX((Y$9*E1092)+H1092+G1092,0)</f>
        <v>65.790259011945068</v>
      </c>
      <c r="L1092" s="42">
        <f t="shared" si="97"/>
        <v>554.2361111111104</v>
      </c>
      <c r="M1092" s="42">
        <f>ABS(MIN((Y$9*E1092)+H1092+G1092,0))</f>
        <v>0</v>
      </c>
      <c r="N1092" s="42">
        <f>MAX(K1092,0)*(D1092*1000/3600)</f>
        <v>1083.7117665023172</v>
      </c>
      <c r="O1092" s="42">
        <f>ABS(M1092*(D1092*1000/3600))</f>
        <v>0</v>
      </c>
      <c r="P1092" s="42">
        <f>P1091+N1092/1000</f>
        <v>6255.8787498645834</v>
      </c>
      <c r="Q1092" s="42">
        <f>Q1091+O1092/1000</f>
        <v>1560.1212227439717</v>
      </c>
      <c r="R1092" s="43">
        <v>1100.6973026553721</v>
      </c>
      <c r="S1092" s="43">
        <f t="shared" si="98"/>
        <v>0</v>
      </c>
      <c r="T1092" s="42">
        <f>V1092*Y$16</f>
        <v>984.34850865901603</v>
      </c>
      <c r="U1092" s="21">
        <f>MIN(O1092,Y$17)</f>
        <v>0</v>
      </c>
      <c r="V1092" s="21">
        <f t="shared" si="101"/>
        <v>1427.5665522557383</v>
      </c>
      <c r="W1092" s="22"/>
    </row>
    <row r="1093" spans="1:23" x14ac:dyDescent="0.35">
      <c r="A1093" s="5" t="s">
        <v>14</v>
      </c>
      <c r="B1093" s="5">
        <v>1086</v>
      </c>
      <c r="C1093" s="5">
        <v>64</v>
      </c>
      <c r="D1093" s="9">
        <v>58.6</v>
      </c>
      <c r="E1093" s="42">
        <f t="shared" si="99"/>
        <v>-9.7222222222221627E-2</v>
      </c>
      <c r="F1093" s="42">
        <f t="shared" si="100"/>
        <v>-0.34999999999999787</v>
      </c>
      <c r="G1093" s="42">
        <f>0.5*Y$11*Y$13*Y$10*(D1093*(1000/3600))^2</f>
        <v>239.81507982555556</v>
      </c>
      <c r="H1093" s="42">
        <f>IF(D1093=0,0,Y$12*Y$9*9.81)</f>
        <v>374.44769999999994</v>
      </c>
      <c r="I1093" s="42">
        <f t="shared" si="96"/>
        <v>614.26277982555553</v>
      </c>
      <c r="J1093" s="42">
        <f>(Y$9*E1093)+IF(E1093&gt;0,H1093+G1093,0)</f>
        <v>-168.68055555555452</v>
      </c>
      <c r="K1093" s="42">
        <f>MAX((Y$9*E1093)+H1093+G1093,0)</f>
        <v>445.58222427000101</v>
      </c>
      <c r="L1093" s="42">
        <f t="shared" si="97"/>
        <v>168.68055555555452</v>
      </c>
      <c r="M1093" s="42">
        <f>ABS(MIN((Y$9*E1093)+H1093+G1093,0))</f>
        <v>0</v>
      </c>
      <c r="N1093" s="42">
        <f>MAX(K1093,0)*(D1093*1000/3600)</f>
        <v>7253.0884283950163</v>
      </c>
      <c r="O1093" s="42">
        <f>ABS(M1093*(D1093*1000/3600))</f>
        <v>0</v>
      </c>
      <c r="P1093" s="42">
        <f>P1092+N1093/1000</f>
        <v>6263.1318382929785</v>
      </c>
      <c r="Q1093" s="42">
        <f>Q1092+O1093/1000</f>
        <v>1560.1212227439717</v>
      </c>
      <c r="R1093" s="43">
        <v>1100.6973026553721</v>
      </c>
      <c r="S1093" s="43">
        <f t="shared" si="98"/>
        <v>0</v>
      </c>
      <c r="T1093" s="42">
        <f>V1093*Y$16</f>
        <v>984.34850865901603</v>
      </c>
      <c r="U1093" s="21">
        <f>MIN(O1093,Y$17)</f>
        <v>0</v>
      </c>
      <c r="V1093" s="21">
        <f t="shared" si="101"/>
        <v>1427.5665522557383</v>
      </c>
      <c r="W1093" s="22"/>
    </row>
    <row r="1094" spans="1:23" x14ac:dyDescent="0.35">
      <c r="A1094" s="5" t="s">
        <v>14</v>
      </c>
      <c r="B1094" s="5">
        <v>1087</v>
      </c>
      <c r="C1094" s="5">
        <v>65</v>
      </c>
      <c r="D1094" s="9">
        <v>58.6</v>
      </c>
      <c r="E1094" s="42">
        <f t="shared" si="99"/>
        <v>1.3888888888889086E-2</v>
      </c>
      <c r="F1094" s="42">
        <f t="shared" si="100"/>
        <v>5.0000000000000711E-2</v>
      </c>
      <c r="G1094" s="42">
        <f>0.5*Y$11*Y$13*Y$10*(D1094*(1000/3600))^2</f>
        <v>239.81507982555556</v>
      </c>
      <c r="H1094" s="42">
        <f>IF(D1094=0,0,Y$12*Y$9*9.81)</f>
        <v>374.44769999999994</v>
      </c>
      <c r="I1094" s="42">
        <f t="shared" si="96"/>
        <v>614.26277982555553</v>
      </c>
      <c r="J1094" s="42">
        <f>(Y$9*E1094)+IF(E1094&gt;0,H1094+G1094,0)</f>
        <v>638.36000204777804</v>
      </c>
      <c r="K1094" s="42">
        <f>MAX((Y$9*E1094)+H1094+G1094,0)</f>
        <v>638.36000204777804</v>
      </c>
      <c r="L1094" s="42">
        <f t="shared" si="97"/>
        <v>0</v>
      </c>
      <c r="M1094" s="42">
        <f>ABS(MIN((Y$9*E1094)+H1094+G1094,0))</f>
        <v>0</v>
      </c>
      <c r="N1094" s="42">
        <f>MAX(K1094,0)*(D1094*1000/3600)</f>
        <v>10391.082255555499</v>
      </c>
      <c r="O1094" s="42">
        <f>ABS(M1094*(D1094*1000/3600))</f>
        <v>0</v>
      </c>
      <c r="P1094" s="42">
        <f>P1093+N1094/1000</f>
        <v>6273.5229205485339</v>
      </c>
      <c r="Q1094" s="42">
        <f>Q1093+O1094/1000</f>
        <v>1560.1212227439717</v>
      </c>
      <c r="R1094" s="43">
        <v>1100.6973026553721</v>
      </c>
      <c r="S1094" s="43">
        <f t="shared" si="98"/>
        <v>0</v>
      </c>
      <c r="T1094" s="42">
        <f>V1094*Y$16</f>
        <v>984.34850865901603</v>
      </c>
      <c r="U1094" s="21">
        <f>MIN(O1094,Y$17)</f>
        <v>0</v>
      </c>
      <c r="V1094" s="21">
        <f t="shared" si="101"/>
        <v>1427.5665522557383</v>
      </c>
      <c r="W1094" s="22"/>
    </row>
    <row r="1095" spans="1:23" x14ac:dyDescent="0.35">
      <c r="A1095" s="5" t="s">
        <v>14</v>
      </c>
      <c r="B1095" s="5">
        <v>1088</v>
      </c>
      <c r="C1095" s="5">
        <v>66</v>
      </c>
      <c r="D1095" s="9">
        <v>58.7</v>
      </c>
      <c r="E1095" s="42">
        <f t="shared" si="99"/>
        <v>2.7777777777777186E-2</v>
      </c>
      <c r="F1095" s="42">
        <f t="shared" si="100"/>
        <v>9.9999999999997868E-2</v>
      </c>
      <c r="G1095" s="42">
        <f>0.5*Y$11*Y$13*Y$10*(D1095*(1000/3600))^2</f>
        <v>240.63425968972228</v>
      </c>
      <c r="H1095" s="42">
        <f>IF(D1095=0,0,Y$12*Y$9*9.81)</f>
        <v>374.44769999999994</v>
      </c>
      <c r="I1095" s="42">
        <f t="shared" si="96"/>
        <v>615.08195968972223</v>
      </c>
      <c r="J1095" s="42">
        <f>(Y$9*E1095)+IF(E1095&gt;0,H1095+G1095,0)</f>
        <v>663.27640413416566</v>
      </c>
      <c r="K1095" s="42">
        <f>MAX((Y$9*E1095)+H1095+G1095,0)</f>
        <v>663.27640413416566</v>
      </c>
      <c r="L1095" s="42">
        <f t="shared" si="97"/>
        <v>0</v>
      </c>
      <c r="M1095" s="42">
        <f>ABS(MIN((Y$9*E1095)+H1095+G1095,0))</f>
        <v>0</v>
      </c>
      <c r="N1095" s="42">
        <f>MAX(K1095,0)*(D1095*1000/3600)</f>
        <v>10815.090256298758</v>
      </c>
      <c r="O1095" s="42">
        <f>ABS(M1095*(D1095*1000/3600))</f>
        <v>0</v>
      </c>
      <c r="P1095" s="42">
        <f>P1094+N1095/1000</f>
        <v>6284.3380108048323</v>
      </c>
      <c r="Q1095" s="42">
        <f>Q1094+O1095/1000</f>
        <v>1560.1212227439717</v>
      </c>
      <c r="R1095" s="43">
        <v>1100.6973026553721</v>
      </c>
      <c r="S1095" s="43">
        <f t="shared" si="98"/>
        <v>0</v>
      </c>
      <c r="T1095" s="42">
        <f>V1095*Y$16</f>
        <v>984.34850865901603</v>
      </c>
      <c r="U1095" s="21">
        <f>MIN(O1095,Y$17)</f>
        <v>0</v>
      </c>
      <c r="V1095" s="21">
        <f t="shared" si="101"/>
        <v>1427.5665522557383</v>
      </c>
      <c r="W1095" s="22"/>
    </row>
    <row r="1096" spans="1:23" x14ac:dyDescent="0.35">
      <c r="A1096" s="5" t="s">
        <v>14</v>
      </c>
      <c r="B1096" s="5">
        <v>1089</v>
      </c>
      <c r="C1096" s="5">
        <v>67</v>
      </c>
      <c r="D1096" s="9">
        <v>58.8</v>
      </c>
      <c r="E1096" s="42">
        <f t="shared" si="99"/>
        <v>1.3888888888888099E-2</v>
      </c>
      <c r="F1096" s="42">
        <f t="shared" si="100"/>
        <v>4.9999999999997158E-2</v>
      </c>
      <c r="G1096" s="42">
        <f>0.5*Y$11*Y$13*Y$10*(D1096*(1000/3600))^2</f>
        <v>241.45483627999994</v>
      </c>
      <c r="H1096" s="42">
        <f>IF(D1096=0,0,Y$12*Y$9*9.81)</f>
        <v>374.44769999999994</v>
      </c>
      <c r="I1096" s="42">
        <f t="shared" ref="I1096:I1159" si="102">G1096+H1096</f>
        <v>615.90253627999982</v>
      </c>
      <c r="J1096" s="42">
        <f>(Y$9*E1096)+IF(E1096&gt;0,H1096+G1096,0)</f>
        <v>639.99975850222063</v>
      </c>
      <c r="K1096" s="42">
        <f>MAX((Y$9*E1096)+H1096+G1096,0)</f>
        <v>639.99975850222074</v>
      </c>
      <c r="L1096" s="42">
        <f t="shared" ref="L1096:L1159" si="103">ABS(MIN(J1096,0))</f>
        <v>0</v>
      </c>
      <c r="M1096" s="42">
        <f>ABS(MIN((Y$9*E1096)+H1096+G1096,0))</f>
        <v>0</v>
      </c>
      <c r="N1096" s="42">
        <f>MAX(K1096,0)*(D1096*1000/3600)</f>
        <v>10453.329388869604</v>
      </c>
      <c r="O1096" s="42">
        <f>ABS(M1096*(D1096*1000/3600))</f>
        <v>0</v>
      </c>
      <c r="P1096" s="42">
        <f>P1095+N1096/1000</f>
        <v>6294.7913401937021</v>
      </c>
      <c r="Q1096" s="42">
        <f>Q1095+O1096/1000</f>
        <v>1560.1212227439717</v>
      </c>
      <c r="R1096" s="43">
        <v>1100.6973026553721</v>
      </c>
      <c r="S1096" s="43">
        <f t="shared" ref="S1096:S1159" si="104">R1097-R1096</f>
        <v>0</v>
      </c>
      <c r="T1096" s="42">
        <f>V1096*Y$16</f>
        <v>984.34850865901603</v>
      </c>
      <c r="U1096" s="21">
        <f>MIN(O1096,Y$17)</f>
        <v>0</v>
      </c>
      <c r="V1096" s="21">
        <f t="shared" si="101"/>
        <v>1427.5665522557383</v>
      </c>
      <c r="W1096" s="22"/>
    </row>
    <row r="1097" spans="1:23" x14ac:dyDescent="0.35">
      <c r="A1097" s="5" t="s">
        <v>14</v>
      </c>
      <c r="B1097" s="5">
        <v>1090</v>
      </c>
      <c r="C1097" s="5">
        <v>68</v>
      </c>
      <c r="D1097" s="9">
        <v>58.8</v>
      </c>
      <c r="E1097" s="42">
        <f t="shared" ref="E1097:E1160" si="105">($D1098-$D1096)/2/3.6</f>
        <v>0</v>
      </c>
      <c r="F1097" s="42">
        <f t="shared" ref="F1097:F1160" si="106">($D1098-$D1096)/2</f>
        <v>0</v>
      </c>
      <c r="G1097" s="42">
        <f>0.5*Y$11*Y$13*Y$10*(D1097*(1000/3600))^2</f>
        <v>241.45483627999994</v>
      </c>
      <c r="H1097" s="42">
        <f>IF(D1097=0,0,Y$12*Y$9*9.81)</f>
        <v>374.44769999999994</v>
      </c>
      <c r="I1097" s="42">
        <f t="shared" si="102"/>
        <v>615.90253627999982</v>
      </c>
      <c r="J1097" s="42">
        <f>(Y$9*E1097)+IF(E1097&gt;0,H1097+G1097,0)</f>
        <v>0</v>
      </c>
      <c r="K1097" s="42">
        <f>MAX((Y$9*E1097)+H1097+G1097,0)</f>
        <v>615.90253627999982</v>
      </c>
      <c r="L1097" s="42">
        <f t="shared" si="103"/>
        <v>0</v>
      </c>
      <c r="M1097" s="42">
        <f>ABS(MIN((Y$9*E1097)+H1097+G1097,0))</f>
        <v>0</v>
      </c>
      <c r="N1097" s="42">
        <f>MAX(K1097,0)*(D1097*1000/3600)</f>
        <v>10059.741425906663</v>
      </c>
      <c r="O1097" s="42">
        <f>ABS(M1097*(D1097*1000/3600))</f>
        <v>0</v>
      </c>
      <c r="P1097" s="42">
        <f>P1096+N1097/1000</f>
        <v>6304.8510816196085</v>
      </c>
      <c r="Q1097" s="42">
        <f>Q1096+O1097/1000</f>
        <v>1560.1212227439717</v>
      </c>
      <c r="R1097" s="43">
        <v>1100.6973026553721</v>
      </c>
      <c r="S1097" s="43">
        <f t="shared" si="104"/>
        <v>0</v>
      </c>
      <c r="T1097" s="42">
        <f>V1097*Y$16</f>
        <v>984.34850865901603</v>
      </c>
      <c r="U1097" s="21">
        <f>MIN(O1097,Y$17)</f>
        <v>0</v>
      </c>
      <c r="V1097" s="21">
        <f t="shared" ref="V1097:V1160" si="107">V1096+U1097/1000</f>
        <v>1427.5665522557383</v>
      </c>
      <c r="W1097" s="22"/>
    </row>
    <row r="1098" spans="1:23" x14ac:dyDescent="0.35">
      <c r="A1098" s="5" t="s">
        <v>14</v>
      </c>
      <c r="B1098" s="5">
        <v>1091</v>
      </c>
      <c r="C1098" s="5">
        <v>69</v>
      </c>
      <c r="D1098" s="9">
        <v>58.8</v>
      </c>
      <c r="E1098" s="42">
        <f t="shared" si="105"/>
        <v>4.1666666666667261E-2</v>
      </c>
      <c r="F1098" s="42">
        <f t="shared" si="106"/>
        <v>0.15000000000000213</v>
      </c>
      <c r="G1098" s="42">
        <f>0.5*Y$11*Y$13*Y$10*(D1098*(1000/3600))^2</f>
        <v>241.45483627999994</v>
      </c>
      <c r="H1098" s="42">
        <f>IF(D1098=0,0,Y$12*Y$9*9.81)</f>
        <v>374.44769999999994</v>
      </c>
      <c r="I1098" s="42">
        <f t="shared" si="102"/>
        <v>615.90253627999982</v>
      </c>
      <c r="J1098" s="42">
        <f>(Y$9*E1098)+IF(E1098&gt;0,H1098+G1098,0)</f>
        <v>688.19420294666747</v>
      </c>
      <c r="K1098" s="42">
        <f>MAX((Y$9*E1098)+H1098+G1098,0)</f>
        <v>688.19420294666759</v>
      </c>
      <c r="L1098" s="42">
        <f t="shared" si="103"/>
        <v>0</v>
      </c>
      <c r="M1098" s="42">
        <f>ABS(MIN((Y$9*E1098)+H1098+G1098,0))</f>
        <v>0</v>
      </c>
      <c r="N1098" s="42">
        <f>MAX(K1098,0)*(D1098*1000/3600)</f>
        <v>11240.50531479557</v>
      </c>
      <c r="O1098" s="42">
        <f>ABS(M1098*(D1098*1000/3600))</f>
        <v>0</v>
      </c>
      <c r="P1098" s="42">
        <f>P1097+N1098/1000</f>
        <v>6316.0915869344044</v>
      </c>
      <c r="Q1098" s="42">
        <f>Q1097+O1098/1000</f>
        <v>1560.1212227439717</v>
      </c>
      <c r="R1098" s="43">
        <v>1100.6973026553721</v>
      </c>
      <c r="S1098" s="43">
        <f t="shared" si="104"/>
        <v>0</v>
      </c>
      <c r="T1098" s="42">
        <f>V1098*Y$16</f>
        <v>984.34850865901603</v>
      </c>
      <c r="U1098" s="21">
        <f>MIN(O1098,Y$17)</f>
        <v>0</v>
      </c>
      <c r="V1098" s="21">
        <f t="shared" si="107"/>
        <v>1427.5665522557383</v>
      </c>
      <c r="W1098" s="22"/>
    </row>
    <row r="1099" spans="1:23" x14ac:dyDescent="0.35">
      <c r="A1099" s="5" t="s">
        <v>14</v>
      </c>
      <c r="B1099" s="5">
        <v>1092</v>
      </c>
      <c r="C1099" s="5">
        <v>70</v>
      </c>
      <c r="D1099" s="9">
        <v>59.1</v>
      </c>
      <c r="E1099" s="42">
        <f t="shared" si="105"/>
        <v>0.18055555555555614</v>
      </c>
      <c r="F1099" s="42">
        <f t="shared" si="106"/>
        <v>0.65000000000000213</v>
      </c>
      <c r="G1099" s="42">
        <f>0.5*Y$11*Y$13*Y$10*(D1099*(1000/3600))^2</f>
        <v>243.92494640750002</v>
      </c>
      <c r="H1099" s="42">
        <f>IF(D1099=0,0,Y$12*Y$9*9.81)</f>
        <v>374.44769999999994</v>
      </c>
      <c r="I1099" s="42">
        <f t="shared" si="102"/>
        <v>618.37264640749993</v>
      </c>
      <c r="J1099" s="42">
        <f>(Y$9*E1099)+IF(E1099&gt;0,H1099+G1099,0)</f>
        <v>931.63653529638987</v>
      </c>
      <c r="K1099" s="42">
        <f>MAX((Y$9*E1099)+H1099+G1099,0)</f>
        <v>931.63653529638975</v>
      </c>
      <c r="L1099" s="42">
        <f t="shared" si="103"/>
        <v>0</v>
      </c>
      <c r="M1099" s="42">
        <f>ABS(MIN((Y$9*E1099)+H1099+G1099,0))</f>
        <v>0</v>
      </c>
      <c r="N1099" s="42">
        <f>MAX(K1099,0)*(D1099*1000/3600)</f>
        <v>15294.366454449066</v>
      </c>
      <c r="O1099" s="42">
        <f>ABS(M1099*(D1099*1000/3600))</f>
        <v>0</v>
      </c>
      <c r="P1099" s="42">
        <f>P1098+N1099/1000</f>
        <v>6331.3859533888535</v>
      </c>
      <c r="Q1099" s="42">
        <f>Q1098+O1099/1000</f>
        <v>1560.1212227439717</v>
      </c>
      <c r="R1099" s="43">
        <v>1100.6973026553721</v>
      </c>
      <c r="S1099" s="43">
        <f t="shared" si="104"/>
        <v>0</v>
      </c>
      <c r="T1099" s="42">
        <f>V1099*Y$16</f>
        <v>984.34850865901603</v>
      </c>
      <c r="U1099" s="21">
        <f>MIN(O1099,Y$17)</f>
        <v>0</v>
      </c>
      <c r="V1099" s="21">
        <f t="shared" si="107"/>
        <v>1427.5665522557383</v>
      </c>
      <c r="W1099" s="22"/>
    </row>
    <row r="1100" spans="1:23" x14ac:dyDescent="0.35">
      <c r="A1100" s="5" t="s">
        <v>14</v>
      </c>
      <c r="B1100" s="5">
        <v>1093</v>
      </c>
      <c r="C1100" s="5">
        <v>71</v>
      </c>
      <c r="D1100" s="9">
        <v>60.1</v>
      </c>
      <c r="E1100" s="42">
        <f t="shared" si="105"/>
        <v>0.36111111111111133</v>
      </c>
      <c r="F1100" s="42">
        <f t="shared" si="106"/>
        <v>1.3000000000000007</v>
      </c>
      <c r="G1100" s="42">
        <f>0.5*Y$11*Y$13*Y$10*(D1100*(1000/3600))^2</f>
        <v>252.24943402972227</v>
      </c>
      <c r="H1100" s="42">
        <f>IF(D1100=0,0,Y$12*Y$9*9.81)</f>
        <v>374.44769999999994</v>
      </c>
      <c r="I1100" s="42">
        <f t="shared" si="102"/>
        <v>626.69713402972218</v>
      </c>
      <c r="J1100" s="42">
        <f>(Y$9*E1100)+IF(E1100&gt;0,H1100+G1100,0)</f>
        <v>1253.2249118075003</v>
      </c>
      <c r="K1100" s="42">
        <f>MAX((Y$9*E1100)+H1100+G1100,0)</f>
        <v>1253.2249118075003</v>
      </c>
      <c r="L1100" s="42">
        <f t="shared" si="103"/>
        <v>0</v>
      </c>
      <c r="M1100" s="42">
        <f>ABS(MIN((Y$9*E1100)+H1100+G1100,0))</f>
        <v>0</v>
      </c>
      <c r="N1100" s="42">
        <f>MAX(K1100,0)*(D1100*1000/3600)</f>
        <v>20921.893666564101</v>
      </c>
      <c r="O1100" s="42">
        <f>ABS(M1100*(D1100*1000/3600))</f>
        <v>0</v>
      </c>
      <c r="P1100" s="42">
        <f>P1099+N1100/1000</f>
        <v>6352.3078470554174</v>
      </c>
      <c r="Q1100" s="42">
        <f>Q1099+O1100/1000</f>
        <v>1560.1212227439717</v>
      </c>
      <c r="R1100" s="43">
        <v>1100.6973026553721</v>
      </c>
      <c r="S1100" s="43">
        <f t="shared" si="104"/>
        <v>0</v>
      </c>
      <c r="T1100" s="42">
        <f>V1100*Y$16</f>
        <v>984.34850865901603</v>
      </c>
      <c r="U1100" s="21">
        <f>MIN(O1100,Y$17)</f>
        <v>0</v>
      </c>
      <c r="V1100" s="21">
        <f t="shared" si="107"/>
        <v>1427.5665522557383</v>
      </c>
      <c r="W1100" s="22"/>
    </row>
    <row r="1101" spans="1:23" x14ac:dyDescent="0.35">
      <c r="A1101" s="5" t="s">
        <v>14</v>
      </c>
      <c r="B1101" s="5">
        <v>1094</v>
      </c>
      <c r="C1101" s="5">
        <v>72</v>
      </c>
      <c r="D1101" s="9">
        <v>61.7</v>
      </c>
      <c r="E1101" s="42">
        <f t="shared" si="105"/>
        <v>0.40277777777777757</v>
      </c>
      <c r="F1101" s="42">
        <f t="shared" si="106"/>
        <v>1.4499999999999993</v>
      </c>
      <c r="G1101" s="42">
        <f>0.5*Y$11*Y$13*Y$10*(D1101*(1000/3600))^2</f>
        <v>265.85913325638893</v>
      </c>
      <c r="H1101" s="42">
        <f>IF(D1101=0,0,Y$12*Y$9*9.81)</f>
        <v>374.44769999999994</v>
      </c>
      <c r="I1101" s="42">
        <f t="shared" si="102"/>
        <v>640.30683325638893</v>
      </c>
      <c r="J1101" s="42">
        <f>(Y$9*E1101)+IF(E1101&gt;0,H1101+G1101,0)</f>
        <v>1339.126277700833</v>
      </c>
      <c r="K1101" s="42">
        <f>MAX((Y$9*E1101)+H1101+G1101,0)</f>
        <v>1339.126277700833</v>
      </c>
      <c r="L1101" s="42">
        <f t="shared" si="103"/>
        <v>0</v>
      </c>
      <c r="M1101" s="42">
        <f>ABS(MIN((Y$9*E1101)+H1101+G1101,0))</f>
        <v>0</v>
      </c>
      <c r="N1101" s="42">
        <f>MAX(K1101,0)*(D1101*1000/3600)</f>
        <v>22951.136481705944</v>
      </c>
      <c r="O1101" s="42">
        <f>ABS(M1101*(D1101*1000/3600))</f>
        <v>0</v>
      </c>
      <c r="P1101" s="42">
        <f>P1100+N1101/1000</f>
        <v>6375.2589835371236</v>
      </c>
      <c r="Q1101" s="42">
        <f>Q1100+O1101/1000</f>
        <v>1560.1212227439717</v>
      </c>
      <c r="R1101" s="43">
        <v>1100.6973026553721</v>
      </c>
      <c r="S1101" s="43">
        <f t="shared" si="104"/>
        <v>0</v>
      </c>
      <c r="T1101" s="42">
        <f>V1101*Y$16</f>
        <v>984.34850865901603</v>
      </c>
      <c r="U1101" s="21">
        <f>MIN(O1101,Y$17)</f>
        <v>0</v>
      </c>
      <c r="V1101" s="21">
        <f t="shared" si="107"/>
        <v>1427.5665522557383</v>
      </c>
      <c r="W1101" s="22"/>
    </row>
    <row r="1102" spans="1:23" x14ac:dyDescent="0.35">
      <c r="A1102" s="5" t="s">
        <v>14</v>
      </c>
      <c r="B1102" s="5">
        <v>1095</v>
      </c>
      <c r="C1102" s="5">
        <v>73</v>
      </c>
      <c r="D1102" s="9">
        <v>63</v>
      </c>
      <c r="E1102" s="42">
        <f t="shared" si="105"/>
        <v>0.27777777777777779</v>
      </c>
      <c r="F1102" s="42">
        <f t="shared" si="106"/>
        <v>1</v>
      </c>
      <c r="G1102" s="42">
        <f>0.5*Y$11*Y$13*Y$10*(D1102*(1000/3600))^2</f>
        <v>277.18029675000002</v>
      </c>
      <c r="H1102" s="42">
        <f>IF(D1102=0,0,Y$12*Y$9*9.81)</f>
        <v>374.44769999999994</v>
      </c>
      <c r="I1102" s="42">
        <f t="shared" si="102"/>
        <v>651.62799674999997</v>
      </c>
      <c r="J1102" s="42">
        <f>(Y$9*E1102)+IF(E1102&gt;0,H1102+G1102,0)</f>
        <v>1133.5724411944443</v>
      </c>
      <c r="K1102" s="42">
        <f>MAX((Y$9*E1102)+H1102+G1102,0)</f>
        <v>1133.5724411944443</v>
      </c>
      <c r="L1102" s="42">
        <f t="shared" si="103"/>
        <v>0</v>
      </c>
      <c r="M1102" s="42">
        <f>ABS(MIN((Y$9*E1102)+H1102+G1102,0))</f>
        <v>0</v>
      </c>
      <c r="N1102" s="42">
        <f>MAX(K1102,0)*(D1102*1000/3600)</f>
        <v>19837.517720902775</v>
      </c>
      <c r="O1102" s="42">
        <f>ABS(M1102*(D1102*1000/3600))</f>
        <v>0</v>
      </c>
      <c r="P1102" s="42">
        <f>P1101+N1102/1000</f>
        <v>6395.0965012580264</v>
      </c>
      <c r="Q1102" s="42">
        <f>Q1101+O1102/1000</f>
        <v>1560.1212227439717</v>
      </c>
      <c r="R1102" s="43">
        <v>1100.6973026553721</v>
      </c>
      <c r="S1102" s="43">
        <f t="shared" si="104"/>
        <v>0</v>
      </c>
      <c r="T1102" s="42">
        <f>V1102*Y$16</f>
        <v>984.34850865901603</v>
      </c>
      <c r="U1102" s="21">
        <f>MIN(O1102,Y$17)</f>
        <v>0</v>
      </c>
      <c r="V1102" s="21">
        <f t="shared" si="107"/>
        <v>1427.5665522557383</v>
      </c>
      <c r="W1102" s="22"/>
    </row>
    <row r="1103" spans="1:23" x14ac:dyDescent="0.35">
      <c r="A1103" s="5" t="s">
        <v>14</v>
      </c>
      <c r="B1103" s="5">
        <v>1096</v>
      </c>
      <c r="C1103" s="5">
        <v>74</v>
      </c>
      <c r="D1103" s="9">
        <v>63.7</v>
      </c>
      <c r="E1103" s="42">
        <f t="shared" si="105"/>
        <v>0.12499999999999981</v>
      </c>
      <c r="F1103" s="42">
        <f t="shared" si="106"/>
        <v>0.44999999999999929</v>
      </c>
      <c r="G1103" s="42">
        <f>0.5*Y$11*Y$13*Y$10*(D1103*(1000/3600))^2</f>
        <v>283.3740786897223</v>
      </c>
      <c r="H1103" s="42">
        <f>IF(D1103=0,0,Y$12*Y$9*9.81)</f>
        <v>374.44769999999994</v>
      </c>
      <c r="I1103" s="42">
        <f t="shared" si="102"/>
        <v>657.82177868972224</v>
      </c>
      <c r="J1103" s="42">
        <f>(Y$9*E1103)+IF(E1103&gt;0,H1103+G1103,0)</f>
        <v>874.6967786897219</v>
      </c>
      <c r="K1103" s="42">
        <f>MAX((Y$9*E1103)+H1103+G1103,0)</f>
        <v>874.6967786897219</v>
      </c>
      <c r="L1103" s="42">
        <f t="shared" si="103"/>
        <v>0</v>
      </c>
      <c r="M1103" s="42">
        <f>ABS(MIN((Y$9*E1103)+H1103+G1103,0))</f>
        <v>0</v>
      </c>
      <c r="N1103" s="42">
        <f>MAX(K1103,0)*(D1103*1000/3600)</f>
        <v>15477.273556259799</v>
      </c>
      <c r="O1103" s="42">
        <f>ABS(M1103*(D1103*1000/3600))</f>
        <v>0</v>
      </c>
      <c r="P1103" s="42">
        <f>P1102+N1103/1000</f>
        <v>6410.5737748142865</v>
      </c>
      <c r="Q1103" s="42">
        <f>Q1102+O1103/1000</f>
        <v>1560.1212227439717</v>
      </c>
      <c r="R1103" s="43">
        <v>1100.6973026553721</v>
      </c>
      <c r="S1103" s="43">
        <f t="shared" si="104"/>
        <v>0</v>
      </c>
      <c r="T1103" s="42">
        <f>V1103*Y$16</f>
        <v>984.34850865901603</v>
      </c>
      <c r="U1103" s="21">
        <f>MIN(O1103,Y$17)</f>
        <v>0</v>
      </c>
      <c r="V1103" s="21">
        <f t="shared" si="107"/>
        <v>1427.5665522557383</v>
      </c>
      <c r="W1103" s="22"/>
    </row>
    <row r="1104" spans="1:23" x14ac:dyDescent="0.35">
      <c r="A1104" s="5" t="s">
        <v>14</v>
      </c>
      <c r="B1104" s="5">
        <v>1097</v>
      </c>
      <c r="C1104" s="5">
        <v>75</v>
      </c>
      <c r="D1104" s="9">
        <v>63.9</v>
      </c>
      <c r="E1104" s="42">
        <f t="shared" si="105"/>
        <v>-2.7777777777778172E-2</v>
      </c>
      <c r="F1104" s="42">
        <f t="shared" si="106"/>
        <v>-0.10000000000000142</v>
      </c>
      <c r="G1104" s="42">
        <f>0.5*Y$11*Y$13*Y$10*(D1104*(1000/3600))^2</f>
        <v>285.15630120750001</v>
      </c>
      <c r="H1104" s="42">
        <f>IF(D1104=0,0,Y$12*Y$9*9.81)</f>
        <v>374.44769999999994</v>
      </c>
      <c r="I1104" s="42">
        <f t="shared" si="102"/>
        <v>659.6040012075</v>
      </c>
      <c r="J1104" s="42">
        <f>(Y$9*E1104)+IF(E1104&gt;0,H1104+G1104,0)</f>
        <v>-48.194444444445125</v>
      </c>
      <c r="K1104" s="42">
        <f>MAX((Y$9*E1104)+H1104+G1104,0)</f>
        <v>611.40955676305475</v>
      </c>
      <c r="L1104" s="42">
        <f t="shared" si="103"/>
        <v>48.194444444445125</v>
      </c>
      <c r="M1104" s="42">
        <f>ABS(MIN((Y$9*E1104)+H1104+G1104,0))</f>
        <v>0</v>
      </c>
      <c r="N1104" s="42">
        <f>MAX(K1104,0)*(D1104*1000/3600)</f>
        <v>10852.519632544221</v>
      </c>
      <c r="O1104" s="42">
        <f>ABS(M1104*(D1104*1000/3600))</f>
        <v>0</v>
      </c>
      <c r="P1104" s="42">
        <f>P1103+N1104/1000</f>
        <v>6421.426294446831</v>
      </c>
      <c r="Q1104" s="42">
        <f>Q1103+O1104/1000</f>
        <v>1560.1212227439717</v>
      </c>
      <c r="R1104" s="43">
        <v>1100.6973026553721</v>
      </c>
      <c r="S1104" s="43">
        <f t="shared" si="104"/>
        <v>0</v>
      </c>
      <c r="T1104" s="42">
        <f>V1104*Y$16</f>
        <v>984.34850865901603</v>
      </c>
      <c r="U1104" s="21">
        <f>MIN(O1104,Y$17)</f>
        <v>0</v>
      </c>
      <c r="V1104" s="21">
        <f t="shared" si="107"/>
        <v>1427.5665522557383</v>
      </c>
      <c r="W1104" s="22"/>
    </row>
    <row r="1105" spans="1:23" x14ac:dyDescent="0.35">
      <c r="A1105" s="5" t="s">
        <v>14</v>
      </c>
      <c r="B1105" s="5">
        <v>1098</v>
      </c>
      <c r="C1105" s="5">
        <v>76</v>
      </c>
      <c r="D1105" s="9">
        <v>63.5</v>
      </c>
      <c r="E1105" s="42">
        <f t="shared" si="105"/>
        <v>-0.2222222222222224</v>
      </c>
      <c r="F1105" s="42">
        <f t="shared" si="106"/>
        <v>-0.80000000000000071</v>
      </c>
      <c r="G1105" s="42">
        <f>0.5*Y$11*Y$13*Y$10*(D1105*(1000/3600))^2</f>
        <v>281.59744307638891</v>
      </c>
      <c r="H1105" s="42">
        <f>IF(D1105=0,0,Y$12*Y$9*9.81)</f>
        <v>374.44769999999994</v>
      </c>
      <c r="I1105" s="42">
        <f t="shared" si="102"/>
        <v>656.04514307638885</v>
      </c>
      <c r="J1105" s="42">
        <f>(Y$9*E1105)+IF(E1105&gt;0,H1105+G1105,0)</f>
        <v>-385.55555555555588</v>
      </c>
      <c r="K1105" s="42">
        <f>MAX((Y$9*E1105)+H1105+G1105,0)</f>
        <v>270.48958752083297</v>
      </c>
      <c r="L1105" s="42">
        <f t="shared" si="103"/>
        <v>385.55555555555588</v>
      </c>
      <c r="M1105" s="42">
        <f>ABS(MIN((Y$9*E1105)+H1105+G1105,0))</f>
        <v>0</v>
      </c>
      <c r="N1105" s="42">
        <f>MAX(K1105,0)*(D1105*1000/3600)</f>
        <v>4771.1357798813597</v>
      </c>
      <c r="O1105" s="42">
        <f>ABS(M1105*(D1105*1000/3600))</f>
        <v>0</v>
      </c>
      <c r="P1105" s="42">
        <f>P1104+N1105/1000</f>
        <v>6426.1974302267126</v>
      </c>
      <c r="Q1105" s="42">
        <f>Q1104+O1105/1000</f>
        <v>1560.1212227439717</v>
      </c>
      <c r="R1105" s="43">
        <v>1100.6973026553721</v>
      </c>
      <c r="S1105" s="43">
        <f t="shared" si="104"/>
        <v>21.483548761548036</v>
      </c>
      <c r="T1105" s="42">
        <f>V1105*Y$16</f>
        <v>984.34850865901603</v>
      </c>
      <c r="U1105" s="21">
        <f>MIN(O1105,Y$17)</f>
        <v>0</v>
      </c>
      <c r="V1105" s="21">
        <f t="shared" si="107"/>
        <v>1427.5665522557383</v>
      </c>
      <c r="W1105" s="22"/>
    </row>
    <row r="1106" spans="1:23" x14ac:dyDescent="0.35">
      <c r="A1106" s="5" t="s">
        <v>14</v>
      </c>
      <c r="B1106" s="5">
        <v>1099</v>
      </c>
      <c r="C1106" s="5">
        <v>77</v>
      </c>
      <c r="D1106" s="9">
        <v>62.3</v>
      </c>
      <c r="E1106" s="42">
        <f t="shared" si="105"/>
        <v>-0.44444444444444481</v>
      </c>
      <c r="F1106" s="42">
        <f t="shared" si="106"/>
        <v>-1.6000000000000014</v>
      </c>
      <c r="G1106" s="42">
        <f>0.5*Y$11*Y$13*Y$10*(D1106*(1000/3600))^2</f>
        <v>271.05495438972224</v>
      </c>
      <c r="H1106" s="42">
        <f>IF(D1106=0,0,Y$12*Y$9*9.81)</f>
        <v>374.44769999999994</v>
      </c>
      <c r="I1106" s="42">
        <f t="shared" si="102"/>
        <v>645.50265438972224</v>
      </c>
      <c r="J1106" s="42">
        <f>(Y$9*E1106)+IF(E1106&gt;0,H1106+G1106,0)</f>
        <v>-771.11111111111177</v>
      </c>
      <c r="K1106" s="42">
        <f>MAX((Y$9*E1106)+H1106+G1106,0)</f>
        <v>0</v>
      </c>
      <c r="L1106" s="42">
        <f t="shared" si="103"/>
        <v>771.11111111111177</v>
      </c>
      <c r="M1106" s="42">
        <f>ABS(MIN((Y$9*E1106)+H1106+G1106,0))</f>
        <v>125.60845672138959</v>
      </c>
      <c r="N1106" s="42">
        <f>MAX(K1106,0)*(D1106*1000/3600)</f>
        <v>0</v>
      </c>
      <c r="O1106" s="42">
        <f>ABS(M1106*(D1106*1000/3600))</f>
        <v>2173.7241260396031</v>
      </c>
      <c r="P1106" s="42">
        <f>P1105+N1106/1000</f>
        <v>6426.1974302267126</v>
      </c>
      <c r="Q1106" s="42">
        <f>Q1105+O1106/1000</f>
        <v>1562.2949468700112</v>
      </c>
      <c r="R1106" s="43">
        <v>1122.1808514169202</v>
      </c>
      <c r="S1106" s="43">
        <f t="shared" si="104"/>
        <v>0</v>
      </c>
      <c r="T1106" s="42">
        <f>V1106*Y$16</f>
        <v>985.84735443844556</v>
      </c>
      <c r="U1106" s="21">
        <f>MIN(O1106,Y$17)</f>
        <v>2173.7241260396031</v>
      </c>
      <c r="V1106" s="21">
        <f t="shared" si="107"/>
        <v>1429.7402763817779</v>
      </c>
      <c r="W1106" s="22"/>
    </row>
    <row r="1107" spans="1:23" x14ac:dyDescent="0.35">
      <c r="A1107" s="5" t="s">
        <v>14</v>
      </c>
      <c r="B1107" s="5">
        <v>1100</v>
      </c>
      <c r="C1107" s="5">
        <v>78</v>
      </c>
      <c r="D1107" s="9">
        <v>60.3</v>
      </c>
      <c r="E1107" s="42">
        <f t="shared" si="105"/>
        <v>-0.47222222222222199</v>
      </c>
      <c r="F1107" s="42">
        <f t="shared" si="106"/>
        <v>-1.6999999999999993</v>
      </c>
      <c r="G1107" s="42">
        <f>0.5*Y$11*Y$13*Y$10*(D1107*(1000/3600))^2</f>
        <v>253.93109226749999</v>
      </c>
      <c r="H1107" s="42">
        <f>IF(D1107=0,0,Y$12*Y$9*9.81)</f>
        <v>374.44769999999994</v>
      </c>
      <c r="I1107" s="42">
        <f t="shared" si="102"/>
        <v>628.37879226749988</v>
      </c>
      <c r="J1107" s="42">
        <f>(Y$9*E1107)+IF(E1107&gt;0,H1107+G1107,0)</f>
        <v>-819.3055555555552</v>
      </c>
      <c r="K1107" s="42">
        <f>MAX((Y$9*E1107)+H1107+G1107,0)</f>
        <v>0</v>
      </c>
      <c r="L1107" s="42">
        <f t="shared" si="103"/>
        <v>819.3055555555552</v>
      </c>
      <c r="M1107" s="42">
        <f>ABS(MIN((Y$9*E1107)+H1107+G1107,0))</f>
        <v>190.92676328805527</v>
      </c>
      <c r="N1107" s="42">
        <f>MAX(K1107,0)*(D1107*1000/3600)</f>
        <v>0</v>
      </c>
      <c r="O1107" s="42">
        <f>ABS(M1107*(D1107*1000/3600))</f>
        <v>3198.0232850749258</v>
      </c>
      <c r="P1107" s="42">
        <f>P1106+N1107/1000</f>
        <v>6426.1974302267126</v>
      </c>
      <c r="Q1107" s="42">
        <f>Q1106+O1107/1000</f>
        <v>1565.4929701550861</v>
      </c>
      <c r="R1107" s="43">
        <v>1122.1808514169202</v>
      </c>
      <c r="S1107" s="43">
        <f t="shared" si="104"/>
        <v>0</v>
      </c>
      <c r="T1107" s="42">
        <f>V1107*Y$16</f>
        <v>988.05248417221947</v>
      </c>
      <c r="U1107" s="21">
        <f>MIN(O1107,Y$17)</f>
        <v>3198.0232850749258</v>
      </c>
      <c r="V1107" s="21">
        <f t="shared" si="107"/>
        <v>1432.9382996668528</v>
      </c>
      <c r="W1107" s="22"/>
    </row>
    <row r="1108" spans="1:23" x14ac:dyDescent="0.35">
      <c r="A1108" s="5" t="s">
        <v>14</v>
      </c>
      <c r="B1108" s="5">
        <v>1101</v>
      </c>
      <c r="C1108" s="5">
        <v>79</v>
      </c>
      <c r="D1108" s="9">
        <v>58.9</v>
      </c>
      <c r="E1108" s="42">
        <f t="shared" si="105"/>
        <v>-0.26388888888888867</v>
      </c>
      <c r="F1108" s="42">
        <f t="shared" si="106"/>
        <v>-0.94999999999999929</v>
      </c>
      <c r="G1108" s="42">
        <f>0.5*Y$11*Y$13*Y$10*(D1108*(1000/3600))^2</f>
        <v>242.27680959638889</v>
      </c>
      <c r="H1108" s="42">
        <f>IF(D1108=0,0,Y$12*Y$9*9.81)</f>
        <v>374.44769999999994</v>
      </c>
      <c r="I1108" s="42">
        <f t="shared" si="102"/>
        <v>616.72450959638877</v>
      </c>
      <c r="J1108" s="42">
        <f>(Y$9*E1108)+IF(E1108&gt;0,H1108+G1108,0)</f>
        <v>-457.84722222222183</v>
      </c>
      <c r="K1108" s="42">
        <f>MAX((Y$9*E1108)+H1108+G1108,0)</f>
        <v>158.877287374167</v>
      </c>
      <c r="L1108" s="42">
        <f t="shared" si="103"/>
        <v>457.84722222222183</v>
      </c>
      <c r="M1108" s="42">
        <f>ABS(MIN((Y$9*E1108)+H1108+G1108,0))</f>
        <v>0</v>
      </c>
      <c r="N1108" s="42">
        <f>MAX(K1108,0)*(D1108*1000/3600)</f>
        <v>2599.4089517606767</v>
      </c>
      <c r="O1108" s="42">
        <f>ABS(M1108*(D1108*1000/3600))</f>
        <v>0</v>
      </c>
      <c r="P1108" s="42">
        <f>P1107+N1108/1000</f>
        <v>6428.7968391784734</v>
      </c>
      <c r="Q1108" s="42">
        <f>Q1107+O1108/1000</f>
        <v>1565.4929701550861</v>
      </c>
      <c r="R1108" s="43">
        <v>1122.1808514169202</v>
      </c>
      <c r="S1108" s="43">
        <f t="shared" si="104"/>
        <v>0</v>
      </c>
      <c r="T1108" s="42">
        <f>V1108*Y$16</f>
        <v>988.05248417221947</v>
      </c>
      <c r="U1108" s="21">
        <f>MIN(O1108,Y$17)</f>
        <v>0</v>
      </c>
      <c r="V1108" s="21">
        <f t="shared" si="107"/>
        <v>1432.9382996668528</v>
      </c>
      <c r="W1108" s="22"/>
    </row>
    <row r="1109" spans="1:23" x14ac:dyDescent="0.35">
      <c r="A1109" s="5" t="s">
        <v>14</v>
      </c>
      <c r="B1109" s="5">
        <v>1102</v>
      </c>
      <c r="C1109" s="5">
        <v>80</v>
      </c>
      <c r="D1109" s="9">
        <v>58.4</v>
      </c>
      <c r="E1109" s="42">
        <f t="shared" si="105"/>
        <v>-1.3888888888889086E-2</v>
      </c>
      <c r="F1109" s="42">
        <f t="shared" si="106"/>
        <v>-5.0000000000000711E-2</v>
      </c>
      <c r="G1109" s="42">
        <f>0.5*Y$11*Y$13*Y$10*(D1109*(1000/3600))^2</f>
        <v>238.1809102755555</v>
      </c>
      <c r="H1109" s="42">
        <f>IF(D1109=0,0,Y$12*Y$9*9.81)</f>
        <v>374.44769999999994</v>
      </c>
      <c r="I1109" s="42">
        <f t="shared" si="102"/>
        <v>612.6286102755555</v>
      </c>
      <c r="J1109" s="42">
        <f>(Y$9*E1109)+IF(E1109&gt;0,H1109+G1109,0)</f>
        <v>-24.097222222222562</v>
      </c>
      <c r="K1109" s="42">
        <f>MAX((Y$9*E1109)+H1109+G1109,0)</f>
        <v>588.53138805333288</v>
      </c>
      <c r="L1109" s="42">
        <f t="shared" si="103"/>
        <v>24.097222222222562</v>
      </c>
      <c r="M1109" s="42">
        <f>ABS(MIN((Y$9*E1109)+H1109+G1109,0))</f>
        <v>0</v>
      </c>
      <c r="N1109" s="42">
        <f>MAX(K1109,0)*(D1109*1000/3600)</f>
        <v>9547.2869617540655</v>
      </c>
      <c r="O1109" s="42">
        <f>ABS(M1109*(D1109*1000/3600))</f>
        <v>0</v>
      </c>
      <c r="P1109" s="42">
        <f>P1108+N1109/1000</f>
        <v>6438.3441261402277</v>
      </c>
      <c r="Q1109" s="42">
        <f>Q1108+O1109/1000</f>
        <v>1565.4929701550861</v>
      </c>
      <c r="R1109" s="43">
        <v>1122.1808514169202</v>
      </c>
      <c r="S1109" s="43">
        <f t="shared" si="104"/>
        <v>0</v>
      </c>
      <c r="T1109" s="42">
        <f>V1109*Y$16</f>
        <v>988.05248417221947</v>
      </c>
      <c r="U1109" s="21">
        <f>MIN(O1109,Y$17)</f>
        <v>0</v>
      </c>
      <c r="V1109" s="21">
        <f t="shared" si="107"/>
        <v>1432.9382996668528</v>
      </c>
      <c r="W1109" s="22"/>
    </row>
    <row r="1110" spans="1:23" x14ac:dyDescent="0.35">
      <c r="A1110" s="5" t="s">
        <v>14</v>
      </c>
      <c r="B1110" s="5">
        <v>1103</v>
      </c>
      <c r="C1110" s="5">
        <v>81</v>
      </c>
      <c r="D1110" s="9">
        <v>58.8</v>
      </c>
      <c r="E1110" s="42">
        <f t="shared" si="105"/>
        <v>0.25000000000000061</v>
      </c>
      <c r="F1110" s="42">
        <f t="shared" si="106"/>
        <v>0.90000000000000213</v>
      </c>
      <c r="G1110" s="42">
        <f>0.5*Y$11*Y$13*Y$10*(D1110*(1000/3600))^2</f>
        <v>241.45483627999994</v>
      </c>
      <c r="H1110" s="42">
        <f>IF(D1110=0,0,Y$12*Y$9*9.81)</f>
        <v>374.44769999999994</v>
      </c>
      <c r="I1110" s="42">
        <f t="shared" si="102"/>
        <v>615.90253627999982</v>
      </c>
      <c r="J1110" s="42">
        <f>(Y$9*E1110)+IF(E1110&gt;0,H1110+G1110,0)</f>
        <v>1049.652536280001</v>
      </c>
      <c r="K1110" s="42">
        <f>MAX((Y$9*E1110)+H1110+G1110,0)</f>
        <v>1049.652536280001</v>
      </c>
      <c r="L1110" s="42">
        <f t="shared" si="103"/>
        <v>0</v>
      </c>
      <c r="M1110" s="42">
        <f>ABS(MIN((Y$9*E1110)+H1110+G1110,0))</f>
        <v>0</v>
      </c>
      <c r="N1110" s="42">
        <f>MAX(K1110,0)*(D1110*1000/3600)</f>
        <v>17144.324759240015</v>
      </c>
      <c r="O1110" s="42">
        <f>ABS(M1110*(D1110*1000/3600))</f>
        <v>0</v>
      </c>
      <c r="P1110" s="42">
        <f>P1109+N1110/1000</f>
        <v>6455.4884508994674</v>
      </c>
      <c r="Q1110" s="42">
        <f>Q1109+O1110/1000</f>
        <v>1565.4929701550861</v>
      </c>
      <c r="R1110" s="43">
        <v>1122.1808514169202</v>
      </c>
      <c r="S1110" s="43">
        <f t="shared" si="104"/>
        <v>0</v>
      </c>
      <c r="T1110" s="42">
        <f>V1110*Y$16</f>
        <v>988.05248417221947</v>
      </c>
      <c r="U1110" s="21">
        <f>MIN(O1110,Y$17)</f>
        <v>0</v>
      </c>
      <c r="V1110" s="21">
        <f t="shared" si="107"/>
        <v>1432.9382996668528</v>
      </c>
      <c r="W1110" s="22"/>
    </row>
    <row r="1111" spans="1:23" x14ac:dyDescent="0.35">
      <c r="A1111" s="5" t="s">
        <v>14</v>
      </c>
      <c r="B1111" s="5">
        <v>1104</v>
      </c>
      <c r="C1111" s="5">
        <v>82</v>
      </c>
      <c r="D1111" s="9">
        <v>60.2</v>
      </c>
      <c r="E1111" s="42">
        <f t="shared" si="105"/>
        <v>0.4861111111111111</v>
      </c>
      <c r="F1111" s="42">
        <f t="shared" si="106"/>
        <v>1.75</v>
      </c>
      <c r="G1111" s="42">
        <f>0.5*Y$11*Y$13*Y$10*(D1111*(1000/3600))^2</f>
        <v>253.08956478555564</v>
      </c>
      <c r="H1111" s="42">
        <f>IF(D1111=0,0,Y$12*Y$9*9.81)</f>
        <v>374.44769999999994</v>
      </c>
      <c r="I1111" s="42">
        <f t="shared" si="102"/>
        <v>627.53726478555564</v>
      </c>
      <c r="J1111" s="42">
        <f>(Y$9*E1111)+IF(E1111&gt;0,H1111+G1111,0)</f>
        <v>1470.9400425633335</v>
      </c>
      <c r="K1111" s="42">
        <f>MAX((Y$9*E1111)+H1111+G1111,0)</f>
        <v>1470.9400425633332</v>
      </c>
      <c r="L1111" s="42">
        <f t="shared" si="103"/>
        <v>0</v>
      </c>
      <c r="M1111" s="42">
        <f>ABS(MIN((Y$9*E1111)+H1111+G1111,0))</f>
        <v>0</v>
      </c>
      <c r="N1111" s="42">
        <f>MAX(K1111,0)*(D1111*1000/3600)</f>
        <v>24597.38626730907</v>
      </c>
      <c r="O1111" s="42">
        <f>ABS(M1111*(D1111*1000/3600))</f>
        <v>0</v>
      </c>
      <c r="P1111" s="42">
        <f>P1110+N1111/1000</f>
        <v>6480.0858371667764</v>
      </c>
      <c r="Q1111" s="42">
        <f>Q1110+O1111/1000</f>
        <v>1565.4929701550861</v>
      </c>
      <c r="R1111" s="43">
        <v>1122.1808514169202</v>
      </c>
      <c r="S1111" s="43">
        <f t="shared" si="104"/>
        <v>2.6019176687011623</v>
      </c>
      <c r="T1111" s="42">
        <f>V1111*Y$16</f>
        <v>988.05248417221947</v>
      </c>
      <c r="U1111" s="21">
        <f>MIN(O1111,Y$17)</f>
        <v>0</v>
      </c>
      <c r="V1111" s="21">
        <f t="shared" si="107"/>
        <v>1432.9382996668528</v>
      </c>
      <c r="W1111" s="22"/>
    </row>
    <row r="1112" spans="1:23" x14ac:dyDescent="0.35">
      <c r="A1112" s="5" t="s">
        <v>14</v>
      </c>
      <c r="B1112" s="5">
        <v>1105</v>
      </c>
      <c r="C1112" s="5">
        <v>83</v>
      </c>
      <c r="D1112" s="9">
        <v>62.3</v>
      </c>
      <c r="E1112" s="42">
        <f t="shared" si="105"/>
        <v>0.51388888888888828</v>
      </c>
      <c r="F1112" s="42">
        <f t="shared" si="106"/>
        <v>1.8499999999999979</v>
      </c>
      <c r="G1112" s="42">
        <f>0.5*Y$11*Y$13*Y$10*(D1112*(1000/3600))^2</f>
        <v>271.05495438972224</v>
      </c>
      <c r="H1112" s="42">
        <f>IF(D1112=0,0,Y$12*Y$9*9.81)</f>
        <v>374.44769999999994</v>
      </c>
      <c r="I1112" s="42">
        <f t="shared" si="102"/>
        <v>645.50265438972224</v>
      </c>
      <c r="J1112" s="42">
        <f>(Y$9*E1112)+IF(E1112&gt;0,H1112+G1112,0)</f>
        <v>1537.0998766119433</v>
      </c>
      <c r="K1112" s="42">
        <f>MAX((Y$9*E1112)+H1112+G1112,0)</f>
        <v>1537.0998766119433</v>
      </c>
      <c r="L1112" s="42">
        <f t="shared" si="103"/>
        <v>0</v>
      </c>
      <c r="M1112" s="42">
        <f>ABS(MIN((Y$9*E1112)+H1112+G1112,0))</f>
        <v>0</v>
      </c>
      <c r="N1112" s="42">
        <f>MAX(K1112,0)*(D1112*1000/3600)</f>
        <v>26600.367309145575</v>
      </c>
      <c r="O1112" s="42">
        <f>ABS(M1112*(D1112*1000/3600))</f>
        <v>0</v>
      </c>
      <c r="P1112" s="42">
        <f>P1111+N1112/1000</f>
        <v>6506.6862044759218</v>
      </c>
      <c r="Q1112" s="42">
        <f>Q1111+O1112/1000</f>
        <v>1565.4929701550861</v>
      </c>
      <c r="R1112" s="43">
        <v>1124.7827690856213</v>
      </c>
      <c r="S1112" s="43">
        <f t="shared" si="104"/>
        <v>0</v>
      </c>
      <c r="T1112" s="42">
        <f>V1112*Y$16</f>
        <v>988.05248417221947</v>
      </c>
      <c r="U1112" s="21">
        <f>MIN(O1112,Y$17)</f>
        <v>0</v>
      </c>
      <c r="V1112" s="21">
        <f t="shared" si="107"/>
        <v>1432.9382996668528</v>
      </c>
      <c r="W1112" s="22"/>
    </row>
    <row r="1113" spans="1:23" x14ac:dyDescent="0.35">
      <c r="A1113" s="5" t="s">
        <v>14</v>
      </c>
      <c r="B1113" s="5">
        <v>1106</v>
      </c>
      <c r="C1113" s="5">
        <v>84</v>
      </c>
      <c r="D1113" s="9">
        <v>63.9</v>
      </c>
      <c r="E1113" s="42">
        <f t="shared" si="105"/>
        <v>0.30555555555555597</v>
      </c>
      <c r="F1113" s="42">
        <f t="shared" si="106"/>
        <v>1.1000000000000014</v>
      </c>
      <c r="G1113" s="42">
        <f>0.5*Y$11*Y$13*Y$10*(D1113*(1000/3600))^2</f>
        <v>285.15630120750001</v>
      </c>
      <c r="H1113" s="42">
        <f>IF(D1113=0,0,Y$12*Y$9*9.81)</f>
        <v>374.44769999999994</v>
      </c>
      <c r="I1113" s="42">
        <f t="shared" si="102"/>
        <v>659.6040012075</v>
      </c>
      <c r="J1113" s="42">
        <f>(Y$9*E1113)+IF(E1113&gt;0,H1113+G1113,0)</f>
        <v>1189.7428900963896</v>
      </c>
      <c r="K1113" s="42">
        <f>MAX((Y$9*E1113)+H1113+G1113,0)</f>
        <v>1189.7428900963896</v>
      </c>
      <c r="L1113" s="42">
        <f t="shared" si="103"/>
        <v>0</v>
      </c>
      <c r="M1113" s="42">
        <f>ABS(MIN((Y$9*E1113)+H1113+G1113,0))</f>
        <v>0</v>
      </c>
      <c r="N1113" s="42">
        <f>MAX(K1113,0)*(D1113*1000/3600)</f>
        <v>21117.936299210916</v>
      </c>
      <c r="O1113" s="42">
        <f>ABS(M1113*(D1113*1000/3600))</f>
        <v>0</v>
      </c>
      <c r="P1113" s="42">
        <f>P1112+N1113/1000</f>
        <v>6527.8041407751325</v>
      </c>
      <c r="Q1113" s="42">
        <f>Q1112+O1113/1000</f>
        <v>1565.4929701550861</v>
      </c>
      <c r="R1113" s="43">
        <v>1124.7827690856213</v>
      </c>
      <c r="S1113" s="43">
        <f t="shared" si="104"/>
        <v>0</v>
      </c>
      <c r="T1113" s="42">
        <f>V1113*Y$16</f>
        <v>988.05248417221947</v>
      </c>
      <c r="U1113" s="21">
        <f>MIN(O1113,Y$17)</f>
        <v>0</v>
      </c>
      <c r="V1113" s="21">
        <f t="shared" si="107"/>
        <v>1432.9382996668528</v>
      </c>
      <c r="W1113" s="22"/>
    </row>
    <row r="1114" spans="1:23" x14ac:dyDescent="0.35">
      <c r="A1114" s="5" t="s">
        <v>14</v>
      </c>
      <c r="B1114" s="5">
        <v>1107</v>
      </c>
      <c r="C1114" s="5">
        <v>85</v>
      </c>
      <c r="D1114" s="9">
        <v>64.5</v>
      </c>
      <c r="E1114" s="42">
        <f t="shared" si="105"/>
        <v>6.9444444444445433E-2</v>
      </c>
      <c r="F1114" s="42">
        <f t="shared" si="106"/>
        <v>0.25000000000000355</v>
      </c>
      <c r="G1114" s="42">
        <f>0.5*Y$11*Y$13*Y$10*(D1114*(1000/3600))^2</f>
        <v>290.53649018750008</v>
      </c>
      <c r="H1114" s="42">
        <f>IF(D1114=0,0,Y$12*Y$9*9.81)</f>
        <v>374.44769999999994</v>
      </c>
      <c r="I1114" s="42">
        <f t="shared" si="102"/>
        <v>664.98419018749996</v>
      </c>
      <c r="J1114" s="42">
        <f>(Y$9*E1114)+IF(E1114&gt;0,H1114+G1114,0)</f>
        <v>785.47030129861275</v>
      </c>
      <c r="K1114" s="42">
        <f>MAX((Y$9*E1114)+H1114+G1114,0)</f>
        <v>785.47030129861287</v>
      </c>
      <c r="L1114" s="42">
        <f t="shared" si="103"/>
        <v>0</v>
      </c>
      <c r="M1114" s="42">
        <f>ABS(MIN((Y$9*E1114)+H1114+G1114,0))</f>
        <v>0</v>
      </c>
      <c r="N1114" s="42">
        <f>MAX(K1114,0)*(D1114*1000/3600)</f>
        <v>14073.009564933482</v>
      </c>
      <c r="O1114" s="42">
        <f>ABS(M1114*(D1114*1000/3600))</f>
        <v>0</v>
      </c>
      <c r="P1114" s="42">
        <f>P1113+N1114/1000</f>
        <v>6541.8771503400658</v>
      </c>
      <c r="Q1114" s="42">
        <f>Q1113+O1114/1000</f>
        <v>1565.4929701550861</v>
      </c>
      <c r="R1114" s="43">
        <v>1124.7827690856213</v>
      </c>
      <c r="S1114" s="43">
        <f t="shared" si="104"/>
        <v>0</v>
      </c>
      <c r="T1114" s="42">
        <f>V1114*Y$16</f>
        <v>988.05248417221947</v>
      </c>
      <c r="U1114" s="21">
        <f>MIN(O1114,Y$17)</f>
        <v>0</v>
      </c>
      <c r="V1114" s="21">
        <f t="shared" si="107"/>
        <v>1432.9382996668528</v>
      </c>
      <c r="W1114" s="22"/>
    </row>
    <row r="1115" spans="1:23" x14ac:dyDescent="0.35">
      <c r="A1115" s="5" t="s">
        <v>14</v>
      </c>
      <c r="B1115" s="5">
        <v>1108</v>
      </c>
      <c r="C1115" s="5">
        <v>86</v>
      </c>
      <c r="D1115" s="9">
        <v>64.400000000000006</v>
      </c>
      <c r="E1115" s="42">
        <f t="shared" si="105"/>
        <v>-0.1388888888888889</v>
      </c>
      <c r="F1115" s="42">
        <f t="shared" si="106"/>
        <v>-0.5</v>
      </c>
      <c r="G1115" s="42">
        <f>0.5*Y$11*Y$13*Y$10*(D1115*(1000/3600))^2</f>
        <v>289.636300208889</v>
      </c>
      <c r="H1115" s="42">
        <f>IF(D1115=0,0,Y$12*Y$9*9.81)</f>
        <v>374.44769999999994</v>
      </c>
      <c r="I1115" s="42">
        <f t="shared" si="102"/>
        <v>664.08400020888894</v>
      </c>
      <c r="J1115" s="42">
        <f>(Y$9*E1115)+IF(E1115&gt;0,H1115+G1115,0)</f>
        <v>-240.97222222222223</v>
      </c>
      <c r="K1115" s="42">
        <f>MAX((Y$9*E1115)+H1115+G1115,0)</f>
        <v>423.11177798666671</v>
      </c>
      <c r="L1115" s="42">
        <f t="shared" si="103"/>
        <v>240.97222222222223</v>
      </c>
      <c r="M1115" s="42">
        <f>ABS(MIN((Y$9*E1115)+H1115+G1115,0))</f>
        <v>0</v>
      </c>
      <c r="N1115" s="42">
        <f>MAX(K1115,0)*(D1115*1000/3600)</f>
        <v>7568.9995839837047</v>
      </c>
      <c r="O1115" s="42">
        <f>ABS(M1115*(D1115*1000/3600))</f>
        <v>0</v>
      </c>
      <c r="P1115" s="42">
        <f>P1114+N1115/1000</f>
        <v>6549.4461499240497</v>
      </c>
      <c r="Q1115" s="42">
        <f>Q1114+O1115/1000</f>
        <v>1565.4929701550861</v>
      </c>
      <c r="R1115" s="43">
        <v>1124.7827690856213</v>
      </c>
      <c r="S1115" s="43">
        <f t="shared" si="104"/>
        <v>0</v>
      </c>
      <c r="T1115" s="42">
        <f>V1115*Y$16</f>
        <v>988.05248417221947</v>
      </c>
      <c r="U1115" s="21">
        <f>MIN(O1115,Y$17)</f>
        <v>0</v>
      </c>
      <c r="V1115" s="21">
        <f t="shared" si="107"/>
        <v>1432.9382996668528</v>
      </c>
      <c r="W1115" s="22"/>
    </row>
    <row r="1116" spans="1:23" x14ac:dyDescent="0.35">
      <c r="A1116" s="5" t="s">
        <v>14</v>
      </c>
      <c r="B1116" s="5">
        <v>1109</v>
      </c>
      <c r="C1116" s="5">
        <v>87</v>
      </c>
      <c r="D1116" s="9">
        <v>63.5</v>
      </c>
      <c r="E1116" s="42">
        <f t="shared" si="105"/>
        <v>-0.33333333333333409</v>
      </c>
      <c r="F1116" s="42">
        <f t="shared" si="106"/>
        <v>-1.2000000000000028</v>
      </c>
      <c r="G1116" s="42">
        <f>0.5*Y$11*Y$13*Y$10*(D1116*(1000/3600))^2</f>
        <v>281.59744307638891</v>
      </c>
      <c r="H1116" s="42">
        <f>IF(D1116=0,0,Y$12*Y$9*9.81)</f>
        <v>374.44769999999994</v>
      </c>
      <c r="I1116" s="42">
        <f t="shared" si="102"/>
        <v>656.04514307638885</v>
      </c>
      <c r="J1116" s="42">
        <f>(Y$9*E1116)+IF(E1116&gt;0,H1116+G1116,0)</f>
        <v>-578.33333333333462</v>
      </c>
      <c r="K1116" s="42">
        <f>MAX((Y$9*E1116)+H1116+G1116,0)</f>
        <v>77.711809743054232</v>
      </c>
      <c r="L1116" s="42">
        <f t="shared" si="103"/>
        <v>578.33333333333462</v>
      </c>
      <c r="M1116" s="42">
        <f>ABS(MIN((Y$9*E1116)+H1116+G1116,0))</f>
        <v>0</v>
      </c>
      <c r="N1116" s="42">
        <f>MAX(K1116,0)*(D1116*1000/3600)</f>
        <v>1370.7499774122066</v>
      </c>
      <c r="O1116" s="42">
        <f>ABS(M1116*(D1116*1000/3600))</f>
        <v>0</v>
      </c>
      <c r="P1116" s="42">
        <f>P1115+N1116/1000</f>
        <v>6550.8168999014615</v>
      </c>
      <c r="Q1116" s="42">
        <f>Q1115+O1116/1000</f>
        <v>1565.4929701550861</v>
      </c>
      <c r="R1116" s="43">
        <v>1124.7827690856213</v>
      </c>
      <c r="S1116" s="43">
        <f t="shared" si="104"/>
        <v>58.159159363984145</v>
      </c>
      <c r="T1116" s="42">
        <f>V1116*Y$16</f>
        <v>988.05248417221947</v>
      </c>
      <c r="U1116" s="21">
        <f>MIN(O1116,Y$17)</f>
        <v>0</v>
      </c>
      <c r="V1116" s="21">
        <f t="shared" si="107"/>
        <v>1432.9382996668528</v>
      </c>
      <c r="W1116" s="22"/>
    </row>
    <row r="1117" spans="1:23" x14ac:dyDescent="0.35">
      <c r="A1117" s="5" t="s">
        <v>14</v>
      </c>
      <c r="B1117" s="5">
        <v>1110</v>
      </c>
      <c r="C1117" s="5">
        <v>88</v>
      </c>
      <c r="D1117" s="9">
        <v>62</v>
      </c>
      <c r="E1117" s="42">
        <f t="shared" si="105"/>
        <v>-0.31944444444444403</v>
      </c>
      <c r="F1117" s="42">
        <f t="shared" si="106"/>
        <v>-1.1499999999999986</v>
      </c>
      <c r="G1117" s="42">
        <f>0.5*Y$11*Y$13*Y$10*(D1117*(1000/3600))^2</f>
        <v>268.45075855555552</v>
      </c>
      <c r="H1117" s="42">
        <f>IF(D1117=0,0,Y$12*Y$9*9.81)</f>
        <v>374.44769999999994</v>
      </c>
      <c r="I1117" s="42">
        <f t="shared" si="102"/>
        <v>642.89845855555541</v>
      </c>
      <c r="J1117" s="42">
        <f>(Y$9*E1117)+IF(E1117&gt;0,H1117+G1117,0)</f>
        <v>-554.2361111111104</v>
      </c>
      <c r="K1117" s="42">
        <f>MAX((Y$9*E1117)+H1117+G1117,0)</f>
        <v>88.662347444445061</v>
      </c>
      <c r="L1117" s="42">
        <f t="shared" si="103"/>
        <v>554.2361111111104</v>
      </c>
      <c r="M1117" s="42">
        <f>ABS(MIN((Y$9*E1117)+H1117+G1117,0))</f>
        <v>0</v>
      </c>
      <c r="N1117" s="42">
        <f>MAX(K1117,0)*(D1117*1000/3600)</f>
        <v>1526.9626504321093</v>
      </c>
      <c r="O1117" s="42">
        <f>ABS(M1117*(D1117*1000/3600))</f>
        <v>0</v>
      </c>
      <c r="P1117" s="42">
        <f>P1116+N1117/1000</f>
        <v>6552.3438625518938</v>
      </c>
      <c r="Q1117" s="42">
        <f>Q1116+O1117/1000</f>
        <v>1565.4929701550861</v>
      </c>
      <c r="R1117" s="43">
        <v>1182.9419284496055</v>
      </c>
      <c r="S1117" s="43">
        <f t="shared" si="104"/>
        <v>0</v>
      </c>
      <c r="T1117" s="42">
        <f>V1117*Y$16</f>
        <v>988.05248417221947</v>
      </c>
      <c r="U1117" s="21">
        <f>MIN(O1117,Y$17)</f>
        <v>0</v>
      </c>
      <c r="V1117" s="21">
        <f t="shared" si="107"/>
        <v>1432.9382996668528</v>
      </c>
      <c r="W1117" s="22"/>
    </row>
    <row r="1118" spans="1:23" x14ac:dyDescent="0.35">
      <c r="A1118" s="5" t="s">
        <v>14</v>
      </c>
      <c r="B1118" s="5">
        <v>1111</v>
      </c>
      <c r="C1118" s="5">
        <v>89</v>
      </c>
      <c r="D1118" s="9">
        <v>61.2</v>
      </c>
      <c r="E1118" s="42">
        <f t="shared" si="105"/>
        <v>-9.7222222222222612E-2</v>
      </c>
      <c r="F1118" s="42">
        <f t="shared" si="106"/>
        <v>-0.35000000000000142</v>
      </c>
      <c r="G1118" s="42">
        <f>0.5*Y$11*Y$13*Y$10*(D1118*(1000/3600))^2</f>
        <v>261.56769228000002</v>
      </c>
      <c r="H1118" s="42">
        <f>IF(D1118=0,0,Y$12*Y$9*9.81)</f>
        <v>374.44769999999994</v>
      </c>
      <c r="I1118" s="42">
        <f t="shared" si="102"/>
        <v>636.01539228000001</v>
      </c>
      <c r="J1118" s="42">
        <f>(Y$9*E1118)+IF(E1118&gt;0,H1118+G1118,0)</f>
        <v>-168.68055555555623</v>
      </c>
      <c r="K1118" s="42">
        <f>MAX((Y$9*E1118)+H1118+G1118,0)</f>
        <v>467.33483672444373</v>
      </c>
      <c r="L1118" s="42">
        <f t="shared" si="103"/>
        <v>168.68055555555623</v>
      </c>
      <c r="M1118" s="42">
        <f>ABS(MIN((Y$9*E1118)+H1118+G1118,0))</f>
        <v>0</v>
      </c>
      <c r="N1118" s="42">
        <f>MAX(K1118,0)*(D1118*1000/3600)</f>
        <v>7944.6922243155432</v>
      </c>
      <c r="O1118" s="42">
        <f>ABS(M1118*(D1118*1000/3600))</f>
        <v>0</v>
      </c>
      <c r="P1118" s="42">
        <f>P1117+N1118/1000</f>
        <v>6560.2885547762098</v>
      </c>
      <c r="Q1118" s="42">
        <f>Q1117+O1118/1000</f>
        <v>1565.4929701550861</v>
      </c>
      <c r="R1118" s="43">
        <v>1182.9419284496055</v>
      </c>
      <c r="S1118" s="43">
        <f t="shared" si="104"/>
        <v>0</v>
      </c>
      <c r="T1118" s="42">
        <f>V1118*Y$16</f>
        <v>988.05248417221947</v>
      </c>
      <c r="U1118" s="21">
        <f>MIN(O1118,Y$17)</f>
        <v>0</v>
      </c>
      <c r="V1118" s="21">
        <f t="shared" si="107"/>
        <v>1432.9382996668528</v>
      </c>
      <c r="W1118" s="22"/>
    </row>
    <row r="1119" spans="1:23" x14ac:dyDescent="0.35">
      <c r="A1119" s="5" t="s">
        <v>14</v>
      </c>
      <c r="B1119" s="5">
        <v>1112</v>
      </c>
      <c r="C1119" s="5">
        <v>90</v>
      </c>
      <c r="D1119" s="9">
        <v>61.3</v>
      </c>
      <c r="E1119" s="42">
        <f t="shared" si="105"/>
        <v>0.19444444444444425</v>
      </c>
      <c r="F1119" s="42">
        <f t="shared" si="106"/>
        <v>0.69999999999999929</v>
      </c>
      <c r="G1119" s="42">
        <f>0.5*Y$11*Y$13*Y$10*(D1119*(1000/3600))^2</f>
        <v>262.42318702305556</v>
      </c>
      <c r="H1119" s="42">
        <f>IF(D1119=0,0,Y$12*Y$9*9.81)</f>
        <v>374.44769999999994</v>
      </c>
      <c r="I1119" s="42">
        <f t="shared" si="102"/>
        <v>636.8708870230555</v>
      </c>
      <c r="J1119" s="42">
        <f>(Y$9*E1119)+IF(E1119&gt;0,H1119+G1119,0)</f>
        <v>974.23199813416636</v>
      </c>
      <c r="K1119" s="42">
        <f>MAX((Y$9*E1119)+H1119+G1119,0)</f>
        <v>974.23199813416636</v>
      </c>
      <c r="L1119" s="42">
        <f t="shared" si="103"/>
        <v>0</v>
      </c>
      <c r="M1119" s="42">
        <f>ABS(MIN((Y$9*E1119)+H1119+G1119,0))</f>
        <v>0</v>
      </c>
      <c r="N1119" s="42">
        <f>MAX(K1119,0)*(D1119*1000/3600)</f>
        <v>16589.005968229001</v>
      </c>
      <c r="O1119" s="42">
        <f>ABS(M1119*(D1119*1000/3600))</f>
        <v>0</v>
      </c>
      <c r="P1119" s="42">
        <f>P1118+N1119/1000</f>
        <v>6576.8775607444386</v>
      </c>
      <c r="Q1119" s="42">
        <f>Q1118+O1119/1000</f>
        <v>1565.4929701550861</v>
      </c>
      <c r="R1119" s="43">
        <v>1182.9419284496055</v>
      </c>
      <c r="S1119" s="43">
        <f t="shared" si="104"/>
        <v>0</v>
      </c>
      <c r="T1119" s="42">
        <f>V1119*Y$16</f>
        <v>988.05248417221947</v>
      </c>
      <c r="U1119" s="21">
        <f>MIN(O1119,Y$17)</f>
        <v>0</v>
      </c>
      <c r="V1119" s="21">
        <f t="shared" si="107"/>
        <v>1432.9382996668528</v>
      </c>
      <c r="W1119" s="22"/>
    </row>
    <row r="1120" spans="1:23" x14ac:dyDescent="0.35">
      <c r="A1120" s="5" t="s">
        <v>14</v>
      </c>
      <c r="B1120" s="5">
        <v>1113</v>
      </c>
      <c r="C1120" s="5">
        <v>91</v>
      </c>
      <c r="D1120" s="9">
        <v>62.6</v>
      </c>
      <c r="E1120" s="42">
        <f t="shared" si="105"/>
        <v>0.55555555555555558</v>
      </c>
      <c r="F1120" s="42">
        <f t="shared" si="106"/>
        <v>2</v>
      </c>
      <c r="G1120" s="42">
        <f>0.5*Y$11*Y$13*Y$10*(D1120*(1000/3600))^2</f>
        <v>273.67172075888891</v>
      </c>
      <c r="H1120" s="42">
        <f>IF(D1120=0,0,Y$12*Y$9*9.81)</f>
        <v>374.44769999999994</v>
      </c>
      <c r="I1120" s="42">
        <f t="shared" si="102"/>
        <v>648.11942075888885</v>
      </c>
      <c r="J1120" s="42">
        <f>(Y$9*E1120)+IF(E1120&gt;0,H1120+G1120,0)</f>
        <v>1612.0083096477779</v>
      </c>
      <c r="K1120" s="42">
        <f>MAX((Y$9*E1120)+H1120+G1120,0)</f>
        <v>1612.0083096477779</v>
      </c>
      <c r="L1120" s="42">
        <f t="shared" si="103"/>
        <v>0</v>
      </c>
      <c r="M1120" s="42">
        <f>ABS(MIN((Y$9*E1120)+H1120+G1120,0))</f>
        <v>0</v>
      </c>
      <c r="N1120" s="42">
        <f>MAX(K1120,0)*(D1120*1000/3600)</f>
        <v>28031.033384430804</v>
      </c>
      <c r="O1120" s="42">
        <f>ABS(M1120*(D1120*1000/3600))</f>
        <v>0</v>
      </c>
      <c r="P1120" s="42">
        <f>P1119+N1120/1000</f>
        <v>6604.9085941288695</v>
      </c>
      <c r="Q1120" s="42">
        <f>Q1119+O1120/1000</f>
        <v>1565.4929701550861</v>
      </c>
      <c r="R1120" s="43">
        <v>1182.9419284496055</v>
      </c>
      <c r="S1120" s="43">
        <f t="shared" si="104"/>
        <v>0</v>
      </c>
      <c r="T1120" s="42">
        <f>V1120*Y$16</f>
        <v>988.05248417221947</v>
      </c>
      <c r="U1120" s="21">
        <f>MIN(O1120,Y$17)</f>
        <v>0</v>
      </c>
      <c r="V1120" s="21">
        <f t="shared" si="107"/>
        <v>1432.9382996668528</v>
      </c>
      <c r="W1120" s="22"/>
    </row>
    <row r="1121" spans="1:23" x14ac:dyDescent="0.35">
      <c r="A1121" s="5" t="s">
        <v>14</v>
      </c>
      <c r="B1121" s="5">
        <v>1114</v>
      </c>
      <c r="C1121" s="5">
        <v>92</v>
      </c>
      <c r="D1121" s="9">
        <v>65.3</v>
      </c>
      <c r="E1121" s="42">
        <f t="shared" si="105"/>
        <v>0.74999999999999978</v>
      </c>
      <c r="F1121" s="42">
        <f t="shared" si="106"/>
        <v>2.6999999999999993</v>
      </c>
      <c r="G1121" s="42">
        <f>0.5*Y$11*Y$13*Y$10*(D1121*(1000/3600))^2</f>
        <v>297.78829215638893</v>
      </c>
      <c r="H1121" s="42">
        <f>IF(D1121=0,0,Y$12*Y$9*9.81)</f>
        <v>374.44769999999994</v>
      </c>
      <c r="I1121" s="42">
        <f t="shared" si="102"/>
        <v>672.23599215638887</v>
      </c>
      <c r="J1121" s="42">
        <f>(Y$9*E1121)+IF(E1121&gt;0,H1121+G1121,0)</f>
        <v>1973.4859921563884</v>
      </c>
      <c r="K1121" s="42">
        <f>MAX((Y$9*E1121)+H1121+G1121,0)</f>
        <v>1973.4859921563884</v>
      </c>
      <c r="L1121" s="42">
        <f t="shared" si="103"/>
        <v>0</v>
      </c>
      <c r="M1121" s="42">
        <f>ABS(MIN((Y$9*E1121)+H1121+G1121,0))</f>
        <v>0</v>
      </c>
      <c r="N1121" s="42">
        <f>MAX(K1121,0)*(D1121*1000/3600)</f>
        <v>35796.843135503383</v>
      </c>
      <c r="O1121" s="42">
        <f>ABS(M1121*(D1121*1000/3600))</f>
        <v>0</v>
      </c>
      <c r="P1121" s="42">
        <f>P1120+N1121/1000</f>
        <v>6640.7054372643724</v>
      </c>
      <c r="Q1121" s="42">
        <f>Q1120+O1121/1000</f>
        <v>1565.4929701550861</v>
      </c>
      <c r="R1121" s="43">
        <v>1182.9419284496055</v>
      </c>
      <c r="S1121" s="43">
        <f t="shared" si="104"/>
        <v>0</v>
      </c>
      <c r="T1121" s="42">
        <f>V1121*Y$16</f>
        <v>988.05248417221947</v>
      </c>
      <c r="U1121" s="21">
        <f>MIN(O1121,Y$17)</f>
        <v>0</v>
      </c>
      <c r="V1121" s="21">
        <f t="shared" si="107"/>
        <v>1432.9382996668528</v>
      </c>
      <c r="W1121" s="22"/>
    </row>
    <row r="1122" spans="1:23" x14ac:dyDescent="0.35">
      <c r="A1122" s="5" t="s">
        <v>14</v>
      </c>
      <c r="B1122" s="5">
        <v>1115</v>
      </c>
      <c r="C1122" s="5">
        <v>93</v>
      </c>
      <c r="D1122" s="9">
        <v>68</v>
      </c>
      <c r="E1122" s="42">
        <f t="shared" si="105"/>
        <v>0.56944444444444564</v>
      </c>
      <c r="F1122" s="42">
        <f t="shared" si="106"/>
        <v>2.0500000000000043</v>
      </c>
      <c r="G1122" s="42">
        <f>0.5*Y$11*Y$13*Y$10*(D1122*(1000/3600))^2</f>
        <v>322.92307688888889</v>
      </c>
      <c r="H1122" s="42">
        <f>IF(D1122=0,0,Y$12*Y$9*9.81)</f>
        <v>374.44769999999994</v>
      </c>
      <c r="I1122" s="42">
        <f t="shared" si="102"/>
        <v>697.37077688888883</v>
      </c>
      <c r="J1122" s="42">
        <f>(Y$9*E1122)+IF(E1122&gt;0,H1122+G1122,0)</f>
        <v>1685.3568880000021</v>
      </c>
      <c r="K1122" s="42">
        <f>MAX((Y$9*E1122)+H1122+G1122,0)</f>
        <v>1685.3568880000021</v>
      </c>
      <c r="L1122" s="42">
        <f t="shared" si="103"/>
        <v>0</v>
      </c>
      <c r="M1122" s="42">
        <f>ABS(MIN((Y$9*E1122)+H1122+G1122,0))</f>
        <v>0</v>
      </c>
      <c r="N1122" s="42">
        <f>MAX(K1122,0)*(D1122*1000/3600)</f>
        <v>31834.518995555594</v>
      </c>
      <c r="O1122" s="42">
        <f>ABS(M1122*(D1122*1000/3600))</f>
        <v>0</v>
      </c>
      <c r="P1122" s="42">
        <f>P1121+N1122/1000</f>
        <v>6672.5399562599277</v>
      </c>
      <c r="Q1122" s="42">
        <f>Q1121+O1122/1000</f>
        <v>1565.4929701550861</v>
      </c>
      <c r="R1122" s="43">
        <v>1182.9419284496055</v>
      </c>
      <c r="S1122" s="43">
        <f t="shared" si="104"/>
        <v>0</v>
      </c>
      <c r="T1122" s="42">
        <f>V1122*Y$16</f>
        <v>988.05248417221947</v>
      </c>
      <c r="U1122" s="21">
        <f>MIN(O1122,Y$17)</f>
        <v>0</v>
      </c>
      <c r="V1122" s="21">
        <f t="shared" si="107"/>
        <v>1432.9382996668528</v>
      </c>
      <c r="W1122" s="22"/>
    </row>
    <row r="1123" spans="1:23" x14ac:dyDescent="0.35">
      <c r="A1123" s="5" t="s">
        <v>14</v>
      </c>
      <c r="B1123" s="5">
        <v>1116</v>
      </c>
      <c r="C1123" s="5">
        <v>94</v>
      </c>
      <c r="D1123" s="9">
        <v>69.400000000000006</v>
      </c>
      <c r="E1123" s="42">
        <f t="shared" si="105"/>
        <v>0.23611111111111149</v>
      </c>
      <c r="F1123" s="42">
        <f t="shared" si="106"/>
        <v>0.85000000000000142</v>
      </c>
      <c r="G1123" s="42">
        <f>0.5*Y$11*Y$13*Y$10*(D1123*(1000/3600))^2</f>
        <v>336.35678862555557</v>
      </c>
      <c r="H1123" s="42">
        <f>IF(D1123=0,0,Y$12*Y$9*9.81)</f>
        <v>374.44769999999994</v>
      </c>
      <c r="I1123" s="42">
        <f t="shared" si="102"/>
        <v>710.80448862555545</v>
      </c>
      <c r="J1123" s="42">
        <f>(Y$9*E1123)+IF(E1123&gt;0,H1123+G1123,0)</f>
        <v>1120.457266403334</v>
      </c>
      <c r="K1123" s="42">
        <f>MAX((Y$9*E1123)+H1123+G1123,0)</f>
        <v>1120.457266403334</v>
      </c>
      <c r="L1123" s="42">
        <f t="shared" si="103"/>
        <v>0</v>
      </c>
      <c r="M1123" s="42">
        <f>ABS(MIN((Y$9*E1123)+H1123+G1123,0))</f>
        <v>0</v>
      </c>
      <c r="N1123" s="42">
        <f>MAX(K1123,0)*(D1123*1000/3600)</f>
        <v>21599.926191219827</v>
      </c>
      <c r="O1123" s="42">
        <f>ABS(M1123*(D1123*1000/3600))</f>
        <v>0</v>
      </c>
      <c r="P1123" s="42">
        <f>P1122+N1123/1000</f>
        <v>6694.139882451148</v>
      </c>
      <c r="Q1123" s="42">
        <f>Q1122+O1123/1000</f>
        <v>1565.4929701550861</v>
      </c>
      <c r="R1123" s="43">
        <v>1182.9419284496055</v>
      </c>
      <c r="S1123" s="43">
        <f t="shared" si="104"/>
        <v>0</v>
      </c>
      <c r="T1123" s="42">
        <f>V1123*Y$16</f>
        <v>988.05248417221947</v>
      </c>
      <c r="U1123" s="21">
        <f>MIN(O1123,Y$17)</f>
        <v>0</v>
      </c>
      <c r="V1123" s="21">
        <f t="shared" si="107"/>
        <v>1432.9382996668528</v>
      </c>
      <c r="W1123" s="22"/>
    </row>
    <row r="1124" spans="1:23" x14ac:dyDescent="0.35">
      <c r="A1124" s="5" t="s">
        <v>14</v>
      </c>
      <c r="B1124" s="5">
        <v>1117</v>
      </c>
      <c r="C1124" s="5">
        <v>95</v>
      </c>
      <c r="D1124" s="9">
        <v>69.7</v>
      </c>
      <c r="E1124" s="42">
        <f t="shared" si="105"/>
        <v>-1.3888888888890073E-2</v>
      </c>
      <c r="F1124" s="42">
        <f t="shared" si="106"/>
        <v>-5.0000000000004263E-2</v>
      </c>
      <c r="G1124" s="42">
        <f>0.5*Y$11*Y$13*Y$10*(D1124*(1000/3600))^2</f>
        <v>339.27105765638902</v>
      </c>
      <c r="H1124" s="42">
        <f>IF(D1124=0,0,Y$12*Y$9*9.81)</f>
        <v>374.44769999999994</v>
      </c>
      <c r="I1124" s="42">
        <f t="shared" si="102"/>
        <v>713.71875765638902</v>
      </c>
      <c r="J1124" s="42">
        <f>(Y$9*E1124)+IF(E1124&gt;0,H1124+G1124,0)</f>
        <v>-24.097222222224275</v>
      </c>
      <c r="K1124" s="42">
        <f>MAX((Y$9*E1124)+H1124+G1124,0)</f>
        <v>689.62153543416468</v>
      </c>
      <c r="L1124" s="42">
        <f t="shared" si="103"/>
        <v>24.097222222224275</v>
      </c>
      <c r="M1124" s="42">
        <f>ABS(MIN((Y$9*E1124)+H1124+G1124,0))</f>
        <v>0</v>
      </c>
      <c r="N1124" s="42">
        <f>MAX(K1124,0)*(D1124*1000/3600)</f>
        <v>13351.839172155911</v>
      </c>
      <c r="O1124" s="42">
        <f>ABS(M1124*(D1124*1000/3600))</f>
        <v>0</v>
      </c>
      <c r="P1124" s="42">
        <f>P1123+N1124/1000</f>
        <v>6707.4917216233043</v>
      </c>
      <c r="Q1124" s="42">
        <f>Q1123+O1124/1000</f>
        <v>1565.4929701550861</v>
      </c>
      <c r="R1124" s="43">
        <v>1182.9419284496055</v>
      </c>
      <c r="S1124" s="43">
        <f t="shared" si="104"/>
        <v>0</v>
      </c>
      <c r="T1124" s="42">
        <f>V1124*Y$16</f>
        <v>988.05248417221947</v>
      </c>
      <c r="U1124" s="21">
        <f>MIN(O1124,Y$17)</f>
        <v>0</v>
      </c>
      <c r="V1124" s="21">
        <f t="shared" si="107"/>
        <v>1432.9382996668528</v>
      </c>
      <c r="W1124" s="22"/>
    </row>
    <row r="1125" spans="1:23" x14ac:dyDescent="0.35">
      <c r="A1125" s="5" t="s">
        <v>14</v>
      </c>
      <c r="B1125" s="5">
        <v>1118</v>
      </c>
      <c r="C1125" s="5">
        <v>96</v>
      </c>
      <c r="D1125" s="9">
        <v>69.3</v>
      </c>
      <c r="E1125" s="42">
        <f t="shared" si="105"/>
        <v>-0.2222222222222234</v>
      </c>
      <c r="F1125" s="42">
        <f t="shared" si="106"/>
        <v>-0.80000000000000426</v>
      </c>
      <c r="G1125" s="42">
        <f>0.5*Y$11*Y$13*Y$10*(D1125*(1000/3600))^2</f>
        <v>335.3881590675</v>
      </c>
      <c r="H1125" s="42">
        <f>IF(D1125=0,0,Y$12*Y$9*9.81)</f>
        <v>374.44769999999994</v>
      </c>
      <c r="I1125" s="42">
        <f t="shared" si="102"/>
        <v>709.8358590675</v>
      </c>
      <c r="J1125" s="42">
        <f>(Y$9*E1125)+IF(E1125&gt;0,H1125+G1125,0)</f>
        <v>-385.55555555555759</v>
      </c>
      <c r="K1125" s="42">
        <f>MAX((Y$9*E1125)+H1125+G1125,0)</f>
        <v>324.28030351194235</v>
      </c>
      <c r="L1125" s="42">
        <f t="shared" si="103"/>
        <v>385.55555555555759</v>
      </c>
      <c r="M1125" s="42">
        <f>ABS(MIN((Y$9*E1125)+H1125+G1125,0))</f>
        <v>0</v>
      </c>
      <c r="N1125" s="42">
        <f>MAX(K1125,0)*(D1125*1000/3600)</f>
        <v>6242.3958426048903</v>
      </c>
      <c r="O1125" s="42">
        <f>ABS(M1125*(D1125*1000/3600))</f>
        <v>0</v>
      </c>
      <c r="P1125" s="42">
        <f>P1124+N1125/1000</f>
        <v>6713.7341174659095</v>
      </c>
      <c r="Q1125" s="42">
        <f>Q1124+O1125/1000</f>
        <v>1565.4929701550861</v>
      </c>
      <c r="R1125" s="43">
        <v>1182.9419284496055</v>
      </c>
      <c r="S1125" s="43">
        <f t="shared" si="104"/>
        <v>0</v>
      </c>
      <c r="T1125" s="42">
        <f>V1125*Y$16</f>
        <v>988.05248417221947</v>
      </c>
      <c r="U1125" s="21">
        <f>MIN(O1125,Y$17)</f>
        <v>0</v>
      </c>
      <c r="V1125" s="21">
        <f t="shared" si="107"/>
        <v>1432.9382996668528</v>
      </c>
      <c r="W1125" s="22"/>
    </row>
    <row r="1126" spans="1:23" x14ac:dyDescent="0.35">
      <c r="A1126" s="5" t="s">
        <v>14</v>
      </c>
      <c r="B1126" s="5">
        <v>1119</v>
      </c>
      <c r="C1126" s="5">
        <v>97</v>
      </c>
      <c r="D1126" s="9">
        <v>68.099999999999994</v>
      </c>
      <c r="E1126" s="42">
        <f t="shared" si="105"/>
        <v>-0.33333333333333215</v>
      </c>
      <c r="F1126" s="42">
        <f t="shared" si="106"/>
        <v>-1.1999999999999957</v>
      </c>
      <c r="G1126" s="42">
        <f>0.5*Y$11*Y$13*Y$10*(D1126*(1000/3600))^2</f>
        <v>323.87354900749995</v>
      </c>
      <c r="H1126" s="42">
        <f>IF(D1126=0,0,Y$12*Y$9*9.81)</f>
        <v>374.44769999999994</v>
      </c>
      <c r="I1126" s="42">
        <f t="shared" si="102"/>
        <v>698.32124900749989</v>
      </c>
      <c r="J1126" s="42">
        <f>(Y$9*E1126)+IF(E1126&gt;0,H1126+G1126,0)</f>
        <v>-578.33333333333132</v>
      </c>
      <c r="K1126" s="42">
        <f>MAX((Y$9*E1126)+H1126+G1126,0)</f>
        <v>119.98791567416856</v>
      </c>
      <c r="L1126" s="42">
        <f t="shared" si="103"/>
        <v>578.33333333333132</v>
      </c>
      <c r="M1126" s="42">
        <f>ABS(MIN((Y$9*E1126)+H1126+G1126,0))</f>
        <v>0</v>
      </c>
      <c r="N1126" s="42">
        <f>MAX(K1126,0)*(D1126*1000/3600)</f>
        <v>2269.7714048363555</v>
      </c>
      <c r="O1126" s="42">
        <f>ABS(M1126*(D1126*1000/3600))</f>
        <v>0</v>
      </c>
      <c r="P1126" s="42">
        <f>P1125+N1126/1000</f>
        <v>6716.0038888707459</v>
      </c>
      <c r="Q1126" s="42">
        <f>Q1125+O1126/1000</f>
        <v>1565.4929701550861</v>
      </c>
      <c r="R1126" s="43">
        <v>1182.9419284496055</v>
      </c>
      <c r="S1126" s="43">
        <f t="shared" si="104"/>
        <v>0</v>
      </c>
      <c r="T1126" s="42">
        <f>V1126*Y$16</f>
        <v>988.05248417221947</v>
      </c>
      <c r="U1126" s="21">
        <f>MIN(O1126,Y$17)</f>
        <v>0</v>
      </c>
      <c r="V1126" s="21">
        <f t="shared" si="107"/>
        <v>1432.9382996668528</v>
      </c>
      <c r="W1126" s="22"/>
    </row>
    <row r="1127" spans="1:23" x14ac:dyDescent="0.35">
      <c r="A1127" s="5" t="s">
        <v>14</v>
      </c>
      <c r="B1127" s="5">
        <v>1120</v>
      </c>
      <c r="C1127" s="5">
        <v>98</v>
      </c>
      <c r="D1127" s="9">
        <v>66.900000000000006</v>
      </c>
      <c r="E1127" s="42">
        <f t="shared" si="105"/>
        <v>-0.26388888888888767</v>
      </c>
      <c r="F1127" s="42">
        <f t="shared" si="106"/>
        <v>-0.94999999999999574</v>
      </c>
      <c r="G1127" s="42">
        <f>0.5*Y$11*Y$13*Y$10*(D1127*(1000/3600))^2</f>
        <v>312.56006750750009</v>
      </c>
      <c r="H1127" s="42">
        <f>IF(D1127=0,0,Y$12*Y$9*9.81)</f>
        <v>374.44769999999994</v>
      </c>
      <c r="I1127" s="42">
        <f t="shared" si="102"/>
        <v>687.00776750750003</v>
      </c>
      <c r="J1127" s="42">
        <f>(Y$9*E1127)+IF(E1127&gt;0,H1127+G1127,0)</f>
        <v>-457.84722222222013</v>
      </c>
      <c r="K1127" s="42">
        <f>MAX((Y$9*E1127)+H1127+G1127,0)</f>
        <v>229.16054528527991</v>
      </c>
      <c r="L1127" s="42">
        <f t="shared" si="103"/>
        <v>457.84722222222013</v>
      </c>
      <c r="M1127" s="42">
        <f>ABS(MIN((Y$9*E1127)+H1127+G1127,0))</f>
        <v>0</v>
      </c>
      <c r="N1127" s="42">
        <f>MAX(K1127,0)*(D1127*1000/3600)</f>
        <v>4258.5667998847848</v>
      </c>
      <c r="O1127" s="42">
        <f>ABS(M1127*(D1127*1000/3600))</f>
        <v>0</v>
      </c>
      <c r="P1127" s="42">
        <f>P1126+N1127/1000</f>
        <v>6720.2624556706305</v>
      </c>
      <c r="Q1127" s="42">
        <f>Q1126+O1127/1000</f>
        <v>1565.4929701550861</v>
      </c>
      <c r="R1127" s="43">
        <v>1182.9419284496055</v>
      </c>
      <c r="S1127" s="43">
        <f t="shared" si="104"/>
        <v>0</v>
      </c>
      <c r="T1127" s="42">
        <f>V1127*Y$16</f>
        <v>988.05248417221947</v>
      </c>
      <c r="U1127" s="21">
        <f>MIN(O1127,Y$17)</f>
        <v>0</v>
      </c>
      <c r="V1127" s="21">
        <f t="shared" si="107"/>
        <v>1432.9382996668528</v>
      </c>
      <c r="W1127" s="22"/>
    </row>
    <row r="1128" spans="1:23" x14ac:dyDescent="0.35">
      <c r="A1128" s="5" t="s">
        <v>14</v>
      </c>
      <c r="B1128" s="5">
        <v>1121</v>
      </c>
      <c r="C1128" s="5">
        <v>99</v>
      </c>
      <c r="D1128" s="9">
        <v>66.2</v>
      </c>
      <c r="E1128" s="42">
        <f t="shared" si="105"/>
        <v>-0.16666666666666705</v>
      </c>
      <c r="F1128" s="42">
        <f t="shared" si="106"/>
        <v>-0.60000000000000142</v>
      </c>
      <c r="G1128" s="42">
        <f>0.5*Y$11*Y$13*Y$10*(D1128*(1000/3600))^2</f>
        <v>306.05341891888889</v>
      </c>
      <c r="H1128" s="42">
        <f>IF(D1128=0,0,Y$12*Y$9*9.81)</f>
        <v>374.44769999999994</v>
      </c>
      <c r="I1128" s="42">
        <f t="shared" si="102"/>
        <v>680.50111891888878</v>
      </c>
      <c r="J1128" s="42">
        <f>(Y$9*E1128)+IF(E1128&gt;0,H1128+G1128,0)</f>
        <v>-289.16666666666731</v>
      </c>
      <c r="K1128" s="42">
        <f>MAX((Y$9*E1128)+H1128+G1128,0)</f>
        <v>391.33445225222152</v>
      </c>
      <c r="L1128" s="42">
        <f t="shared" si="103"/>
        <v>289.16666666666731</v>
      </c>
      <c r="M1128" s="42">
        <f>ABS(MIN((Y$9*E1128)+H1128+G1128,0))</f>
        <v>0</v>
      </c>
      <c r="N1128" s="42">
        <f>MAX(K1128,0)*(D1128*1000/3600)</f>
        <v>7196.2057608602963</v>
      </c>
      <c r="O1128" s="42">
        <f>ABS(M1128*(D1128*1000/3600))</f>
        <v>0</v>
      </c>
      <c r="P1128" s="42">
        <f>P1127+N1128/1000</f>
        <v>6727.4586614314912</v>
      </c>
      <c r="Q1128" s="42">
        <f>Q1127+O1128/1000</f>
        <v>1565.4929701550861</v>
      </c>
      <c r="R1128" s="43">
        <v>1182.9419284496055</v>
      </c>
      <c r="S1128" s="43">
        <f t="shared" si="104"/>
        <v>0</v>
      </c>
      <c r="T1128" s="42">
        <f>V1128*Y$16</f>
        <v>988.05248417221947</v>
      </c>
      <c r="U1128" s="21">
        <f>MIN(O1128,Y$17)</f>
        <v>0</v>
      </c>
      <c r="V1128" s="21">
        <f t="shared" si="107"/>
        <v>1432.9382996668528</v>
      </c>
      <c r="W1128" s="22"/>
    </row>
    <row r="1129" spans="1:23" x14ac:dyDescent="0.35">
      <c r="A1129" s="5" t="s">
        <v>14</v>
      </c>
      <c r="B1129" s="5">
        <v>1122</v>
      </c>
      <c r="C1129" s="5">
        <v>100</v>
      </c>
      <c r="D1129" s="9">
        <v>65.7</v>
      </c>
      <c r="E1129" s="42">
        <f t="shared" si="105"/>
        <v>-0.18055555555555516</v>
      </c>
      <c r="F1129" s="42">
        <f t="shared" si="106"/>
        <v>-0.64999999999999858</v>
      </c>
      <c r="G1129" s="42">
        <f>0.5*Y$11*Y$13*Y$10*(D1129*(1000/3600))^2</f>
        <v>301.44771456749999</v>
      </c>
      <c r="H1129" s="42">
        <f>IF(D1129=0,0,Y$12*Y$9*9.81)</f>
        <v>374.44769999999994</v>
      </c>
      <c r="I1129" s="42">
        <f t="shared" si="102"/>
        <v>675.89541456749998</v>
      </c>
      <c r="J1129" s="42">
        <f>(Y$9*E1129)+IF(E1129&gt;0,H1129+G1129,0)</f>
        <v>-313.26388888888823</v>
      </c>
      <c r="K1129" s="42">
        <f>MAX((Y$9*E1129)+H1129+G1129,0)</f>
        <v>362.63152567861169</v>
      </c>
      <c r="L1129" s="42">
        <f t="shared" si="103"/>
        <v>313.26388888888823</v>
      </c>
      <c r="M1129" s="42">
        <f>ABS(MIN((Y$9*E1129)+H1129+G1129,0))</f>
        <v>0</v>
      </c>
      <c r="N1129" s="42">
        <f>MAX(K1129,0)*(D1129*1000/3600)</f>
        <v>6618.0253436346638</v>
      </c>
      <c r="O1129" s="42">
        <f>ABS(M1129*(D1129*1000/3600))</f>
        <v>0</v>
      </c>
      <c r="P1129" s="42">
        <f>P1128+N1129/1000</f>
        <v>6734.0766867751263</v>
      </c>
      <c r="Q1129" s="42">
        <f>Q1128+O1129/1000</f>
        <v>1565.4929701550861</v>
      </c>
      <c r="R1129" s="43">
        <v>1182.9419284496055</v>
      </c>
      <c r="S1129" s="43">
        <f t="shared" si="104"/>
        <v>0</v>
      </c>
      <c r="T1129" s="42">
        <f>V1129*Y$16</f>
        <v>988.05248417221947</v>
      </c>
      <c r="U1129" s="21">
        <f>MIN(O1129,Y$17)</f>
        <v>0</v>
      </c>
      <c r="V1129" s="21">
        <f t="shared" si="107"/>
        <v>1432.9382996668528</v>
      </c>
      <c r="W1129" s="22"/>
    </row>
    <row r="1130" spans="1:23" x14ac:dyDescent="0.35">
      <c r="A1130" s="5" t="s">
        <v>14</v>
      </c>
      <c r="B1130" s="5">
        <v>1123</v>
      </c>
      <c r="C1130" s="5">
        <v>101</v>
      </c>
      <c r="D1130" s="9">
        <v>64.900000000000006</v>
      </c>
      <c r="E1130" s="42">
        <f t="shared" si="105"/>
        <v>-0.34722222222222221</v>
      </c>
      <c r="F1130" s="42">
        <f t="shared" si="106"/>
        <v>-1.25</v>
      </c>
      <c r="G1130" s="42">
        <f>0.5*Y$11*Y$13*Y$10*(D1130*(1000/3600))^2</f>
        <v>294.15121736305554</v>
      </c>
      <c r="H1130" s="42">
        <f>IF(D1130=0,0,Y$12*Y$9*9.81)</f>
        <v>374.44769999999994</v>
      </c>
      <c r="I1130" s="42">
        <f t="shared" si="102"/>
        <v>668.59891736305553</v>
      </c>
      <c r="J1130" s="42">
        <f>(Y$9*E1130)+IF(E1130&gt;0,H1130+G1130,0)</f>
        <v>-602.43055555555554</v>
      </c>
      <c r="K1130" s="42">
        <f>MAX((Y$9*E1130)+H1130+G1130,0)</f>
        <v>66.168361807499934</v>
      </c>
      <c r="L1130" s="42">
        <f t="shared" si="103"/>
        <v>602.43055555555554</v>
      </c>
      <c r="M1130" s="42">
        <f>ABS(MIN((Y$9*E1130)+H1130+G1130,0))</f>
        <v>0</v>
      </c>
      <c r="N1130" s="42">
        <f>MAX(K1130,0)*(D1130*1000/3600)</f>
        <v>1192.8685225852073</v>
      </c>
      <c r="O1130" s="42">
        <f>ABS(M1130*(D1130*1000/3600))</f>
        <v>0</v>
      </c>
      <c r="P1130" s="42">
        <f>P1129+N1130/1000</f>
        <v>6735.2695552977111</v>
      </c>
      <c r="Q1130" s="42">
        <f>Q1129+O1130/1000</f>
        <v>1565.4929701550861</v>
      </c>
      <c r="R1130" s="43">
        <v>1182.9419284496055</v>
      </c>
      <c r="S1130" s="43">
        <f t="shared" si="104"/>
        <v>0</v>
      </c>
      <c r="T1130" s="42">
        <f>V1130*Y$16</f>
        <v>988.05248417221947</v>
      </c>
      <c r="U1130" s="21">
        <f>MIN(O1130,Y$17)</f>
        <v>0</v>
      </c>
      <c r="V1130" s="21">
        <f t="shared" si="107"/>
        <v>1432.9382996668528</v>
      </c>
      <c r="W1130" s="22"/>
    </row>
    <row r="1131" spans="1:23" x14ac:dyDescent="0.35">
      <c r="A1131" s="5" t="s">
        <v>14</v>
      </c>
      <c r="B1131" s="5">
        <v>1124</v>
      </c>
      <c r="C1131" s="5">
        <v>102</v>
      </c>
      <c r="D1131" s="9">
        <v>63.2</v>
      </c>
      <c r="E1131" s="42">
        <f t="shared" si="105"/>
        <v>-0.63888888888889006</v>
      </c>
      <c r="F1131" s="42">
        <f t="shared" si="106"/>
        <v>-2.3000000000000043</v>
      </c>
      <c r="G1131" s="42">
        <f>0.5*Y$11*Y$13*Y$10*(D1131*(1000/3600))^2</f>
        <v>278.94296510222227</v>
      </c>
      <c r="H1131" s="42">
        <f>IF(D1131=0,0,Y$12*Y$9*9.81)</f>
        <v>374.44769999999994</v>
      </c>
      <c r="I1131" s="42">
        <f t="shared" si="102"/>
        <v>653.39066510222221</v>
      </c>
      <c r="J1131" s="42">
        <f>(Y$9*E1131)+IF(E1131&gt;0,H1131+G1131,0)</f>
        <v>-1108.4722222222242</v>
      </c>
      <c r="K1131" s="42">
        <f>MAX((Y$9*E1131)+H1131+G1131,0)</f>
        <v>0</v>
      </c>
      <c r="L1131" s="42">
        <f t="shared" si="103"/>
        <v>1108.4722222222242</v>
      </c>
      <c r="M1131" s="42">
        <f>ABS(MIN((Y$9*E1131)+H1131+G1131,0))</f>
        <v>455.081557120002</v>
      </c>
      <c r="N1131" s="42">
        <f>MAX(K1131,0)*(D1131*1000/3600)</f>
        <v>0</v>
      </c>
      <c r="O1131" s="42">
        <f>ABS(M1131*(D1131*1000/3600))</f>
        <v>7989.2095583289247</v>
      </c>
      <c r="P1131" s="42">
        <f>P1130+N1131/1000</f>
        <v>6735.2695552977111</v>
      </c>
      <c r="Q1131" s="42">
        <f>Q1130+O1131/1000</f>
        <v>1573.482179713415</v>
      </c>
      <c r="R1131" s="43">
        <v>1182.9419284496055</v>
      </c>
      <c r="S1131" s="43">
        <f t="shared" si="104"/>
        <v>0</v>
      </c>
      <c r="T1131" s="42">
        <f>V1131*Y$16</f>
        <v>993.56127568998022</v>
      </c>
      <c r="U1131" s="21">
        <f>MIN(O1131,Y$17)</f>
        <v>7989.2095583289247</v>
      </c>
      <c r="V1131" s="21">
        <f t="shared" si="107"/>
        <v>1440.9275092251817</v>
      </c>
      <c r="W1131" s="22"/>
    </row>
    <row r="1132" spans="1:23" x14ac:dyDescent="0.35">
      <c r="A1132" s="5" t="s">
        <v>14</v>
      </c>
      <c r="B1132" s="5">
        <v>1125</v>
      </c>
      <c r="C1132" s="5">
        <v>103</v>
      </c>
      <c r="D1132" s="9">
        <v>60.3</v>
      </c>
      <c r="E1132" s="42">
        <f t="shared" si="105"/>
        <v>-1.0277777777777786</v>
      </c>
      <c r="F1132" s="42">
        <f t="shared" si="106"/>
        <v>-3.7000000000000028</v>
      </c>
      <c r="G1132" s="42">
        <f>0.5*Y$11*Y$13*Y$10*(D1132*(1000/3600))^2</f>
        <v>253.93109226749999</v>
      </c>
      <c r="H1132" s="42">
        <f>IF(D1132=0,0,Y$12*Y$9*9.81)</f>
        <v>374.44769999999994</v>
      </c>
      <c r="I1132" s="42">
        <f t="shared" si="102"/>
        <v>628.37879226749988</v>
      </c>
      <c r="J1132" s="42">
        <f>(Y$9*E1132)+IF(E1132&gt;0,H1132+G1132,0)</f>
        <v>-1783.1944444444457</v>
      </c>
      <c r="K1132" s="42">
        <f>MAX((Y$9*E1132)+H1132+G1132,0)</f>
        <v>0</v>
      </c>
      <c r="L1132" s="42">
        <f t="shared" si="103"/>
        <v>1783.1944444444457</v>
      </c>
      <c r="M1132" s="42">
        <f>ABS(MIN((Y$9*E1132)+H1132+G1132,0))</f>
        <v>1154.8156521769458</v>
      </c>
      <c r="N1132" s="42">
        <f>MAX(K1132,0)*(D1132*1000/3600)</f>
        <v>0</v>
      </c>
      <c r="O1132" s="42">
        <f>ABS(M1132*(D1132*1000/3600))</f>
        <v>19343.162173963843</v>
      </c>
      <c r="P1132" s="42">
        <f>P1131+N1132/1000</f>
        <v>6735.2695552977111</v>
      </c>
      <c r="Q1132" s="42">
        <f>Q1131+O1132/1000</f>
        <v>1592.825341887379</v>
      </c>
      <c r="R1132" s="43">
        <v>1182.9419284496055</v>
      </c>
      <c r="S1132" s="43">
        <f t="shared" si="104"/>
        <v>0</v>
      </c>
      <c r="T1132" s="42">
        <f>V1132*Y$16</f>
        <v>1003.9042103899802</v>
      </c>
      <c r="U1132" s="21">
        <f>MIN(O1132,Y$17)</f>
        <v>15000</v>
      </c>
      <c r="V1132" s="21">
        <f t="shared" si="107"/>
        <v>1455.9275092251817</v>
      </c>
      <c r="W1132" s="22"/>
    </row>
    <row r="1133" spans="1:23" x14ac:dyDescent="0.35">
      <c r="A1133" s="5" t="s">
        <v>14</v>
      </c>
      <c r="B1133" s="5">
        <v>1126</v>
      </c>
      <c r="C1133" s="5">
        <v>104</v>
      </c>
      <c r="D1133" s="9">
        <v>55.8</v>
      </c>
      <c r="E1133" s="42">
        <f t="shared" si="105"/>
        <v>-1.3611111111111107</v>
      </c>
      <c r="F1133" s="42">
        <f t="shared" si="106"/>
        <v>-4.8999999999999986</v>
      </c>
      <c r="G1133" s="42">
        <f>0.5*Y$11*Y$13*Y$10*(D1133*(1000/3600))^2</f>
        <v>217.44511442999999</v>
      </c>
      <c r="H1133" s="42">
        <f>IF(D1133=0,0,Y$12*Y$9*9.81)</f>
        <v>374.44769999999994</v>
      </c>
      <c r="I1133" s="42">
        <f t="shared" si="102"/>
        <v>591.89281442999993</v>
      </c>
      <c r="J1133" s="42">
        <f>(Y$9*E1133)+IF(E1133&gt;0,H1133+G1133,0)</f>
        <v>-2361.5277777777769</v>
      </c>
      <c r="K1133" s="42">
        <f>MAX((Y$9*E1133)+H1133+G1133,0)</f>
        <v>0</v>
      </c>
      <c r="L1133" s="42">
        <f t="shared" si="103"/>
        <v>2361.5277777777769</v>
      </c>
      <c r="M1133" s="42">
        <f>ABS(MIN((Y$9*E1133)+H1133+G1133,0))</f>
        <v>1769.6349633477771</v>
      </c>
      <c r="N1133" s="42">
        <f>MAX(K1133,0)*(D1133*1000/3600)</f>
        <v>0</v>
      </c>
      <c r="O1133" s="42">
        <f>ABS(M1133*(D1133*1000/3600))</f>
        <v>27429.341931890543</v>
      </c>
      <c r="P1133" s="42">
        <f>P1132+N1133/1000</f>
        <v>6735.2695552977111</v>
      </c>
      <c r="Q1133" s="42">
        <f>Q1132+O1133/1000</f>
        <v>1620.2546838192695</v>
      </c>
      <c r="R1133" s="43">
        <v>1182.9419284496055</v>
      </c>
      <c r="S1133" s="43">
        <f t="shared" si="104"/>
        <v>49.386769471666412</v>
      </c>
      <c r="T1133" s="42">
        <f>V1133*Y$16</f>
        <v>1014.2471450899802</v>
      </c>
      <c r="U1133" s="21">
        <f>MIN(O1133,Y$17)</f>
        <v>15000</v>
      </c>
      <c r="V1133" s="21">
        <f t="shared" si="107"/>
        <v>1470.9275092251817</v>
      </c>
      <c r="W1133" s="22"/>
    </row>
    <row r="1134" spans="1:23" x14ac:dyDescent="0.35">
      <c r="A1134" s="5" t="s">
        <v>14</v>
      </c>
      <c r="B1134" s="5">
        <v>1127</v>
      </c>
      <c r="C1134" s="5">
        <v>105</v>
      </c>
      <c r="D1134" s="9">
        <v>50.5</v>
      </c>
      <c r="E1134" s="42">
        <f t="shared" si="105"/>
        <v>-1.4722222222222214</v>
      </c>
      <c r="F1134" s="42">
        <f t="shared" si="106"/>
        <v>-5.2999999999999972</v>
      </c>
      <c r="G1134" s="42">
        <f>0.5*Y$11*Y$13*Y$10*(D1134*(1000/3600))^2</f>
        <v>178.10003824305559</v>
      </c>
      <c r="H1134" s="42">
        <f>IF(D1134=0,0,Y$12*Y$9*9.81)</f>
        <v>374.44769999999994</v>
      </c>
      <c r="I1134" s="42">
        <f t="shared" si="102"/>
        <v>552.54773824305551</v>
      </c>
      <c r="J1134" s="42">
        <f>(Y$9*E1134)+IF(E1134&gt;0,H1134+G1134,0)</f>
        <v>-2554.3055555555543</v>
      </c>
      <c r="K1134" s="42">
        <f>MAX((Y$9*E1134)+H1134+G1134,0)</f>
        <v>0</v>
      </c>
      <c r="L1134" s="42">
        <f t="shared" si="103"/>
        <v>2554.3055555555543</v>
      </c>
      <c r="M1134" s="42">
        <f>ABS(MIN((Y$9*E1134)+H1134+G1134,0))</f>
        <v>2001.7578173124984</v>
      </c>
      <c r="N1134" s="42">
        <f>MAX(K1134,0)*(D1134*1000/3600)</f>
        <v>0</v>
      </c>
      <c r="O1134" s="42">
        <f>ABS(M1134*(D1134*1000/3600))</f>
        <v>28080.213826189214</v>
      </c>
      <c r="P1134" s="42">
        <f>P1133+N1134/1000</f>
        <v>6735.2695552977111</v>
      </c>
      <c r="Q1134" s="42">
        <f>Q1133+O1134/1000</f>
        <v>1648.3348976454588</v>
      </c>
      <c r="R1134" s="43">
        <v>1232.3286979212719</v>
      </c>
      <c r="S1134" s="43">
        <f t="shared" si="104"/>
        <v>0</v>
      </c>
      <c r="T1134" s="42">
        <f>V1134*Y$16</f>
        <v>1024.5900797899801</v>
      </c>
      <c r="U1134" s="21">
        <f>MIN(O1134,Y$17)</f>
        <v>15000</v>
      </c>
      <c r="V1134" s="21">
        <f t="shared" si="107"/>
        <v>1485.9275092251817</v>
      </c>
      <c r="W1134" s="22"/>
    </row>
    <row r="1135" spans="1:23" x14ac:dyDescent="0.35">
      <c r="A1135" s="5" t="s">
        <v>14</v>
      </c>
      <c r="B1135" s="5">
        <v>1128</v>
      </c>
      <c r="C1135" s="5">
        <v>106</v>
      </c>
      <c r="D1135" s="9">
        <v>45.2</v>
      </c>
      <c r="E1135" s="42">
        <f t="shared" si="105"/>
        <v>-1.4444444444444442</v>
      </c>
      <c r="F1135" s="42">
        <f t="shared" si="106"/>
        <v>-5.1999999999999993</v>
      </c>
      <c r="G1135" s="42">
        <f>0.5*Y$11*Y$13*Y$10*(D1135*(1000/3600))^2</f>
        <v>142.67836570222224</v>
      </c>
      <c r="H1135" s="42">
        <f>IF(D1135=0,0,Y$12*Y$9*9.81)</f>
        <v>374.44769999999994</v>
      </c>
      <c r="I1135" s="42">
        <f t="shared" si="102"/>
        <v>517.12606570222215</v>
      </c>
      <c r="J1135" s="42">
        <f>(Y$9*E1135)+IF(E1135&gt;0,H1135+G1135,0)</f>
        <v>-2506.1111111111109</v>
      </c>
      <c r="K1135" s="42">
        <f>MAX((Y$9*E1135)+H1135+G1135,0)</f>
        <v>0</v>
      </c>
      <c r="L1135" s="42">
        <f t="shared" si="103"/>
        <v>2506.1111111111109</v>
      </c>
      <c r="M1135" s="42">
        <f>ABS(MIN((Y$9*E1135)+H1135+G1135,0))</f>
        <v>1988.9850454088885</v>
      </c>
      <c r="N1135" s="42">
        <f>MAX(K1135,0)*(D1135*1000/3600)</f>
        <v>0</v>
      </c>
      <c r="O1135" s="42">
        <f>ABS(M1135*(D1135*1000/3600))</f>
        <v>24972.812236800488</v>
      </c>
      <c r="P1135" s="42">
        <f>P1134+N1135/1000</f>
        <v>6735.2695552977111</v>
      </c>
      <c r="Q1135" s="42">
        <f>Q1134+O1135/1000</f>
        <v>1673.3077098822594</v>
      </c>
      <c r="R1135" s="43">
        <v>1232.3286979212719</v>
      </c>
      <c r="S1135" s="43">
        <f t="shared" si="104"/>
        <v>0</v>
      </c>
      <c r="T1135" s="42">
        <f>V1135*Y$16</f>
        <v>1034.9330144899802</v>
      </c>
      <c r="U1135" s="21">
        <f>MIN(O1135,Y$17)</f>
        <v>15000</v>
      </c>
      <c r="V1135" s="21">
        <f t="shared" si="107"/>
        <v>1500.9275092251817</v>
      </c>
      <c r="W1135" s="22"/>
    </row>
    <row r="1136" spans="1:23" x14ac:dyDescent="0.35">
      <c r="A1136" s="5" t="s">
        <v>14</v>
      </c>
      <c r="B1136" s="5">
        <v>1129</v>
      </c>
      <c r="C1136" s="5">
        <v>107</v>
      </c>
      <c r="D1136" s="9">
        <v>40.1</v>
      </c>
      <c r="E1136" s="42">
        <f t="shared" si="105"/>
        <v>-1.25</v>
      </c>
      <c r="F1136" s="42">
        <f t="shared" si="106"/>
        <v>-4.5</v>
      </c>
      <c r="G1136" s="42">
        <f>0.5*Y$11*Y$13*Y$10*(D1136*(1000/3600))^2</f>
        <v>112.2974776963889</v>
      </c>
      <c r="H1136" s="42">
        <f>IF(D1136=0,0,Y$12*Y$9*9.81)</f>
        <v>374.44769999999994</v>
      </c>
      <c r="I1136" s="42">
        <f t="shared" si="102"/>
        <v>486.74517769638885</v>
      </c>
      <c r="J1136" s="42">
        <f>(Y$9*E1136)+IF(E1136&gt;0,H1136+G1136,0)</f>
        <v>-2168.75</v>
      </c>
      <c r="K1136" s="42">
        <f>MAX((Y$9*E1136)+H1136+G1136,0)</f>
        <v>0</v>
      </c>
      <c r="L1136" s="42">
        <f t="shared" si="103"/>
        <v>2168.75</v>
      </c>
      <c r="M1136" s="42">
        <f>ABS(MIN((Y$9*E1136)+H1136+G1136,0))</f>
        <v>1682.0048223036113</v>
      </c>
      <c r="N1136" s="42">
        <f>MAX(K1136,0)*(D1136*1000/3600)</f>
        <v>0</v>
      </c>
      <c r="O1136" s="42">
        <f>ABS(M1136*(D1136*1000/3600))</f>
        <v>18735.664826215227</v>
      </c>
      <c r="P1136" s="42">
        <f>P1135+N1136/1000</f>
        <v>6735.2695552977111</v>
      </c>
      <c r="Q1136" s="42">
        <f>Q1135+O1136/1000</f>
        <v>1692.0433747084746</v>
      </c>
      <c r="R1136" s="43">
        <v>1232.3286979212719</v>
      </c>
      <c r="S1136" s="43">
        <f t="shared" si="104"/>
        <v>0</v>
      </c>
      <c r="T1136" s="42">
        <f>V1136*Y$16</f>
        <v>1045.2759491899801</v>
      </c>
      <c r="U1136" s="21">
        <f>MIN(O1136,Y$17)</f>
        <v>15000</v>
      </c>
      <c r="V1136" s="21">
        <f t="shared" si="107"/>
        <v>1515.9275092251817</v>
      </c>
      <c r="W1136" s="22"/>
    </row>
    <row r="1137" spans="1:23" x14ac:dyDescent="0.35">
      <c r="A1137" s="5" t="s">
        <v>14</v>
      </c>
      <c r="B1137" s="5">
        <v>1130</v>
      </c>
      <c r="C1137" s="5">
        <v>108</v>
      </c>
      <c r="D1137" s="9">
        <v>36.200000000000003</v>
      </c>
      <c r="E1137" s="42">
        <f t="shared" si="105"/>
        <v>-1.0000000000000004</v>
      </c>
      <c r="F1137" s="42">
        <f t="shared" si="106"/>
        <v>-3.6000000000000014</v>
      </c>
      <c r="G1137" s="42">
        <f>0.5*Y$11*Y$13*Y$10*(D1137*(1000/3600))^2</f>
        <v>91.516288252222253</v>
      </c>
      <c r="H1137" s="42">
        <f>IF(D1137=0,0,Y$12*Y$9*9.81)</f>
        <v>374.44769999999994</v>
      </c>
      <c r="I1137" s="42">
        <f t="shared" si="102"/>
        <v>465.96398825222218</v>
      </c>
      <c r="J1137" s="42">
        <f>(Y$9*E1137)+IF(E1137&gt;0,H1137+G1137,0)</f>
        <v>-1735.0000000000007</v>
      </c>
      <c r="K1137" s="42">
        <f>MAX((Y$9*E1137)+H1137+G1137,0)</f>
        <v>0</v>
      </c>
      <c r="L1137" s="42">
        <f t="shared" si="103"/>
        <v>1735.0000000000007</v>
      </c>
      <c r="M1137" s="42">
        <f>ABS(MIN((Y$9*E1137)+H1137+G1137,0))</f>
        <v>1269.0360117477785</v>
      </c>
      <c r="N1137" s="42">
        <f>MAX(K1137,0)*(D1137*1000/3600)</f>
        <v>0</v>
      </c>
      <c r="O1137" s="42">
        <f>ABS(M1137*(D1137*1000/3600))</f>
        <v>12760.862118130439</v>
      </c>
      <c r="P1137" s="42">
        <f>P1136+N1137/1000</f>
        <v>6735.2695552977111</v>
      </c>
      <c r="Q1137" s="42">
        <f>Q1136+O1137/1000</f>
        <v>1704.8042368266051</v>
      </c>
      <c r="R1137" s="43">
        <v>1232.3286979212719</v>
      </c>
      <c r="S1137" s="43">
        <f t="shared" si="104"/>
        <v>0</v>
      </c>
      <c r="T1137" s="42">
        <f>V1137*Y$16</f>
        <v>1054.0749334302154</v>
      </c>
      <c r="U1137" s="21">
        <f>MIN(O1137,Y$17)</f>
        <v>12760.862118130439</v>
      </c>
      <c r="V1137" s="21">
        <f t="shared" si="107"/>
        <v>1528.6883713433122</v>
      </c>
      <c r="W1137" s="22"/>
    </row>
    <row r="1138" spans="1:23" x14ac:dyDescent="0.35">
      <c r="A1138" s="5" t="s">
        <v>14</v>
      </c>
      <c r="B1138" s="5">
        <v>1131</v>
      </c>
      <c r="C1138" s="5">
        <v>109</v>
      </c>
      <c r="D1138" s="9">
        <v>32.9</v>
      </c>
      <c r="E1138" s="42">
        <f t="shared" si="105"/>
        <v>-0.88888888888888917</v>
      </c>
      <c r="F1138" s="42">
        <f t="shared" si="106"/>
        <v>-3.2000000000000011</v>
      </c>
      <c r="G1138" s="42">
        <f>0.5*Y$11*Y$13*Y$10*(D1138*(1000/3600))^2</f>
        <v>75.591515496388894</v>
      </c>
      <c r="H1138" s="42">
        <f>IF(D1138=0,0,Y$12*Y$9*9.81)</f>
        <v>374.44769999999994</v>
      </c>
      <c r="I1138" s="42">
        <f t="shared" si="102"/>
        <v>450.03921549638881</v>
      </c>
      <c r="J1138" s="42">
        <f>(Y$9*E1138)+IF(E1138&gt;0,H1138+G1138,0)</f>
        <v>-1542.2222222222226</v>
      </c>
      <c r="K1138" s="42">
        <f>MAX((Y$9*E1138)+H1138+G1138,0)</f>
        <v>0</v>
      </c>
      <c r="L1138" s="42">
        <f t="shared" si="103"/>
        <v>1542.2222222222226</v>
      </c>
      <c r="M1138" s="42">
        <f>ABS(MIN((Y$9*E1138)+H1138+G1138,0))</f>
        <v>1092.1830067258338</v>
      </c>
      <c r="N1138" s="42">
        <f>MAX(K1138,0)*(D1138*1000/3600)</f>
        <v>0</v>
      </c>
      <c r="O1138" s="42">
        <f>ABS(M1138*(D1138*1000/3600))</f>
        <v>9981.339144799982</v>
      </c>
      <c r="P1138" s="42">
        <f>P1137+N1138/1000</f>
        <v>6735.2695552977111</v>
      </c>
      <c r="Q1138" s="42">
        <f>Q1137+O1138/1000</f>
        <v>1714.785575971405</v>
      </c>
      <c r="R1138" s="43">
        <v>1232.3286979212719</v>
      </c>
      <c r="S1138" s="43">
        <f t="shared" si="104"/>
        <v>0</v>
      </c>
      <c r="T1138" s="42">
        <f>V1138*Y$16</f>
        <v>1060.9573560297633</v>
      </c>
      <c r="U1138" s="21">
        <f>MIN(O1138,Y$17)</f>
        <v>9981.339144799982</v>
      </c>
      <c r="V1138" s="21">
        <f t="shared" si="107"/>
        <v>1538.6697104881121</v>
      </c>
      <c r="W1138" s="22"/>
    </row>
    <row r="1139" spans="1:23" x14ac:dyDescent="0.35">
      <c r="A1139" s="5" t="s">
        <v>14</v>
      </c>
      <c r="B1139" s="5">
        <v>1132</v>
      </c>
      <c r="C1139" s="5">
        <v>110</v>
      </c>
      <c r="D1139" s="9">
        <v>29.8</v>
      </c>
      <c r="E1139" s="42">
        <f t="shared" si="105"/>
        <v>-0.87499999999999956</v>
      </c>
      <c r="F1139" s="42">
        <f t="shared" si="106"/>
        <v>-3.1499999999999986</v>
      </c>
      <c r="G1139" s="42">
        <f>0.5*Y$11*Y$13*Y$10*(D1139*(1000/3600))^2</f>
        <v>62.01743278555557</v>
      </c>
      <c r="H1139" s="42">
        <f>IF(D1139=0,0,Y$12*Y$9*9.81)</f>
        <v>374.44769999999994</v>
      </c>
      <c r="I1139" s="42">
        <f t="shared" si="102"/>
        <v>436.46513278555551</v>
      </c>
      <c r="J1139" s="42">
        <f>(Y$9*E1139)+IF(E1139&gt;0,H1139+G1139,0)</f>
        <v>-1518.1249999999993</v>
      </c>
      <c r="K1139" s="42">
        <f>MAX((Y$9*E1139)+H1139+G1139,0)</f>
        <v>0</v>
      </c>
      <c r="L1139" s="42">
        <f t="shared" si="103"/>
        <v>1518.1249999999993</v>
      </c>
      <c r="M1139" s="42">
        <f>ABS(MIN((Y$9*E1139)+H1139+G1139,0))</f>
        <v>1081.6598672144437</v>
      </c>
      <c r="N1139" s="42">
        <f>MAX(K1139,0)*(D1139*1000/3600)</f>
        <v>0</v>
      </c>
      <c r="O1139" s="42">
        <f>ABS(M1139*(D1139*1000/3600))</f>
        <v>8953.7400119417853</v>
      </c>
      <c r="P1139" s="42">
        <f>P1138+N1139/1000</f>
        <v>6735.2695552977111</v>
      </c>
      <c r="Q1139" s="42">
        <f>Q1138+O1139/1000</f>
        <v>1723.7393159833468</v>
      </c>
      <c r="R1139" s="43">
        <v>1232.3286979212719</v>
      </c>
      <c r="S1139" s="43">
        <f t="shared" si="104"/>
        <v>0</v>
      </c>
      <c r="T1139" s="42">
        <f>V1139*Y$16</f>
        <v>1067.1312192473827</v>
      </c>
      <c r="U1139" s="21">
        <f>MIN(O1139,Y$17)</f>
        <v>8953.7400119417853</v>
      </c>
      <c r="V1139" s="21">
        <f t="shared" si="107"/>
        <v>1547.6234505000539</v>
      </c>
      <c r="W1139" s="22"/>
    </row>
    <row r="1140" spans="1:23" x14ac:dyDescent="0.35">
      <c r="A1140" s="5" t="s">
        <v>14</v>
      </c>
      <c r="B1140" s="5">
        <v>1133</v>
      </c>
      <c r="C1140" s="5">
        <v>111</v>
      </c>
      <c r="D1140" s="9">
        <v>26.6</v>
      </c>
      <c r="E1140" s="42">
        <f t="shared" si="105"/>
        <v>-0.94444444444444453</v>
      </c>
      <c r="F1140" s="42">
        <f t="shared" si="106"/>
        <v>-3.4000000000000004</v>
      </c>
      <c r="G1140" s="42">
        <f>0.5*Y$11*Y$13*Y$10*(D1140*(1000/3600))^2</f>
        <v>49.413376358888897</v>
      </c>
      <c r="H1140" s="42">
        <f>IF(D1140=0,0,Y$12*Y$9*9.81)</f>
        <v>374.44769999999994</v>
      </c>
      <c r="I1140" s="42">
        <f t="shared" si="102"/>
        <v>423.86107635888885</v>
      </c>
      <c r="J1140" s="42">
        <f>(Y$9*E1140)+IF(E1140&gt;0,H1140+G1140,0)</f>
        <v>-1638.6111111111113</v>
      </c>
      <c r="K1140" s="42">
        <f>MAX((Y$9*E1140)+H1140+G1140,0)</f>
        <v>0</v>
      </c>
      <c r="L1140" s="42">
        <f t="shared" si="103"/>
        <v>1638.6111111111113</v>
      </c>
      <c r="M1140" s="42">
        <f>ABS(MIN((Y$9*E1140)+H1140+G1140,0))</f>
        <v>1214.7500347522225</v>
      </c>
      <c r="N1140" s="42">
        <f>MAX(K1140,0)*(D1140*1000/3600)</f>
        <v>0</v>
      </c>
      <c r="O1140" s="42">
        <f>ABS(M1140*(D1140*1000/3600))</f>
        <v>8975.6530345580886</v>
      </c>
      <c r="P1140" s="42">
        <f>P1139+N1140/1000</f>
        <v>6735.2695552977111</v>
      </c>
      <c r="Q1140" s="42">
        <f>Q1139+O1140/1000</f>
        <v>1732.7149690179049</v>
      </c>
      <c r="R1140" s="43">
        <v>1232.3286979212719</v>
      </c>
      <c r="S1140" s="43">
        <f t="shared" si="104"/>
        <v>0</v>
      </c>
      <c r="T1140" s="42">
        <f>V1140*Y$16</f>
        <v>1073.3201921291354</v>
      </c>
      <c r="U1140" s="21">
        <f>MIN(O1140,Y$17)</f>
        <v>8975.6530345580886</v>
      </c>
      <c r="V1140" s="21">
        <f t="shared" si="107"/>
        <v>1556.5991035346119</v>
      </c>
      <c r="W1140" s="22"/>
    </row>
    <row r="1141" spans="1:23" x14ac:dyDescent="0.35">
      <c r="A1141" s="5" t="s">
        <v>14</v>
      </c>
      <c r="B1141" s="5">
        <v>1134</v>
      </c>
      <c r="C1141" s="5">
        <v>112</v>
      </c>
      <c r="D1141" s="9">
        <v>23</v>
      </c>
      <c r="E1141" s="42">
        <f t="shared" si="105"/>
        <v>-1.0000000000000004</v>
      </c>
      <c r="F1141" s="42">
        <f t="shared" si="106"/>
        <v>-3.6000000000000014</v>
      </c>
      <c r="G1141" s="42">
        <f>0.5*Y$11*Y$13*Y$10*(D1141*(1000/3600))^2</f>
        <v>36.943405638888891</v>
      </c>
      <c r="H1141" s="42">
        <f>IF(D1141=0,0,Y$12*Y$9*9.81)</f>
        <v>374.44769999999994</v>
      </c>
      <c r="I1141" s="42">
        <f t="shared" si="102"/>
        <v>411.3911056388888</v>
      </c>
      <c r="J1141" s="42">
        <f>(Y$9*E1141)+IF(E1141&gt;0,H1141+G1141,0)</f>
        <v>-1735.0000000000007</v>
      </c>
      <c r="K1141" s="42">
        <f>MAX((Y$9*E1141)+H1141+G1141,0)</f>
        <v>0</v>
      </c>
      <c r="L1141" s="42">
        <f t="shared" si="103"/>
        <v>1735.0000000000007</v>
      </c>
      <c r="M1141" s="42">
        <f>ABS(MIN((Y$9*E1141)+H1141+G1141,0))</f>
        <v>1323.6088943611119</v>
      </c>
      <c r="N1141" s="42">
        <f>MAX(K1141,0)*(D1141*1000/3600)</f>
        <v>0</v>
      </c>
      <c r="O1141" s="42">
        <f>ABS(M1141*(D1141*1000/3600))</f>
        <v>8456.3901584182149</v>
      </c>
      <c r="P1141" s="42">
        <f>P1140+N1141/1000</f>
        <v>6735.2695552977111</v>
      </c>
      <c r="Q1141" s="42">
        <f>Q1140+O1141/1000</f>
        <v>1741.171359176323</v>
      </c>
      <c r="R1141" s="43">
        <v>1232.3286979212719</v>
      </c>
      <c r="S1141" s="43">
        <f t="shared" si="104"/>
        <v>0</v>
      </c>
      <c r="T1141" s="42">
        <f>V1141*Y$16</f>
        <v>1079.1511182095514</v>
      </c>
      <c r="U1141" s="21">
        <f>MIN(O1141,Y$17)</f>
        <v>8456.3901584182149</v>
      </c>
      <c r="V1141" s="21">
        <f t="shared" si="107"/>
        <v>1565.05549369303</v>
      </c>
      <c r="W1141" s="22"/>
    </row>
    <row r="1142" spans="1:23" x14ac:dyDescent="0.35">
      <c r="A1142" s="5" t="s">
        <v>14</v>
      </c>
      <c r="B1142" s="5">
        <v>1135</v>
      </c>
      <c r="C1142" s="5">
        <v>113</v>
      </c>
      <c r="D1142" s="9">
        <v>19.399999999999999</v>
      </c>
      <c r="E1142" s="42">
        <f t="shared" si="105"/>
        <v>-0.93055555555555547</v>
      </c>
      <c r="F1142" s="42">
        <f t="shared" si="106"/>
        <v>-3.3499999999999996</v>
      </c>
      <c r="G1142" s="42">
        <f>0.5*Y$11*Y$13*Y$10*(D1142*(1000/3600))^2</f>
        <v>26.283591958888884</v>
      </c>
      <c r="H1142" s="42">
        <f>IF(D1142=0,0,Y$12*Y$9*9.81)</f>
        <v>374.44769999999994</v>
      </c>
      <c r="I1142" s="42">
        <f t="shared" si="102"/>
        <v>400.73129195888885</v>
      </c>
      <c r="J1142" s="42">
        <f>(Y$9*E1142)+IF(E1142&gt;0,H1142+G1142,0)</f>
        <v>-1614.5138888888887</v>
      </c>
      <c r="K1142" s="42">
        <f>MAX((Y$9*E1142)+H1142+G1142,0)</f>
        <v>0</v>
      </c>
      <c r="L1142" s="42">
        <f t="shared" si="103"/>
        <v>1614.5138888888887</v>
      </c>
      <c r="M1142" s="42">
        <f>ABS(MIN((Y$9*E1142)+H1142+G1142,0))</f>
        <v>1213.78259693</v>
      </c>
      <c r="N1142" s="42">
        <f>MAX(K1142,0)*(D1142*1000/3600)</f>
        <v>0</v>
      </c>
      <c r="O1142" s="42">
        <f>ABS(M1142*(D1142*1000/3600))</f>
        <v>6540.9395501227782</v>
      </c>
      <c r="P1142" s="42">
        <f>P1141+N1142/1000</f>
        <v>6735.2695552977111</v>
      </c>
      <c r="Q1142" s="42">
        <f>Q1141+O1142/1000</f>
        <v>1747.7122987264459</v>
      </c>
      <c r="R1142" s="43">
        <v>1232.3286979212719</v>
      </c>
      <c r="S1142" s="43">
        <f t="shared" si="104"/>
        <v>0</v>
      </c>
      <c r="T1142" s="42">
        <f>V1142*Y$16</f>
        <v>1083.6612855857893</v>
      </c>
      <c r="U1142" s="21">
        <f>MIN(O1142,Y$17)</f>
        <v>6540.9395501227782</v>
      </c>
      <c r="V1142" s="21">
        <f t="shared" si="107"/>
        <v>1571.5964332431529</v>
      </c>
      <c r="W1142" s="22"/>
    </row>
    <row r="1143" spans="1:23" x14ac:dyDescent="0.35">
      <c r="A1143" s="5" t="s">
        <v>14</v>
      </c>
      <c r="B1143" s="5">
        <v>1136</v>
      </c>
      <c r="C1143" s="5">
        <v>114</v>
      </c>
      <c r="D1143" s="9">
        <v>16.3</v>
      </c>
      <c r="E1143" s="42">
        <f t="shared" si="105"/>
        <v>-0.66666666666666652</v>
      </c>
      <c r="F1143" s="42">
        <f t="shared" si="106"/>
        <v>-2.3999999999999995</v>
      </c>
      <c r="G1143" s="42">
        <f>0.5*Y$11*Y$13*Y$10*(D1143*(1000/3600))^2</f>
        <v>18.554808023055564</v>
      </c>
      <c r="H1143" s="42">
        <f>IF(D1143=0,0,Y$12*Y$9*9.81)</f>
        <v>374.44769999999994</v>
      </c>
      <c r="I1143" s="42">
        <f t="shared" si="102"/>
        <v>393.0025080230555</v>
      </c>
      <c r="J1143" s="42">
        <f>(Y$9*E1143)+IF(E1143&gt;0,H1143+G1143,0)</f>
        <v>-1156.6666666666665</v>
      </c>
      <c r="K1143" s="42">
        <f>MAX((Y$9*E1143)+H1143+G1143,0)</f>
        <v>0</v>
      </c>
      <c r="L1143" s="42">
        <f t="shared" si="103"/>
        <v>1156.6666666666665</v>
      </c>
      <c r="M1143" s="42">
        <f>ABS(MIN((Y$9*E1143)+H1143+G1143,0))</f>
        <v>763.66415864361102</v>
      </c>
      <c r="N1143" s="42">
        <f>MAX(K1143,0)*(D1143*1000/3600)</f>
        <v>0</v>
      </c>
      <c r="O1143" s="42">
        <f>ABS(M1143*(D1143*1000/3600))</f>
        <v>3457.7016071919052</v>
      </c>
      <c r="P1143" s="42">
        <f>P1142+N1143/1000</f>
        <v>6735.2695552977111</v>
      </c>
      <c r="Q1143" s="42">
        <f>Q1142+O1143/1000</f>
        <v>1751.1700003336377</v>
      </c>
      <c r="R1143" s="43">
        <v>1232.3286979212719</v>
      </c>
      <c r="S1143" s="43">
        <f t="shared" si="104"/>
        <v>0</v>
      </c>
      <c r="T1143" s="42">
        <f>V1143*Y$16</f>
        <v>1086.0454710481408</v>
      </c>
      <c r="U1143" s="21">
        <f>MIN(O1143,Y$17)</f>
        <v>3457.7016071919052</v>
      </c>
      <c r="V1143" s="21">
        <f t="shared" si="107"/>
        <v>1575.0541348503448</v>
      </c>
      <c r="W1143" s="22"/>
    </row>
    <row r="1144" spans="1:23" x14ac:dyDescent="0.35">
      <c r="A1144" s="5" t="s">
        <v>14</v>
      </c>
      <c r="B1144" s="5">
        <v>1137</v>
      </c>
      <c r="C1144" s="5">
        <v>115</v>
      </c>
      <c r="D1144" s="9">
        <v>14.6</v>
      </c>
      <c r="E1144" s="42">
        <f t="shared" si="105"/>
        <v>-0.29166666666666685</v>
      </c>
      <c r="F1144" s="42">
        <f t="shared" si="106"/>
        <v>-1.0500000000000007</v>
      </c>
      <c r="G1144" s="42">
        <f>0.5*Y$11*Y$13*Y$10*(D1144*(1000/3600))^2</f>
        <v>14.886306892222219</v>
      </c>
      <c r="H1144" s="42">
        <f>IF(D1144=0,0,Y$12*Y$9*9.81)</f>
        <v>374.44769999999994</v>
      </c>
      <c r="I1144" s="42">
        <f t="shared" si="102"/>
        <v>389.33400689222213</v>
      </c>
      <c r="J1144" s="42">
        <f>(Y$9*E1144)+IF(E1144&gt;0,H1144+G1144,0)</f>
        <v>-506.04166666666697</v>
      </c>
      <c r="K1144" s="42">
        <f>MAX((Y$9*E1144)+H1144+G1144,0)</f>
        <v>0</v>
      </c>
      <c r="L1144" s="42">
        <f t="shared" si="103"/>
        <v>506.04166666666697</v>
      </c>
      <c r="M1144" s="42">
        <f>ABS(MIN((Y$9*E1144)+H1144+G1144,0))</f>
        <v>116.70765977444481</v>
      </c>
      <c r="N1144" s="42">
        <f>MAX(K1144,0)*(D1144*1000/3600)</f>
        <v>0</v>
      </c>
      <c r="O1144" s="42">
        <f>ABS(M1144*(D1144*1000/3600))</f>
        <v>473.31439797413725</v>
      </c>
      <c r="P1144" s="42">
        <f>P1143+N1144/1000</f>
        <v>6735.2695552977111</v>
      </c>
      <c r="Q1144" s="42">
        <f>Q1143+O1144/1000</f>
        <v>1751.6433147316118</v>
      </c>
      <c r="R1144" s="43">
        <v>1232.3286979212719</v>
      </c>
      <c r="S1144" s="43">
        <f t="shared" si="104"/>
        <v>0</v>
      </c>
      <c r="T1144" s="42">
        <f>V1144*Y$16</f>
        <v>1086.3718350421952</v>
      </c>
      <c r="U1144" s="21">
        <f>MIN(O1144,Y$17)</f>
        <v>473.31439797413725</v>
      </c>
      <c r="V1144" s="21">
        <f t="shared" si="107"/>
        <v>1575.5274492483188</v>
      </c>
      <c r="W1144" s="22"/>
    </row>
    <row r="1145" spans="1:23" x14ac:dyDescent="0.35">
      <c r="A1145" s="5" t="s">
        <v>14</v>
      </c>
      <c r="B1145" s="5">
        <v>1138</v>
      </c>
      <c r="C1145" s="5">
        <v>116</v>
      </c>
      <c r="D1145" s="9">
        <v>14.2</v>
      </c>
      <c r="E1145" s="42">
        <f t="shared" si="105"/>
        <v>-4.1666666666666519E-2</v>
      </c>
      <c r="F1145" s="42">
        <f t="shared" si="106"/>
        <v>-0.14999999999999947</v>
      </c>
      <c r="G1145" s="42">
        <f>0.5*Y$11*Y$13*Y$10*(D1145*(1000/3600))^2</f>
        <v>14.081792652222225</v>
      </c>
      <c r="H1145" s="42">
        <f>IF(D1145=0,0,Y$12*Y$9*9.81)</f>
        <v>374.44769999999994</v>
      </c>
      <c r="I1145" s="42">
        <f t="shared" si="102"/>
        <v>388.52949265222219</v>
      </c>
      <c r="J1145" s="42">
        <f>(Y$9*E1145)+IF(E1145&gt;0,H1145+G1145,0)</f>
        <v>-72.291666666666416</v>
      </c>
      <c r="K1145" s="42">
        <f>MAX((Y$9*E1145)+H1145+G1145,0)</f>
        <v>316.23782598555579</v>
      </c>
      <c r="L1145" s="42">
        <f t="shared" si="103"/>
        <v>72.291666666666416</v>
      </c>
      <c r="M1145" s="42">
        <f>ABS(MIN((Y$9*E1145)+H1145+G1145,0))</f>
        <v>0</v>
      </c>
      <c r="N1145" s="42">
        <f>MAX(K1145,0)*(D1145*1000/3600)</f>
        <v>1247.3825358319145</v>
      </c>
      <c r="O1145" s="42">
        <f>ABS(M1145*(D1145*1000/3600))</f>
        <v>0</v>
      </c>
      <c r="P1145" s="42">
        <f>P1144+N1145/1000</f>
        <v>6736.5169378335431</v>
      </c>
      <c r="Q1145" s="42">
        <f>Q1144+O1145/1000</f>
        <v>1751.6433147316118</v>
      </c>
      <c r="R1145" s="43">
        <v>1232.3286979212719</v>
      </c>
      <c r="S1145" s="43">
        <f t="shared" si="104"/>
        <v>0</v>
      </c>
      <c r="T1145" s="42">
        <f>V1145*Y$16</f>
        <v>1086.3718350421952</v>
      </c>
      <c r="U1145" s="21">
        <f>MIN(O1145,Y$17)</f>
        <v>0</v>
      </c>
      <c r="V1145" s="21">
        <f t="shared" si="107"/>
        <v>1575.5274492483188</v>
      </c>
      <c r="W1145" s="22"/>
    </row>
    <row r="1146" spans="1:23" x14ac:dyDescent="0.35">
      <c r="A1146" s="5" t="s">
        <v>14</v>
      </c>
      <c r="B1146" s="5">
        <v>1139</v>
      </c>
      <c r="C1146" s="5">
        <v>117</v>
      </c>
      <c r="D1146" s="9">
        <v>14.3</v>
      </c>
      <c r="E1146" s="42">
        <f t="shared" si="105"/>
        <v>5.5555555555555601E-2</v>
      </c>
      <c r="F1146" s="42">
        <f t="shared" si="106"/>
        <v>0.20000000000000018</v>
      </c>
      <c r="G1146" s="42">
        <f>0.5*Y$11*Y$13*Y$10*(D1146*(1000/3600))^2</f>
        <v>14.28082612305556</v>
      </c>
      <c r="H1146" s="42">
        <f>IF(D1146=0,0,Y$12*Y$9*9.81)</f>
        <v>374.44769999999994</v>
      </c>
      <c r="I1146" s="42">
        <f t="shared" si="102"/>
        <v>388.72852612305547</v>
      </c>
      <c r="J1146" s="42">
        <f>(Y$9*E1146)+IF(E1146&gt;0,H1146+G1146,0)</f>
        <v>485.11741501194444</v>
      </c>
      <c r="K1146" s="42">
        <f>MAX((Y$9*E1146)+H1146+G1146,0)</f>
        <v>485.11741501194444</v>
      </c>
      <c r="L1146" s="42">
        <f t="shared" si="103"/>
        <v>0</v>
      </c>
      <c r="M1146" s="42">
        <f>ABS(MIN((Y$9*E1146)+H1146+G1146,0))</f>
        <v>0</v>
      </c>
      <c r="N1146" s="42">
        <f>MAX(K1146,0)*(D1146*1000/3600)</f>
        <v>1926.9941762974461</v>
      </c>
      <c r="O1146" s="42">
        <f>ABS(M1146*(D1146*1000/3600))</f>
        <v>0</v>
      </c>
      <c r="P1146" s="42">
        <f>P1145+N1146/1000</f>
        <v>6738.4439320098409</v>
      </c>
      <c r="Q1146" s="42">
        <f>Q1145+O1146/1000</f>
        <v>1751.6433147316118</v>
      </c>
      <c r="R1146" s="43">
        <v>1232.3286979212719</v>
      </c>
      <c r="S1146" s="43">
        <f t="shared" si="104"/>
        <v>12.367632504375479</v>
      </c>
      <c r="T1146" s="42">
        <f>V1146*Y$16</f>
        <v>1086.3718350421952</v>
      </c>
      <c r="U1146" s="21">
        <f>MIN(O1146,Y$17)</f>
        <v>0</v>
      </c>
      <c r="V1146" s="21">
        <f t="shared" si="107"/>
        <v>1575.5274492483188</v>
      </c>
      <c r="W1146" s="22"/>
    </row>
    <row r="1147" spans="1:23" x14ac:dyDescent="0.35">
      <c r="A1147" s="5" t="s">
        <v>14</v>
      </c>
      <c r="B1147" s="5">
        <v>1140</v>
      </c>
      <c r="C1147" s="5">
        <v>118</v>
      </c>
      <c r="D1147" s="9">
        <v>14.6</v>
      </c>
      <c r="E1147" s="42">
        <f t="shared" si="105"/>
        <v>0.11111111111111097</v>
      </c>
      <c r="F1147" s="42">
        <f t="shared" si="106"/>
        <v>0.39999999999999947</v>
      </c>
      <c r="G1147" s="42">
        <f>0.5*Y$11*Y$13*Y$10*(D1147*(1000/3600))^2</f>
        <v>14.886306892222219</v>
      </c>
      <c r="H1147" s="42">
        <f>IF(D1147=0,0,Y$12*Y$9*9.81)</f>
        <v>374.44769999999994</v>
      </c>
      <c r="I1147" s="42">
        <f t="shared" si="102"/>
        <v>389.33400689222213</v>
      </c>
      <c r="J1147" s="42">
        <f>(Y$9*E1147)+IF(E1147&gt;0,H1147+G1147,0)</f>
        <v>582.11178466999968</v>
      </c>
      <c r="K1147" s="42">
        <f>MAX((Y$9*E1147)+H1147+G1147,0)</f>
        <v>582.11178466999968</v>
      </c>
      <c r="L1147" s="42">
        <f t="shared" si="103"/>
        <v>0</v>
      </c>
      <c r="M1147" s="42">
        <f>ABS(MIN((Y$9*E1147)+H1147+G1147,0))</f>
        <v>0</v>
      </c>
      <c r="N1147" s="42">
        <f>MAX(K1147,0)*(D1147*1000/3600)</f>
        <v>2360.7866822727765</v>
      </c>
      <c r="O1147" s="42">
        <f>ABS(M1147*(D1147*1000/3600))</f>
        <v>0</v>
      </c>
      <c r="P1147" s="42">
        <f>P1146+N1147/1000</f>
        <v>6740.804718692114</v>
      </c>
      <c r="Q1147" s="42">
        <f>Q1146+O1147/1000</f>
        <v>1751.6433147316118</v>
      </c>
      <c r="R1147" s="43">
        <v>1244.6963304256474</v>
      </c>
      <c r="S1147" s="43">
        <f t="shared" si="104"/>
        <v>0</v>
      </c>
      <c r="T1147" s="42">
        <f>V1147*Y$16</f>
        <v>1086.3718350421952</v>
      </c>
      <c r="U1147" s="21">
        <f>MIN(O1147,Y$17)</f>
        <v>0</v>
      </c>
      <c r="V1147" s="21">
        <f t="shared" si="107"/>
        <v>1575.5274492483188</v>
      </c>
      <c r="W1147" s="22"/>
    </row>
    <row r="1148" spans="1:23" x14ac:dyDescent="0.35">
      <c r="A1148" s="5" t="s">
        <v>14</v>
      </c>
      <c r="B1148" s="5">
        <v>1141</v>
      </c>
      <c r="C1148" s="5">
        <v>119</v>
      </c>
      <c r="D1148" s="9">
        <v>15.1</v>
      </c>
      <c r="E1148" s="42">
        <f t="shared" si="105"/>
        <v>0.24999999999999983</v>
      </c>
      <c r="F1148" s="42">
        <f t="shared" si="106"/>
        <v>0.89999999999999947</v>
      </c>
      <c r="G1148" s="42">
        <f>0.5*Y$11*Y$13*Y$10*(D1148*(1000/3600))^2</f>
        <v>15.923376029722226</v>
      </c>
      <c r="H1148" s="42">
        <f>IF(D1148=0,0,Y$12*Y$9*9.81)</f>
        <v>374.44769999999994</v>
      </c>
      <c r="I1148" s="42">
        <f t="shared" si="102"/>
        <v>390.37107602972219</v>
      </c>
      <c r="J1148" s="42">
        <f>(Y$9*E1148)+IF(E1148&gt;0,H1148+G1148,0)</f>
        <v>824.12107602972196</v>
      </c>
      <c r="K1148" s="42">
        <f>MAX((Y$9*E1148)+H1148+G1148,0)</f>
        <v>824.12107602972196</v>
      </c>
      <c r="L1148" s="42">
        <f t="shared" si="103"/>
        <v>0</v>
      </c>
      <c r="M1148" s="42">
        <f>ABS(MIN((Y$9*E1148)+H1148+G1148,0))</f>
        <v>0</v>
      </c>
      <c r="N1148" s="42">
        <f>MAX(K1148,0)*(D1148*1000/3600)</f>
        <v>3456.7300689024451</v>
      </c>
      <c r="O1148" s="42">
        <f>ABS(M1148*(D1148*1000/3600))</f>
        <v>0</v>
      </c>
      <c r="P1148" s="42">
        <f>P1147+N1148/1000</f>
        <v>6744.2614487610163</v>
      </c>
      <c r="Q1148" s="42">
        <f>Q1147+O1148/1000</f>
        <v>1751.6433147316118</v>
      </c>
      <c r="R1148" s="43">
        <v>1244.6963304256474</v>
      </c>
      <c r="S1148" s="43">
        <f t="shared" si="104"/>
        <v>0</v>
      </c>
      <c r="T1148" s="42">
        <f>V1148*Y$16</f>
        <v>1086.3718350421952</v>
      </c>
      <c r="U1148" s="21">
        <f>MIN(O1148,Y$17)</f>
        <v>0</v>
      </c>
      <c r="V1148" s="21">
        <f t="shared" si="107"/>
        <v>1575.5274492483188</v>
      </c>
      <c r="W1148" s="22"/>
    </row>
    <row r="1149" spans="1:23" x14ac:dyDescent="0.35">
      <c r="A1149" s="5" t="s">
        <v>14</v>
      </c>
      <c r="B1149" s="5">
        <v>1142</v>
      </c>
      <c r="C1149" s="5">
        <v>120</v>
      </c>
      <c r="D1149" s="9">
        <v>16.399999999999999</v>
      </c>
      <c r="E1149" s="42">
        <f t="shared" si="105"/>
        <v>0.5555555555555558</v>
      </c>
      <c r="F1149" s="42">
        <f t="shared" si="106"/>
        <v>2.0000000000000009</v>
      </c>
      <c r="G1149" s="42">
        <f>0.5*Y$11*Y$13*Y$10*(D1149*(1000/3600))^2</f>
        <v>18.78317274222222</v>
      </c>
      <c r="H1149" s="42">
        <f>IF(D1149=0,0,Y$12*Y$9*9.81)</f>
        <v>374.44769999999994</v>
      </c>
      <c r="I1149" s="42">
        <f t="shared" si="102"/>
        <v>393.23087274222218</v>
      </c>
      <c r="J1149" s="42">
        <f>(Y$9*E1149)+IF(E1149&gt;0,H1149+G1149,0)</f>
        <v>1357.1197616311115</v>
      </c>
      <c r="K1149" s="42">
        <f>MAX((Y$9*E1149)+H1149+G1149,0)</f>
        <v>1357.1197616311115</v>
      </c>
      <c r="L1149" s="42">
        <f t="shared" si="103"/>
        <v>0</v>
      </c>
      <c r="M1149" s="42">
        <f>ABS(MIN((Y$9*E1149)+H1149+G1149,0))</f>
        <v>0</v>
      </c>
      <c r="N1149" s="42">
        <f>MAX(K1149,0)*(D1149*1000/3600)</f>
        <v>6182.4344696528406</v>
      </c>
      <c r="O1149" s="42">
        <f>ABS(M1149*(D1149*1000/3600))</f>
        <v>0</v>
      </c>
      <c r="P1149" s="42">
        <f>P1148+N1149/1000</f>
        <v>6750.4438832306687</v>
      </c>
      <c r="Q1149" s="42">
        <f>Q1148+O1149/1000</f>
        <v>1751.6433147316118</v>
      </c>
      <c r="R1149" s="43">
        <v>1244.6963304256474</v>
      </c>
      <c r="S1149" s="43">
        <f t="shared" si="104"/>
        <v>0</v>
      </c>
      <c r="T1149" s="42">
        <f>V1149*Y$16</f>
        <v>1086.3718350421952</v>
      </c>
      <c r="U1149" s="21">
        <f>MIN(O1149,Y$17)</f>
        <v>0</v>
      </c>
      <c r="V1149" s="21">
        <f t="shared" si="107"/>
        <v>1575.5274492483188</v>
      </c>
      <c r="W1149" s="22"/>
    </row>
    <row r="1150" spans="1:23" x14ac:dyDescent="0.35">
      <c r="A1150" s="5" t="s">
        <v>14</v>
      </c>
      <c r="B1150" s="5">
        <v>1143</v>
      </c>
      <c r="C1150" s="5">
        <v>121</v>
      </c>
      <c r="D1150" s="9">
        <v>19.100000000000001</v>
      </c>
      <c r="E1150" s="42">
        <f t="shared" si="105"/>
        <v>0.84722222222222243</v>
      </c>
      <c r="F1150" s="42">
        <f t="shared" si="106"/>
        <v>3.0500000000000007</v>
      </c>
      <c r="G1150" s="42">
        <f>0.5*Y$11*Y$13*Y$10*(D1150*(1000/3600))^2</f>
        <v>25.476982629722229</v>
      </c>
      <c r="H1150" s="42">
        <f>IF(D1150=0,0,Y$12*Y$9*9.81)</f>
        <v>374.44769999999994</v>
      </c>
      <c r="I1150" s="42">
        <f t="shared" si="102"/>
        <v>399.92468262972216</v>
      </c>
      <c r="J1150" s="42">
        <f>(Y$9*E1150)+IF(E1150&gt;0,H1150+G1150,0)</f>
        <v>1869.855238185278</v>
      </c>
      <c r="K1150" s="42">
        <f>MAX((Y$9*E1150)+H1150+G1150,0)</f>
        <v>1869.855238185278</v>
      </c>
      <c r="L1150" s="42">
        <f t="shared" si="103"/>
        <v>0</v>
      </c>
      <c r="M1150" s="42">
        <f>ABS(MIN((Y$9*E1150)+H1150+G1150,0))</f>
        <v>0</v>
      </c>
      <c r="N1150" s="42">
        <f>MAX(K1150,0)*(D1150*1000/3600)</f>
        <v>9920.6208470385573</v>
      </c>
      <c r="O1150" s="42">
        <f>ABS(M1150*(D1150*1000/3600))</f>
        <v>0</v>
      </c>
      <c r="P1150" s="42">
        <f>P1149+N1150/1000</f>
        <v>6760.3645040777074</v>
      </c>
      <c r="Q1150" s="42">
        <f>Q1149+O1150/1000</f>
        <v>1751.6433147316118</v>
      </c>
      <c r="R1150" s="43">
        <v>1244.6963304256474</v>
      </c>
      <c r="S1150" s="43">
        <f t="shared" si="104"/>
        <v>0</v>
      </c>
      <c r="T1150" s="42">
        <f>V1150*Y$16</f>
        <v>1086.3718350421952</v>
      </c>
      <c r="U1150" s="21">
        <f>MIN(O1150,Y$17)</f>
        <v>0</v>
      </c>
      <c r="V1150" s="21">
        <f t="shared" si="107"/>
        <v>1575.5274492483188</v>
      </c>
      <c r="W1150" s="22"/>
    </row>
    <row r="1151" spans="1:23" x14ac:dyDescent="0.35">
      <c r="A1151" s="5" t="s">
        <v>14</v>
      </c>
      <c r="B1151" s="5">
        <v>1144</v>
      </c>
      <c r="C1151" s="5">
        <v>122</v>
      </c>
      <c r="D1151" s="9">
        <v>22.5</v>
      </c>
      <c r="E1151" s="42">
        <f t="shared" si="105"/>
        <v>0.73611111111111072</v>
      </c>
      <c r="F1151" s="42">
        <f t="shared" si="106"/>
        <v>2.6499999999999986</v>
      </c>
      <c r="G1151" s="42">
        <f>0.5*Y$11*Y$13*Y$10*(D1151*(1000/3600))^2</f>
        <v>35.354629687500001</v>
      </c>
      <c r="H1151" s="42">
        <f>IF(D1151=0,0,Y$12*Y$9*9.81)</f>
        <v>374.44769999999994</v>
      </c>
      <c r="I1151" s="42">
        <f t="shared" si="102"/>
        <v>409.80232968749993</v>
      </c>
      <c r="J1151" s="42">
        <f>(Y$9*E1151)+IF(E1151&gt;0,H1151+G1151,0)</f>
        <v>1686.955107465277</v>
      </c>
      <c r="K1151" s="42">
        <f>MAX((Y$9*E1151)+H1151+G1151,0)</f>
        <v>1686.955107465277</v>
      </c>
      <c r="L1151" s="42">
        <f t="shared" si="103"/>
        <v>0</v>
      </c>
      <c r="M1151" s="42">
        <f>ABS(MIN((Y$9*E1151)+H1151+G1151,0))</f>
        <v>0</v>
      </c>
      <c r="N1151" s="42">
        <f>MAX(K1151,0)*(D1151*1000/3600)</f>
        <v>10543.469421657981</v>
      </c>
      <c r="O1151" s="42">
        <f>ABS(M1151*(D1151*1000/3600))</f>
        <v>0</v>
      </c>
      <c r="P1151" s="42">
        <f>P1150+N1151/1000</f>
        <v>6770.9079734993657</v>
      </c>
      <c r="Q1151" s="42">
        <f>Q1150+O1151/1000</f>
        <v>1751.6433147316118</v>
      </c>
      <c r="R1151" s="43">
        <v>1244.6963304256474</v>
      </c>
      <c r="S1151" s="43">
        <f t="shared" si="104"/>
        <v>0</v>
      </c>
      <c r="T1151" s="42">
        <f>V1151*Y$16</f>
        <v>1086.3718350421952</v>
      </c>
      <c r="U1151" s="21">
        <f>MIN(O1151,Y$17)</f>
        <v>0</v>
      </c>
      <c r="V1151" s="21">
        <f t="shared" si="107"/>
        <v>1575.5274492483188</v>
      </c>
      <c r="W1151" s="22"/>
    </row>
    <row r="1152" spans="1:23" x14ac:dyDescent="0.35">
      <c r="A1152" s="5" t="s">
        <v>14</v>
      </c>
      <c r="B1152" s="5">
        <v>1145</v>
      </c>
      <c r="C1152" s="5">
        <v>123</v>
      </c>
      <c r="D1152" s="9">
        <v>24.4</v>
      </c>
      <c r="E1152" s="42">
        <f t="shared" si="105"/>
        <v>0.31944444444444453</v>
      </c>
      <c r="F1152" s="42">
        <f t="shared" si="106"/>
        <v>1.1500000000000004</v>
      </c>
      <c r="G1152" s="42">
        <f>0.5*Y$11*Y$13*Y$10*(D1152*(1000/3600))^2</f>
        <v>41.577742875555558</v>
      </c>
      <c r="H1152" s="42">
        <f>IF(D1152=0,0,Y$12*Y$9*9.81)</f>
        <v>374.44769999999994</v>
      </c>
      <c r="I1152" s="42">
        <f t="shared" si="102"/>
        <v>416.02544287555548</v>
      </c>
      <c r="J1152" s="42">
        <f>(Y$9*E1152)+IF(E1152&gt;0,H1152+G1152,0)</f>
        <v>970.26155398666674</v>
      </c>
      <c r="K1152" s="42">
        <f>MAX((Y$9*E1152)+H1152+G1152,0)</f>
        <v>970.26155398666685</v>
      </c>
      <c r="L1152" s="42">
        <f t="shared" si="103"/>
        <v>0</v>
      </c>
      <c r="M1152" s="42">
        <f>ABS(MIN((Y$9*E1152)+H1152+G1152,0))</f>
        <v>0</v>
      </c>
      <c r="N1152" s="42">
        <f>MAX(K1152,0)*(D1152*1000/3600)</f>
        <v>6576.2171992429639</v>
      </c>
      <c r="O1152" s="42">
        <f>ABS(M1152*(D1152*1000/3600))</f>
        <v>0</v>
      </c>
      <c r="P1152" s="42">
        <f>P1151+N1152/1000</f>
        <v>6777.4841906986085</v>
      </c>
      <c r="Q1152" s="42">
        <f>Q1151+O1152/1000</f>
        <v>1751.6433147316118</v>
      </c>
      <c r="R1152" s="43">
        <v>1244.6963304256474</v>
      </c>
      <c r="S1152" s="43">
        <f t="shared" si="104"/>
        <v>42.717979577506412</v>
      </c>
      <c r="T1152" s="42">
        <f>V1152*Y$16</f>
        <v>1086.3718350421952</v>
      </c>
      <c r="U1152" s="21">
        <f>MIN(O1152,Y$17)</f>
        <v>0</v>
      </c>
      <c r="V1152" s="21">
        <f t="shared" si="107"/>
        <v>1575.5274492483188</v>
      </c>
      <c r="W1152" s="22"/>
    </row>
    <row r="1153" spans="1:23" x14ac:dyDescent="0.35">
      <c r="A1153" s="5" t="s">
        <v>14</v>
      </c>
      <c r="B1153" s="5">
        <v>1146</v>
      </c>
      <c r="C1153" s="5">
        <v>124</v>
      </c>
      <c r="D1153" s="9">
        <v>24.8</v>
      </c>
      <c r="E1153" s="42">
        <f t="shared" si="105"/>
        <v>-0.23611111111111099</v>
      </c>
      <c r="F1153" s="42">
        <f t="shared" si="106"/>
        <v>-0.84999999999999964</v>
      </c>
      <c r="G1153" s="42">
        <f>0.5*Y$11*Y$13*Y$10*(D1153*(1000/3600))^2</f>
        <v>42.952121368888896</v>
      </c>
      <c r="H1153" s="42">
        <f>IF(D1153=0,0,Y$12*Y$9*9.81)</f>
        <v>374.44769999999994</v>
      </c>
      <c r="I1153" s="42">
        <f t="shared" si="102"/>
        <v>417.39982136888887</v>
      </c>
      <c r="J1153" s="42">
        <f>(Y$9*E1153)+IF(E1153&gt;0,H1153+G1153,0)</f>
        <v>-409.6527777777776</v>
      </c>
      <c r="K1153" s="42">
        <f>MAX((Y$9*E1153)+H1153+G1153,0)</f>
        <v>7.7470435911112361</v>
      </c>
      <c r="L1153" s="42">
        <f t="shared" si="103"/>
        <v>409.6527777777776</v>
      </c>
      <c r="M1153" s="42">
        <f>ABS(MIN((Y$9*E1153)+H1153+G1153,0))</f>
        <v>0</v>
      </c>
      <c r="N1153" s="42">
        <f>MAX(K1153,0)*(D1153*1000/3600)</f>
        <v>53.368522516544076</v>
      </c>
      <c r="O1153" s="42">
        <f>ABS(M1153*(D1153*1000/3600))</f>
        <v>0</v>
      </c>
      <c r="P1153" s="42">
        <f>P1152+N1153/1000</f>
        <v>6777.5375592211249</v>
      </c>
      <c r="Q1153" s="42">
        <f>Q1152+O1153/1000</f>
        <v>1751.6433147316118</v>
      </c>
      <c r="R1153" s="43">
        <v>1287.4143100031538</v>
      </c>
      <c r="S1153" s="43">
        <f t="shared" si="104"/>
        <v>0</v>
      </c>
      <c r="T1153" s="42">
        <f>V1153*Y$16</f>
        <v>1086.3718350421952</v>
      </c>
      <c r="U1153" s="21">
        <f>MIN(O1153,Y$17)</f>
        <v>0</v>
      </c>
      <c r="V1153" s="21">
        <f t="shared" si="107"/>
        <v>1575.5274492483188</v>
      </c>
      <c r="W1153" s="22"/>
    </row>
    <row r="1154" spans="1:23" x14ac:dyDescent="0.35">
      <c r="A1154" s="5" t="s">
        <v>14</v>
      </c>
      <c r="B1154" s="5">
        <v>1147</v>
      </c>
      <c r="C1154" s="5">
        <v>125</v>
      </c>
      <c r="D1154" s="9">
        <v>22.7</v>
      </c>
      <c r="E1154" s="42">
        <f t="shared" si="105"/>
        <v>-1.0277777777777781</v>
      </c>
      <c r="F1154" s="42">
        <f t="shared" si="106"/>
        <v>-3.7000000000000011</v>
      </c>
      <c r="G1154" s="42">
        <f>0.5*Y$11*Y$13*Y$10*(D1154*(1000/3600))^2</f>
        <v>35.985949889722221</v>
      </c>
      <c r="H1154" s="42">
        <f>IF(D1154=0,0,Y$12*Y$9*9.81)</f>
        <v>374.44769999999994</v>
      </c>
      <c r="I1154" s="42">
        <f t="shared" si="102"/>
        <v>410.43364988972218</v>
      </c>
      <c r="J1154" s="42">
        <f>(Y$9*E1154)+IF(E1154&gt;0,H1154+G1154,0)</f>
        <v>-1783.194444444445</v>
      </c>
      <c r="K1154" s="42">
        <f>MAX((Y$9*E1154)+H1154+G1154,0)</f>
        <v>0</v>
      </c>
      <c r="L1154" s="42">
        <f t="shared" si="103"/>
        <v>1783.194444444445</v>
      </c>
      <c r="M1154" s="42">
        <f>ABS(MIN((Y$9*E1154)+H1154+G1154,0))</f>
        <v>1372.7607945547229</v>
      </c>
      <c r="N1154" s="42">
        <f>MAX(K1154,0)*(D1154*1000/3600)</f>
        <v>0</v>
      </c>
      <c r="O1154" s="42">
        <f>ABS(M1154*(D1154*1000/3600))</f>
        <v>8656.0194545533923</v>
      </c>
      <c r="P1154" s="42">
        <f>P1153+N1154/1000</f>
        <v>6777.5375592211249</v>
      </c>
      <c r="Q1154" s="42">
        <f>Q1153+O1154/1000</f>
        <v>1760.2993341861652</v>
      </c>
      <c r="R1154" s="43">
        <v>1287.4143100031538</v>
      </c>
      <c r="S1154" s="43">
        <f t="shared" si="104"/>
        <v>0</v>
      </c>
      <c r="T1154" s="42">
        <f>V1154*Y$16</f>
        <v>1092.3404113075535</v>
      </c>
      <c r="U1154" s="21">
        <f>MIN(O1154,Y$17)</f>
        <v>8656.0194545533923</v>
      </c>
      <c r="V1154" s="21">
        <f t="shared" si="107"/>
        <v>1584.1834687028722</v>
      </c>
      <c r="W1154" s="22"/>
    </row>
    <row r="1155" spans="1:23" x14ac:dyDescent="0.35">
      <c r="A1155" s="5" t="s">
        <v>14</v>
      </c>
      <c r="B1155" s="5">
        <v>1148</v>
      </c>
      <c r="C1155" s="5">
        <v>126</v>
      </c>
      <c r="D1155" s="9">
        <v>17.399999999999999</v>
      </c>
      <c r="E1155" s="42">
        <f t="shared" si="105"/>
        <v>-1.2361111111111109</v>
      </c>
      <c r="F1155" s="42">
        <f t="shared" si="106"/>
        <v>-4.4499999999999993</v>
      </c>
      <c r="G1155" s="42">
        <f>0.5*Y$11*Y$13*Y$10*(D1155*(1000/3600))^2</f>
        <v>21.143639869999998</v>
      </c>
      <c r="H1155" s="42">
        <f>IF(D1155=0,0,Y$12*Y$9*9.81)</f>
        <v>374.44769999999994</v>
      </c>
      <c r="I1155" s="42">
        <f t="shared" si="102"/>
        <v>395.59133986999996</v>
      </c>
      <c r="J1155" s="42">
        <f>(Y$9*E1155)+IF(E1155&gt;0,H1155+G1155,0)</f>
        <v>-2144.6527777777774</v>
      </c>
      <c r="K1155" s="42">
        <f>MAX((Y$9*E1155)+H1155+G1155,0)</f>
        <v>0</v>
      </c>
      <c r="L1155" s="42">
        <f t="shared" si="103"/>
        <v>2144.6527777777774</v>
      </c>
      <c r="M1155" s="42">
        <f>ABS(MIN((Y$9*E1155)+H1155+G1155,0))</f>
        <v>1749.0614379077774</v>
      </c>
      <c r="N1155" s="42">
        <f>MAX(K1155,0)*(D1155*1000/3600)</f>
        <v>0</v>
      </c>
      <c r="O1155" s="42">
        <f>ABS(M1155*(D1155*1000/3600))</f>
        <v>8453.79694988759</v>
      </c>
      <c r="P1155" s="42">
        <f>P1154+N1155/1000</f>
        <v>6777.5375592211249</v>
      </c>
      <c r="Q1155" s="42">
        <f>Q1154+O1155/1000</f>
        <v>1768.7531311360528</v>
      </c>
      <c r="R1155" s="43">
        <v>1287.4143100031538</v>
      </c>
      <c r="S1155" s="43">
        <f t="shared" si="104"/>
        <v>0</v>
      </c>
      <c r="T1155" s="42">
        <f>V1155*Y$16</f>
        <v>1098.1695492955366</v>
      </c>
      <c r="U1155" s="21">
        <f>MIN(O1155,Y$17)</f>
        <v>8453.79694988759</v>
      </c>
      <c r="V1155" s="21">
        <f t="shared" si="107"/>
        <v>1592.6372656527599</v>
      </c>
      <c r="W1155" s="22"/>
    </row>
    <row r="1156" spans="1:23" x14ac:dyDescent="0.35">
      <c r="A1156" s="5" t="s">
        <v>14</v>
      </c>
      <c r="B1156" s="5">
        <v>1149</v>
      </c>
      <c r="C1156" s="5">
        <v>127</v>
      </c>
      <c r="D1156" s="9">
        <v>13.8</v>
      </c>
      <c r="E1156" s="42">
        <f t="shared" si="105"/>
        <v>-0.74999999999999978</v>
      </c>
      <c r="F1156" s="42">
        <f t="shared" si="106"/>
        <v>-2.6999999999999993</v>
      </c>
      <c r="G1156" s="42">
        <f>0.5*Y$11*Y$13*Y$10*(D1156*(1000/3600))^2</f>
        <v>13.299626030000002</v>
      </c>
      <c r="H1156" s="42">
        <f>IF(D1156=0,0,Y$12*Y$9*9.81)</f>
        <v>374.44769999999994</v>
      </c>
      <c r="I1156" s="42">
        <f t="shared" si="102"/>
        <v>387.74732602999995</v>
      </c>
      <c r="J1156" s="42">
        <f>(Y$9*E1156)+IF(E1156&gt;0,H1156+G1156,0)</f>
        <v>-1301.2499999999995</v>
      </c>
      <c r="K1156" s="42">
        <f>MAX((Y$9*E1156)+H1156+G1156,0)</f>
        <v>0</v>
      </c>
      <c r="L1156" s="42">
        <f t="shared" si="103"/>
        <v>1301.2499999999995</v>
      </c>
      <c r="M1156" s="42">
        <f>ABS(MIN((Y$9*E1156)+H1156+G1156,0))</f>
        <v>913.50267396999959</v>
      </c>
      <c r="N1156" s="42">
        <f>MAX(K1156,0)*(D1156*1000/3600)</f>
        <v>0</v>
      </c>
      <c r="O1156" s="42">
        <f>ABS(M1156*(D1156*1000/3600))</f>
        <v>3501.7602502183317</v>
      </c>
      <c r="P1156" s="42">
        <f>P1155+N1156/1000</f>
        <v>6777.5375592211249</v>
      </c>
      <c r="Q1156" s="42">
        <f>Q1155+O1156/1000</f>
        <v>1772.2548913862711</v>
      </c>
      <c r="R1156" s="43">
        <v>1287.4143100031538</v>
      </c>
      <c r="S1156" s="43">
        <f t="shared" si="104"/>
        <v>0</v>
      </c>
      <c r="T1156" s="42">
        <f>V1156*Y$16</f>
        <v>1100.5841144690742</v>
      </c>
      <c r="U1156" s="21">
        <f>MIN(O1156,Y$17)</f>
        <v>3501.7602502183317</v>
      </c>
      <c r="V1156" s="21">
        <f t="shared" si="107"/>
        <v>1596.1390259029781</v>
      </c>
      <c r="W1156" s="22"/>
    </row>
    <row r="1157" spans="1:23" x14ac:dyDescent="0.35">
      <c r="A1157" s="5" t="s">
        <v>14</v>
      </c>
      <c r="B1157" s="5">
        <v>1150</v>
      </c>
      <c r="C1157" s="5">
        <v>128</v>
      </c>
      <c r="D1157" s="9">
        <v>12</v>
      </c>
      <c r="E1157" s="42">
        <f t="shared" si="105"/>
        <v>-0.25000000000000011</v>
      </c>
      <c r="F1157" s="42">
        <f t="shared" si="106"/>
        <v>-0.90000000000000036</v>
      </c>
      <c r="G1157" s="42">
        <f>0.5*Y$11*Y$13*Y$10*(D1157*(1000/3600))^2</f>
        <v>10.056428</v>
      </c>
      <c r="H1157" s="42">
        <f>IF(D1157=0,0,Y$12*Y$9*9.81)</f>
        <v>374.44769999999994</v>
      </c>
      <c r="I1157" s="42">
        <f t="shared" si="102"/>
        <v>384.50412799999992</v>
      </c>
      <c r="J1157" s="42">
        <f>(Y$9*E1157)+IF(E1157&gt;0,H1157+G1157,0)</f>
        <v>-433.75000000000017</v>
      </c>
      <c r="K1157" s="42">
        <f>MAX((Y$9*E1157)+H1157+G1157,0)</f>
        <v>0</v>
      </c>
      <c r="L1157" s="42">
        <f t="shared" si="103"/>
        <v>433.75000000000017</v>
      </c>
      <c r="M1157" s="42">
        <f>ABS(MIN((Y$9*E1157)+H1157+G1157,0))</f>
        <v>49.245872000000233</v>
      </c>
      <c r="N1157" s="42">
        <f>MAX(K1157,0)*(D1157*1000/3600)</f>
        <v>0</v>
      </c>
      <c r="O1157" s="42">
        <f>ABS(M1157*(D1157*1000/3600))</f>
        <v>164.15290666666746</v>
      </c>
      <c r="P1157" s="42">
        <f>P1156+N1157/1000</f>
        <v>6777.5375592211249</v>
      </c>
      <c r="Q1157" s="42">
        <f>Q1156+O1157/1000</f>
        <v>1772.4190442929378</v>
      </c>
      <c r="R1157" s="43">
        <v>1287.4143100031538</v>
      </c>
      <c r="S1157" s="43">
        <f t="shared" si="104"/>
        <v>2.1013157425938971</v>
      </c>
      <c r="T1157" s="42">
        <f>V1157*Y$16</f>
        <v>1100.6973026553721</v>
      </c>
      <c r="U1157" s="21">
        <f>MIN(O1157,Y$17)</f>
        <v>164.15290666666746</v>
      </c>
      <c r="V1157" s="21">
        <f t="shared" si="107"/>
        <v>1596.3031788096448</v>
      </c>
      <c r="W1157" s="22"/>
    </row>
    <row r="1158" spans="1:23" x14ac:dyDescent="0.35">
      <c r="A1158" s="5" t="s">
        <v>14</v>
      </c>
      <c r="B1158" s="5">
        <v>1151</v>
      </c>
      <c r="C1158" s="5">
        <v>129</v>
      </c>
      <c r="D1158" s="9">
        <v>12</v>
      </c>
      <c r="E1158" s="42">
        <f t="shared" si="105"/>
        <v>0</v>
      </c>
      <c r="F1158" s="42">
        <f t="shared" si="106"/>
        <v>0</v>
      </c>
      <c r="G1158" s="42">
        <f>0.5*Y$11*Y$13*Y$10*(D1158*(1000/3600))^2</f>
        <v>10.056428</v>
      </c>
      <c r="H1158" s="42">
        <f>IF(D1158=0,0,Y$12*Y$9*9.81)</f>
        <v>374.44769999999994</v>
      </c>
      <c r="I1158" s="42">
        <f t="shared" si="102"/>
        <v>384.50412799999992</v>
      </c>
      <c r="J1158" s="42">
        <f>(Y$9*E1158)+IF(E1158&gt;0,H1158+G1158,0)</f>
        <v>0</v>
      </c>
      <c r="K1158" s="42">
        <f>MAX((Y$9*E1158)+H1158+G1158,0)</f>
        <v>384.50412799999992</v>
      </c>
      <c r="L1158" s="42">
        <f t="shared" si="103"/>
        <v>0</v>
      </c>
      <c r="M1158" s="42">
        <f>ABS(MIN((Y$9*E1158)+H1158+G1158,0))</f>
        <v>0</v>
      </c>
      <c r="N1158" s="42">
        <f>MAX(K1158,0)*(D1158*1000/3600)</f>
        <v>1281.6804266666666</v>
      </c>
      <c r="O1158" s="42">
        <f>ABS(M1158*(D1158*1000/3600))</f>
        <v>0</v>
      </c>
      <c r="P1158" s="42">
        <f>P1157+N1158/1000</f>
        <v>6778.8192396477916</v>
      </c>
      <c r="Q1158" s="42">
        <f>Q1157+O1158/1000</f>
        <v>1772.4190442929378</v>
      </c>
      <c r="R1158" s="43">
        <v>1289.5156257457477</v>
      </c>
      <c r="S1158" s="43">
        <f t="shared" si="104"/>
        <v>0</v>
      </c>
      <c r="T1158" s="42">
        <f>V1158*Y$16</f>
        <v>1100.6973026553721</v>
      </c>
      <c r="U1158" s="21">
        <f>MIN(O1158,Y$17)</f>
        <v>0</v>
      </c>
      <c r="V1158" s="21">
        <f t="shared" si="107"/>
        <v>1596.3031788096448</v>
      </c>
      <c r="W1158" s="22"/>
    </row>
    <row r="1159" spans="1:23" x14ac:dyDescent="0.35">
      <c r="A1159" s="5" t="s">
        <v>14</v>
      </c>
      <c r="B1159" s="5">
        <v>1152</v>
      </c>
      <c r="C1159" s="5">
        <v>130</v>
      </c>
      <c r="D1159" s="9">
        <v>12</v>
      </c>
      <c r="E1159" s="42">
        <f t="shared" si="105"/>
        <v>0.26388888888888895</v>
      </c>
      <c r="F1159" s="42">
        <f t="shared" si="106"/>
        <v>0.95000000000000018</v>
      </c>
      <c r="G1159" s="42">
        <f>0.5*Y$11*Y$13*Y$10*(D1159*(1000/3600))^2</f>
        <v>10.056428</v>
      </c>
      <c r="H1159" s="42">
        <f>IF(D1159=0,0,Y$12*Y$9*9.81)</f>
        <v>374.44769999999994</v>
      </c>
      <c r="I1159" s="42">
        <f t="shared" si="102"/>
        <v>384.50412799999992</v>
      </c>
      <c r="J1159" s="42">
        <f>(Y$9*E1159)+IF(E1159&gt;0,H1159+G1159,0)</f>
        <v>842.35135022222221</v>
      </c>
      <c r="K1159" s="42">
        <f>MAX((Y$9*E1159)+H1159+G1159,0)</f>
        <v>842.35135022222232</v>
      </c>
      <c r="L1159" s="42">
        <f t="shared" si="103"/>
        <v>0</v>
      </c>
      <c r="M1159" s="42">
        <f>ABS(MIN((Y$9*E1159)+H1159+G1159,0))</f>
        <v>0</v>
      </c>
      <c r="N1159" s="42">
        <f>MAX(K1159,0)*(D1159*1000/3600)</f>
        <v>2807.8378340740746</v>
      </c>
      <c r="O1159" s="42">
        <f>ABS(M1159*(D1159*1000/3600))</f>
        <v>0</v>
      </c>
      <c r="P1159" s="42">
        <f>P1158+N1159/1000</f>
        <v>6781.6270774818659</v>
      </c>
      <c r="Q1159" s="42">
        <f>Q1158+O1159/1000</f>
        <v>1772.4190442929378</v>
      </c>
      <c r="R1159" s="43">
        <v>1289.5156257457477</v>
      </c>
      <c r="S1159" s="43">
        <f t="shared" si="104"/>
        <v>0</v>
      </c>
      <c r="T1159" s="42">
        <f>V1159*Y$16</f>
        <v>1100.6973026553721</v>
      </c>
      <c r="U1159" s="21">
        <f>MIN(O1159,Y$17)</f>
        <v>0</v>
      </c>
      <c r="V1159" s="21">
        <f t="shared" si="107"/>
        <v>1596.3031788096448</v>
      </c>
      <c r="W1159" s="22"/>
    </row>
    <row r="1160" spans="1:23" x14ac:dyDescent="0.35">
      <c r="A1160" s="5" t="s">
        <v>14</v>
      </c>
      <c r="B1160" s="5">
        <v>1153</v>
      </c>
      <c r="C1160" s="5">
        <v>131</v>
      </c>
      <c r="D1160" s="9">
        <v>13.9</v>
      </c>
      <c r="E1160" s="42">
        <f t="shared" si="105"/>
        <v>0.94444444444444453</v>
      </c>
      <c r="F1160" s="42">
        <f t="shared" si="106"/>
        <v>3.4000000000000004</v>
      </c>
      <c r="G1160" s="42">
        <f>0.5*Y$11*Y$13*Y$10*(D1160*(1000/3600))^2</f>
        <v>13.493072596388888</v>
      </c>
      <c r="H1160" s="42">
        <f>IF(D1160=0,0,Y$12*Y$9*9.81)</f>
        <v>374.44769999999994</v>
      </c>
      <c r="I1160" s="42">
        <f t="shared" ref="I1160:I1223" si="108">G1160+H1160</f>
        <v>387.94077259638885</v>
      </c>
      <c r="J1160" s="42">
        <f>(Y$9*E1160)+IF(E1160&gt;0,H1160+G1160,0)</f>
        <v>2026.5518837075001</v>
      </c>
      <c r="K1160" s="42">
        <f>MAX((Y$9*E1160)+H1160+G1160,0)</f>
        <v>2026.5518837075001</v>
      </c>
      <c r="L1160" s="42">
        <f t="shared" ref="L1160:L1223" si="109">ABS(MIN(J1160,0))</f>
        <v>0</v>
      </c>
      <c r="M1160" s="42">
        <f>ABS(MIN((Y$9*E1160)+H1160+G1160,0))</f>
        <v>0</v>
      </c>
      <c r="N1160" s="42">
        <f>MAX(K1160,0)*(D1160*1000/3600)</f>
        <v>7824.7419954261813</v>
      </c>
      <c r="O1160" s="42">
        <f>ABS(M1160*(D1160*1000/3600))</f>
        <v>0</v>
      </c>
      <c r="P1160" s="42">
        <f>P1159+N1160/1000</f>
        <v>6789.4518194772918</v>
      </c>
      <c r="Q1160" s="42">
        <f>Q1159+O1160/1000</f>
        <v>1772.4190442929378</v>
      </c>
      <c r="R1160" s="43">
        <v>1289.5156257457477</v>
      </c>
      <c r="S1160" s="43">
        <f t="shared" ref="S1160:S1223" si="110">R1161-R1160</f>
        <v>0</v>
      </c>
      <c r="T1160" s="42">
        <f>V1160*Y$16</f>
        <v>1100.6973026553721</v>
      </c>
      <c r="U1160" s="21">
        <f>MIN(O1160,Y$17)</f>
        <v>0</v>
      </c>
      <c r="V1160" s="21">
        <f t="shared" si="107"/>
        <v>1596.3031788096448</v>
      </c>
      <c r="W1160" s="22"/>
    </row>
    <row r="1161" spans="1:23" x14ac:dyDescent="0.35">
      <c r="A1161" s="5" t="s">
        <v>14</v>
      </c>
      <c r="B1161" s="5">
        <v>1154</v>
      </c>
      <c r="C1161" s="5">
        <v>132</v>
      </c>
      <c r="D1161" s="9">
        <v>18.8</v>
      </c>
      <c r="E1161" s="42">
        <f t="shared" ref="E1161:E1224" si="111">($D1162-$D1160)/2/3.6</f>
        <v>1.5555555555555556</v>
      </c>
      <c r="F1161" s="42">
        <f t="shared" ref="F1161:F1224" si="112">($D1162-$D1160)/2</f>
        <v>5.6000000000000005</v>
      </c>
      <c r="G1161" s="42">
        <f>0.5*Y$11*Y$13*Y$10*(D1161*(1000/3600))^2</f>
        <v>24.682943835555555</v>
      </c>
      <c r="H1161" s="42">
        <f>IF(D1161=0,0,Y$12*Y$9*9.81)</f>
        <v>374.44769999999994</v>
      </c>
      <c r="I1161" s="42">
        <f t="shared" si="108"/>
        <v>399.13064383555547</v>
      </c>
      <c r="J1161" s="42">
        <f>(Y$9*E1161)+IF(E1161&gt;0,H1161+G1161,0)</f>
        <v>3098.0195327244446</v>
      </c>
      <c r="K1161" s="42">
        <f>MAX((Y$9*E1161)+H1161+G1161,0)</f>
        <v>3098.0195327244451</v>
      </c>
      <c r="L1161" s="42">
        <f t="shared" si="109"/>
        <v>0</v>
      </c>
      <c r="M1161" s="42">
        <f>ABS(MIN((Y$9*E1161)+H1161+G1161,0))</f>
        <v>0</v>
      </c>
      <c r="N1161" s="42">
        <f>MAX(K1161,0)*(D1161*1000/3600)</f>
        <v>16178.546448672103</v>
      </c>
      <c r="O1161" s="42">
        <f>ABS(M1161*(D1161*1000/3600))</f>
        <v>0</v>
      </c>
      <c r="P1161" s="42">
        <f>P1160+N1161/1000</f>
        <v>6805.6303659259638</v>
      </c>
      <c r="Q1161" s="42">
        <f>Q1160+O1161/1000</f>
        <v>1772.4190442929378</v>
      </c>
      <c r="R1161" s="43">
        <v>1289.5156257457477</v>
      </c>
      <c r="S1161" s="43">
        <f t="shared" si="110"/>
        <v>11.662402107875096</v>
      </c>
      <c r="T1161" s="42">
        <f>V1161*Y$16</f>
        <v>1100.6973026553721</v>
      </c>
      <c r="U1161" s="21">
        <f>MIN(O1161,Y$17)</f>
        <v>0</v>
      </c>
      <c r="V1161" s="21">
        <f t="shared" ref="V1161:V1224" si="113">V1160+U1161/1000</f>
        <v>1596.3031788096448</v>
      </c>
      <c r="W1161" s="22"/>
    </row>
    <row r="1162" spans="1:23" x14ac:dyDescent="0.35">
      <c r="A1162" s="5" t="s">
        <v>14</v>
      </c>
      <c r="B1162" s="5">
        <v>1155</v>
      </c>
      <c r="C1162" s="5">
        <v>133</v>
      </c>
      <c r="D1162" s="9">
        <v>25.1</v>
      </c>
      <c r="E1162" s="42">
        <f t="shared" si="111"/>
        <v>1.5277777777777777</v>
      </c>
      <c r="F1162" s="42">
        <f t="shared" si="112"/>
        <v>5.5</v>
      </c>
      <c r="G1162" s="42">
        <f>0.5*Y$11*Y$13*Y$10*(D1162*(1000/3600))^2</f>
        <v>43.997570863055564</v>
      </c>
      <c r="H1162" s="42">
        <f>IF(D1162=0,0,Y$12*Y$9*9.81)</f>
        <v>374.44769999999994</v>
      </c>
      <c r="I1162" s="42">
        <f t="shared" si="108"/>
        <v>418.4452708630555</v>
      </c>
      <c r="J1162" s="42">
        <f>(Y$9*E1162)+IF(E1162&gt;0,H1162+G1162,0)</f>
        <v>3069.1397153075</v>
      </c>
      <c r="K1162" s="42">
        <f>MAX((Y$9*E1162)+H1162+G1162,0)</f>
        <v>3069.1397153074995</v>
      </c>
      <c r="L1162" s="42">
        <f t="shared" si="109"/>
        <v>0</v>
      </c>
      <c r="M1162" s="42">
        <f>ABS(MIN((Y$9*E1162)+H1162+G1162,0))</f>
        <v>0</v>
      </c>
      <c r="N1162" s="42">
        <f>MAX(K1162,0)*(D1162*1000/3600)</f>
        <v>21398.724126171732</v>
      </c>
      <c r="O1162" s="42">
        <f>ABS(M1162*(D1162*1000/3600))</f>
        <v>0</v>
      </c>
      <c r="P1162" s="42">
        <f>P1161+N1162/1000</f>
        <v>6827.0290900521359</v>
      </c>
      <c r="Q1162" s="42">
        <f>Q1161+O1162/1000</f>
        <v>1772.4190442929378</v>
      </c>
      <c r="R1162" s="43">
        <v>1301.1780278536228</v>
      </c>
      <c r="S1162" s="43">
        <f t="shared" si="110"/>
        <v>0</v>
      </c>
      <c r="T1162" s="42">
        <f>V1162*Y$16</f>
        <v>1100.6973026553721</v>
      </c>
      <c r="U1162" s="21">
        <f>MIN(O1162,Y$17)</f>
        <v>0</v>
      </c>
      <c r="V1162" s="21">
        <f t="shared" si="113"/>
        <v>1596.3031788096448</v>
      </c>
      <c r="W1162" s="22"/>
    </row>
    <row r="1163" spans="1:23" x14ac:dyDescent="0.35">
      <c r="A1163" s="5" t="s">
        <v>14</v>
      </c>
      <c r="B1163" s="5">
        <v>1156</v>
      </c>
      <c r="C1163" s="5">
        <v>134</v>
      </c>
      <c r="D1163" s="9">
        <v>29.8</v>
      </c>
      <c r="E1163" s="42">
        <f t="shared" si="111"/>
        <v>1.2083333333333328</v>
      </c>
      <c r="F1163" s="42">
        <f t="shared" si="112"/>
        <v>4.3499999999999979</v>
      </c>
      <c r="G1163" s="42">
        <f>0.5*Y$11*Y$13*Y$10*(D1163*(1000/3600))^2</f>
        <v>62.01743278555557</v>
      </c>
      <c r="H1163" s="42">
        <f>IF(D1163=0,0,Y$12*Y$9*9.81)</f>
        <v>374.44769999999994</v>
      </c>
      <c r="I1163" s="42">
        <f t="shared" si="108"/>
        <v>436.46513278555551</v>
      </c>
      <c r="J1163" s="42">
        <f>(Y$9*E1163)+IF(E1163&gt;0,H1163+G1163,0)</f>
        <v>2532.923466118888</v>
      </c>
      <c r="K1163" s="42">
        <f>MAX((Y$9*E1163)+H1163+G1163,0)</f>
        <v>2532.9234661188884</v>
      </c>
      <c r="L1163" s="42">
        <f t="shared" si="109"/>
        <v>0</v>
      </c>
      <c r="M1163" s="42">
        <f>ABS(MIN((Y$9*E1163)+H1163+G1163,0))</f>
        <v>0</v>
      </c>
      <c r="N1163" s="42">
        <f>MAX(K1163,0)*(D1163*1000/3600)</f>
        <v>20966.977580650801</v>
      </c>
      <c r="O1163" s="42">
        <f>ABS(M1163*(D1163*1000/3600))</f>
        <v>0</v>
      </c>
      <c r="P1163" s="42">
        <f>P1162+N1163/1000</f>
        <v>6847.9960676327864</v>
      </c>
      <c r="Q1163" s="42">
        <f>Q1162+O1163/1000</f>
        <v>1772.4190442929378</v>
      </c>
      <c r="R1163" s="43">
        <v>1301.1780278536228</v>
      </c>
      <c r="S1163" s="43">
        <f t="shared" si="110"/>
        <v>0</v>
      </c>
      <c r="T1163" s="42">
        <f>V1163*Y$16</f>
        <v>1100.6973026553721</v>
      </c>
      <c r="U1163" s="21">
        <f>MIN(O1163,Y$17)</f>
        <v>0</v>
      </c>
      <c r="V1163" s="21">
        <f t="shared" si="113"/>
        <v>1596.3031788096448</v>
      </c>
      <c r="W1163" s="22"/>
    </row>
    <row r="1164" spans="1:23" x14ac:dyDescent="0.35">
      <c r="A1164" s="5" t="s">
        <v>14</v>
      </c>
      <c r="B1164" s="5">
        <v>1157</v>
      </c>
      <c r="C1164" s="5">
        <v>135</v>
      </c>
      <c r="D1164" s="9">
        <v>33.799999999999997</v>
      </c>
      <c r="E1164" s="42">
        <f t="shared" si="111"/>
        <v>1.166666666666667</v>
      </c>
      <c r="F1164" s="42">
        <f t="shared" si="112"/>
        <v>4.2000000000000011</v>
      </c>
      <c r="G1164" s="42">
        <f>0.5*Y$11*Y$13*Y$10*(D1164*(1000/3600))^2</f>
        <v>79.783788918888888</v>
      </c>
      <c r="H1164" s="42">
        <f>IF(D1164=0,0,Y$12*Y$9*9.81)</f>
        <v>374.44769999999994</v>
      </c>
      <c r="I1164" s="42">
        <f t="shared" si="108"/>
        <v>454.23148891888883</v>
      </c>
      <c r="J1164" s="42">
        <f>(Y$9*E1164)+IF(E1164&gt;0,H1164+G1164,0)</f>
        <v>2478.3981555855562</v>
      </c>
      <c r="K1164" s="42">
        <f>MAX((Y$9*E1164)+H1164+G1164,0)</f>
        <v>2478.3981555855562</v>
      </c>
      <c r="L1164" s="42">
        <f t="shared" si="109"/>
        <v>0</v>
      </c>
      <c r="M1164" s="42">
        <f>ABS(MIN((Y$9*E1164)+H1164+G1164,0))</f>
        <v>0</v>
      </c>
      <c r="N1164" s="42">
        <f>MAX(K1164,0)*(D1164*1000/3600)</f>
        <v>23269.404905219944</v>
      </c>
      <c r="O1164" s="42">
        <f>ABS(M1164*(D1164*1000/3600))</f>
        <v>0</v>
      </c>
      <c r="P1164" s="42">
        <f>P1163+N1164/1000</f>
        <v>6871.2654725380062</v>
      </c>
      <c r="Q1164" s="42">
        <f>Q1163+O1164/1000</f>
        <v>1772.4190442929378</v>
      </c>
      <c r="R1164" s="43">
        <v>1301.1780278536228</v>
      </c>
      <c r="S1164" s="43">
        <f t="shared" si="110"/>
        <v>0</v>
      </c>
      <c r="T1164" s="42">
        <f>V1164*Y$16</f>
        <v>1100.6973026553721</v>
      </c>
      <c r="U1164" s="21">
        <f>MIN(O1164,Y$17)</f>
        <v>0</v>
      </c>
      <c r="V1164" s="21">
        <f t="shared" si="113"/>
        <v>1596.3031788096448</v>
      </c>
      <c r="W1164" s="22"/>
    </row>
    <row r="1165" spans="1:23" x14ac:dyDescent="0.35">
      <c r="A1165" s="5" t="s">
        <v>14</v>
      </c>
      <c r="B1165" s="5">
        <v>1158</v>
      </c>
      <c r="C1165" s="5">
        <v>136</v>
      </c>
      <c r="D1165" s="9">
        <v>38.200000000000003</v>
      </c>
      <c r="E1165" s="42">
        <f t="shared" si="111"/>
        <v>1.3333333333333335</v>
      </c>
      <c r="F1165" s="42">
        <f t="shared" si="112"/>
        <v>4.8000000000000007</v>
      </c>
      <c r="G1165" s="42">
        <f>0.5*Y$11*Y$13*Y$10*(D1165*(1000/3600))^2</f>
        <v>101.90793051888892</v>
      </c>
      <c r="H1165" s="42">
        <f>IF(D1165=0,0,Y$12*Y$9*9.81)</f>
        <v>374.44769999999994</v>
      </c>
      <c r="I1165" s="42">
        <f t="shared" si="108"/>
        <v>476.35563051888886</v>
      </c>
      <c r="J1165" s="42">
        <f>(Y$9*E1165)+IF(E1165&gt;0,H1165+G1165,0)</f>
        <v>2789.6889638522225</v>
      </c>
      <c r="K1165" s="42">
        <f>MAX((Y$9*E1165)+H1165+G1165,0)</f>
        <v>2789.6889638522225</v>
      </c>
      <c r="L1165" s="42">
        <f t="shared" si="109"/>
        <v>0</v>
      </c>
      <c r="M1165" s="42">
        <f>ABS(MIN((Y$9*E1165)+H1165+G1165,0))</f>
        <v>0</v>
      </c>
      <c r="N1165" s="42">
        <f>MAX(K1165,0)*(D1165*1000/3600)</f>
        <v>29601.699560876361</v>
      </c>
      <c r="O1165" s="42">
        <f>ABS(M1165*(D1165*1000/3600))</f>
        <v>0</v>
      </c>
      <c r="P1165" s="42">
        <f>P1164+N1165/1000</f>
        <v>6900.8671720988823</v>
      </c>
      <c r="Q1165" s="42">
        <f>Q1164+O1165/1000</f>
        <v>1772.4190442929378</v>
      </c>
      <c r="R1165" s="43">
        <v>1301.1780278536228</v>
      </c>
      <c r="S1165" s="43">
        <f t="shared" si="110"/>
        <v>0</v>
      </c>
      <c r="T1165" s="42">
        <f>V1165*Y$16</f>
        <v>1100.6973026553721</v>
      </c>
      <c r="U1165" s="21">
        <f>MIN(O1165,Y$17)</f>
        <v>0</v>
      </c>
      <c r="V1165" s="21">
        <f t="shared" si="113"/>
        <v>1596.3031788096448</v>
      </c>
      <c r="W1165" s="22"/>
    </row>
    <row r="1166" spans="1:23" x14ac:dyDescent="0.35">
      <c r="A1166" s="5" t="s">
        <v>14</v>
      </c>
      <c r="B1166" s="5">
        <v>1159</v>
      </c>
      <c r="C1166" s="5">
        <v>137</v>
      </c>
      <c r="D1166" s="9">
        <v>43.4</v>
      </c>
      <c r="E1166" s="42">
        <f t="shared" si="111"/>
        <v>1.4861111111111105</v>
      </c>
      <c r="F1166" s="42">
        <f t="shared" si="112"/>
        <v>5.3499999999999979</v>
      </c>
      <c r="G1166" s="42">
        <f>0.5*Y$11*Y$13*Y$10*(D1166*(1000/3600))^2</f>
        <v>131.5408716922222</v>
      </c>
      <c r="H1166" s="42">
        <f>IF(D1166=0,0,Y$12*Y$9*9.81)</f>
        <v>374.44769999999994</v>
      </c>
      <c r="I1166" s="42">
        <f t="shared" si="108"/>
        <v>505.98857169222214</v>
      </c>
      <c r="J1166" s="42">
        <f>(Y$9*E1166)+IF(E1166&gt;0,H1166+G1166,0)</f>
        <v>3084.3913494699991</v>
      </c>
      <c r="K1166" s="42">
        <f>MAX((Y$9*E1166)+H1166+G1166,0)</f>
        <v>3084.3913494699991</v>
      </c>
      <c r="L1166" s="42">
        <f t="shared" si="109"/>
        <v>0</v>
      </c>
      <c r="M1166" s="42">
        <f>ABS(MIN((Y$9*E1166)+H1166+G1166,0))</f>
        <v>0</v>
      </c>
      <c r="N1166" s="42">
        <f>MAX(K1166,0)*(D1166*1000/3600)</f>
        <v>37184.051268610543</v>
      </c>
      <c r="O1166" s="42">
        <f>ABS(M1166*(D1166*1000/3600))</f>
        <v>0</v>
      </c>
      <c r="P1166" s="42">
        <f>P1165+N1166/1000</f>
        <v>6938.0512233674926</v>
      </c>
      <c r="Q1166" s="42">
        <f>Q1165+O1166/1000</f>
        <v>1772.4190442929378</v>
      </c>
      <c r="R1166" s="43">
        <v>1301.1780278536228</v>
      </c>
      <c r="S1166" s="43">
        <f t="shared" si="110"/>
        <v>0</v>
      </c>
      <c r="T1166" s="42">
        <f>V1166*Y$16</f>
        <v>1100.6973026553721</v>
      </c>
      <c r="U1166" s="21">
        <f>MIN(O1166,Y$17)</f>
        <v>0</v>
      </c>
      <c r="V1166" s="21">
        <f t="shared" si="113"/>
        <v>1596.3031788096448</v>
      </c>
      <c r="W1166" s="22"/>
    </row>
    <row r="1167" spans="1:23" x14ac:dyDescent="0.35">
      <c r="A1167" s="5" t="s">
        <v>14</v>
      </c>
      <c r="B1167" s="5">
        <v>1160</v>
      </c>
      <c r="C1167" s="5">
        <v>138</v>
      </c>
      <c r="D1167" s="9">
        <v>48.9</v>
      </c>
      <c r="E1167" s="42">
        <f t="shared" si="111"/>
        <v>1.4444444444444442</v>
      </c>
      <c r="F1167" s="42">
        <f t="shared" si="112"/>
        <v>5.1999999999999993</v>
      </c>
      <c r="G1167" s="42">
        <f>0.5*Y$11*Y$13*Y$10*(D1167*(1000/3600))^2</f>
        <v>166.99327220750001</v>
      </c>
      <c r="H1167" s="42">
        <f>IF(D1167=0,0,Y$12*Y$9*9.81)</f>
        <v>374.44769999999994</v>
      </c>
      <c r="I1167" s="42">
        <f t="shared" si="108"/>
        <v>541.44097220749995</v>
      </c>
      <c r="J1167" s="42">
        <f>(Y$9*E1167)+IF(E1167&gt;0,H1167+G1167,0)</f>
        <v>3047.552083318611</v>
      </c>
      <c r="K1167" s="42">
        <f>MAX((Y$9*E1167)+H1167+G1167,0)</f>
        <v>3047.552083318611</v>
      </c>
      <c r="L1167" s="42">
        <f t="shared" si="109"/>
        <v>0</v>
      </c>
      <c r="M1167" s="42">
        <f>ABS(MIN((Y$9*E1167)+H1167+G1167,0))</f>
        <v>0</v>
      </c>
      <c r="N1167" s="42">
        <f>MAX(K1167,0)*(D1167*1000/3600)</f>
        <v>41395.915798411137</v>
      </c>
      <c r="O1167" s="42">
        <f>ABS(M1167*(D1167*1000/3600))</f>
        <v>0</v>
      </c>
      <c r="P1167" s="42">
        <f>P1166+N1167/1000</f>
        <v>6979.4471391659035</v>
      </c>
      <c r="Q1167" s="42">
        <f>Q1166+O1167/1000</f>
        <v>1772.4190442929378</v>
      </c>
      <c r="R1167" s="43">
        <v>1301.1780278536228</v>
      </c>
      <c r="S1167" s="43">
        <f t="shared" si="110"/>
        <v>0</v>
      </c>
      <c r="T1167" s="42">
        <f>V1167*Y$16</f>
        <v>1100.6973026553721</v>
      </c>
      <c r="U1167" s="21">
        <f>MIN(O1167,Y$17)</f>
        <v>0</v>
      </c>
      <c r="V1167" s="21">
        <f t="shared" si="113"/>
        <v>1596.3031788096448</v>
      </c>
      <c r="W1167" s="22"/>
    </row>
    <row r="1168" spans="1:23" x14ac:dyDescent="0.35">
      <c r="A1168" s="5" t="s">
        <v>14</v>
      </c>
      <c r="B1168" s="5">
        <v>1161</v>
      </c>
      <c r="C1168" s="5">
        <v>139</v>
      </c>
      <c r="D1168" s="9">
        <v>53.8</v>
      </c>
      <c r="E1168" s="42">
        <f t="shared" si="111"/>
        <v>1.2361111111111109</v>
      </c>
      <c r="F1168" s="42">
        <f t="shared" si="112"/>
        <v>4.4499999999999993</v>
      </c>
      <c r="G1168" s="42">
        <f>0.5*Y$11*Y$13*Y$10*(D1168*(1000/3600))^2</f>
        <v>202.13699625222225</v>
      </c>
      <c r="H1168" s="42">
        <f>IF(D1168=0,0,Y$12*Y$9*9.81)</f>
        <v>374.44769999999994</v>
      </c>
      <c r="I1168" s="42">
        <f t="shared" si="108"/>
        <v>576.58469625222222</v>
      </c>
      <c r="J1168" s="42">
        <f>(Y$9*E1168)+IF(E1168&gt;0,H1168+G1168,0)</f>
        <v>2721.2374740299997</v>
      </c>
      <c r="K1168" s="42">
        <f>MAX((Y$9*E1168)+H1168+G1168,0)</f>
        <v>2721.2374740299992</v>
      </c>
      <c r="L1168" s="42">
        <f t="shared" si="109"/>
        <v>0</v>
      </c>
      <c r="M1168" s="42">
        <f>ABS(MIN((Y$9*E1168)+H1168+G1168,0))</f>
        <v>0</v>
      </c>
      <c r="N1168" s="42">
        <f>MAX(K1168,0)*(D1168*1000/3600)</f>
        <v>40667.382250781659</v>
      </c>
      <c r="O1168" s="42">
        <f>ABS(M1168*(D1168*1000/3600))</f>
        <v>0</v>
      </c>
      <c r="P1168" s="42">
        <f>P1167+N1168/1000</f>
        <v>7020.1145214166854</v>
      </c>
      <c r="Q1168" s="42">
        <f>Q1167+O1168/1000</f>
        <v>1772.4190442929378</v>
      </c>
      <c r="R1168" s="43">
        <v>1301.1780278536228</v>
      </c>
      <c r="S1168" s="43">
        <f t="shared" si="110"/>
        <v>0</v>
      </c>
      <c r="T1168" s="42">
        <f>V1168*Y$16</f>
        <v>1100.6973026553721</v>
      </c>
      <c r="U1168" s="21">
        <f>MIN(O1168,Y$17)</f>
        <v>0</v>
      </c>
      <c r="V1168" s="21">
        <f t="shared" si="113"/>
        <v>1596.3031788096448</v>
      </c>
      <c r="W1168" s="22"/>
    </row>
    <row r="1169" spans="1:23" x14ac:dyDescent="0.35">
      <c r="A1169" s="5" t="s">
        <v>14</v>
      </c>
      <c r="B1169" s="5">
        <v>1162</v>
      </c>
      <c r="C1169" s="5">
        <v>140</v>
      </c>
      <c r="D1169" s="9">
        <v>57.8</v>
      </c>
      <c r="E1169" s="42">
        <f t="shared" si="111"/>
        <v>1.0694444444444449</v>
      </c>
      <c r="F1169" s="42">
        <f t="shared" si="112"/>
        <v>3.8500000000000014</v>
      </c>
      <c r="G1169" s="42">
        <f>0.5*Y$11*Y$13*Y$10*(D1169*(1000/3600))^2</f>
        <v>233.31192305222226</v>
      </c>
      <c r="H1169" s="42">
        <f>IF(D1169=0,0,Y$12*Y$9*9.81)</f>
        <v>374.44769999999994</v>
      </c>
      <c r="I1169" s="42">
        <f t="shared" si="108"/>
        <v>607.7596230522222</v>
      </c>
      <c r="J1169" s="42">
        <f>(Y$9*E1169)+IF(E1169&gt;0,H1169+G1169,0)</f>
        <v>2463.245734163334</v>
      </c>
      <c r="K1169" s="42">
        <f>MAX((Y$9*E1169)+H1169+G1169,0)</f>
        <v>2463.2457341633344</v>
      </c>
      <c r="L1169" s="42">
        <f t="shared" si="109"/>
        <v>0</v>
      </c>
      <c r="M1169" s="42">
        <f>ABS(MIN((Y$9*E1169)+H1169+G1169,0))</f>
        <v>0</v>
      </c>
      <c r="N1169" s="42">
        <f>MAX(K1169,0)*(D1169*1000/3600)</f>
        <v>39548.77873184465</v>
      </c>
      <c r="O1169" s="42">
        <f>ABS(M1169*(D1169*1000/3600))</f>
        <v>0</v>
      </c>
      <c r="P1169" s="42">
        <f>P1168+N1169/1000</f>
        <v>7059.6633001485297</v>
      </c>
      <c r="Q1169" s="42">
        <f>Q1168+O1169/1000</f>
        <v>1772.4190442929378</v>
      </c>
      <c r="R1169" s="43">
        <v>1301.1780278536228</v>
      </c>
      <c r="S1169" s="43">
        <f t="shared" si="110"/>
        <v>0</v>
      </c>
      <c r="T1169" s="42">
        <f>V1169*Y$16</f>
        <v>1100.6973026553721</v>
      </c>
      <c r="U1169" s="21">
        <f>MIN(O1169,Y$17)</f>
        <v>0</v>
      </c>
      <c r="V1169" s="21">
        <f t="shared" si="113"/>
        <v>1596.3031788096448</v>
      </c>
      <c r="W1169" s="22"/>
    </row>
    <row r="1170" spans="1:23" x14ac:dyDescent="0.35">
      <c r="A1170" s="5" t="s">
        <v>14</v>
      </c>
      <c r="B1170" s="5">
        <v>1163</v>
      </c>
      <c r="C1170" s="5">
        <v>141</v>
      </c>
      <c r="D1170" s="9">
        <v>61.5</v>
      </c>
      <c r="E1170" s="42">
        <f t="shared" si="111"/>
        <v>1.0000000000000004</v>
      </c>
      <c r="F1170" s="42">
        <f t="shared" si="112"/>
        <v>3.6000000000000014</v>
      </c>
      <c r="G1170" s="42">
        <f>0.5*Y$11*Y$13*Y$10*(D1170*(1000/3600))^2</f>
        <v>264.13836668750008</v>
      </c>
      <c r="H1170" s="42">
        <f>IF(D1170=0,0,Y$12*Y$9*9.81)</f>
        <v>374.44769999999994</v>
      </c>
      <c r="I1170" s="42">
        <f t="shared" si="108"/>
        <v>638.58606668750008</v>
      </c>
      <c r="J1170" s="42">
        <f>(Y$9*E1170)+IF(E1170&gt;0,H1170+G1170,0)</f>
        <v>2373.5860666875005</v>
      </c>
      <c r="K1170" s="42">
        <f>MAX((Y$9*E1170)+H1170+G1170,0)</f>
        <v>2373.5860666875005</v>
      </c>
      <c r="L1170" s="42">
        <f t="shared" si="109"/>
        <v>0</v>
      </c>
      <c r="M1170" s="42">
        <f>ABS(MIN((Y$9*E1170)+H1170+G1170,0))</f>
        <v>0</v>
      </c>
      <c r="N1170" s="42">
        <f>MAX(K1170,0)*(D1170*1000/3600)</f>
        <v>40548.761972578133</v>
      </c>
      <c r="O1170" s="42">
        <f>ABS(M1170*(D1170*1000/3600))</f>
        <v>0</v>
      </c>
      <c r="P1170" s="42">
        <f>P1169+N1170/1000</f>
        <v>7100.2120621211079</v>
      </c>
      <c r="Q1170" s="42">
        <f>Q1169+O1170/1000</f>
        <v>1772.4190442929378</v>
      </c>
      <c r="R1170" s="43">
        <v>1301.1780278536228</v>
      </c>
      <c r="S1170" s="43">
        <f t="shared" si="110"/>
        <v>0</v>
      </c>
      <c r="T1170" s="42">
        <f>V1170*Y$16</f>
        <v>1100.6973026553721</v>
      </c>
      <c r="U1170" s="21">
        <f>MIN(O1170,Y$17)</f>
        <v>0</v>
      </c>
      <c r="V1170" s="21">
        <f t="shared" si="113"/>
        <v>1596.3031788096448</v>
      </c>
      <c r="W1170" s="22"/>
    </row>
    <row r="1171" spans="1:23" x14ac:dyDescent="0.35">
      <c r="A1171" s="5" t="s">
        <v>14</v>
      </c>
      <c r="B1171" s="5">
        <v>1164</v>
      </c>
      <c r="C1171" s="5">
        <v>142</v>
      </c>
      <c r="D1171" s="9">
        <v>65</v>
      </c>
      <c r="E1171" s="42">
        <f t="shared" si="111"/>
        <v>0.95833333333333415</v>
      </c>
      <c r="F1171" s="42">
        <f t="shared" si="112"/>
        <v>3.4500000000000028</v>
      </c>
      <c r="G1171" s="42">
        <f>0.5*Y$11*Y$13*Y$10*(D1171*(1000/3600))^2</f>
        <v>295.05839097222224</v>
      </c>
      <c r="H1171" s="42">
        <f>IF(D1171=0,0,Y$12*Y$9*9.81)</f>
        <v>374.44769999999994</v>
      </c>
      <c r="I1171" s="42">
        <f t="shared" si="108"/>
        <v>669.50609097222218</v>
      </c>
      <c r="J1171" s="42">
        <f>(Y$9*E1171)+IF(E1171&gt;0,H1171+G1171,0)</f>
        <v>2332.2144243055573</v>
      </c>
      <c r="K1171" s="42">
        <f>MAX((Y$9*E1171)+H1171+G1171,0)</f>
        <v>2332.2144243055573</v>
      </c>
      <c r="L1171" s="42">
        <f t="shared" si="109"/>
        <v>0</v>
      </c>
      <c r="M1171" s="42">
        <f>ABS(MIN((Y$9*E1171)+H1171+G1171,0))</f>
        <v>0</v>
      </c>
      <c r="N1171" s="42">
        <f>MAX(K1171,0)*(D1171*1000/3600)</f>
        <v>42109.42710551701</v>
      </c>
      <c r="O1171" s="42">
        <f>ABS(M1171*(D1171*1000/3600))</f>
        <v>0</v>
      </c>
      <c r="P1171" s="42">
        <f>P1170+N1171/1000</f>
        <v>7142.3214892266251</v>
      </c>
      <c r="Q1171" s="42">
        <f>Q1170+O1171/1000</f>
        <v>1772.4190442929378</v>
      </c>
      <c r="R1171" s="43">
        <v>1301.1780278536228</v>
      </c>
      <c r="S1171" s="43">
        <f t="shared" si="110"/>
        <v>0</v>
      </c>
      <c r="T1171" s="42">
        <f>V1171*Y$16</f>
        <v>1100.6973026553721</v>
      </c>
      <c r="U1171" s="21">
        <f>MIN(O1171,Y$17)</f>
        <v>0</v>
      </c>
      <c r="V1171" s="21">
        <f t="shared" si="113"/>
        <v>1596.3031788096448</v>
      </c>
      <c r="W1171" s="22"/>
    </row>
    <row r="1172" spans="1:23" x14ac:dyDescent="0.35">
      <c r="A1172" s="5" t="s">
        <v>14</v>
      </c>
      <c r="B1172" s="5">
        <v>1165</v>
      </c>
      <c r="C1172" s="5">
        <v>143</v>
      </c>
      <c r="D1172" s="9">
        <v>68.400000000000006</v>
      </c>
      <c r="E1172" s="42">
        <f t="shared" si="111"/>
        <v>0.91666666666666585</v>
      </c>
      <c r="F1172" s="42">
        <f t="shared" si="112"/>
        <v>3.2999999999999972</v>
      </c>
      <c r="G1172" s="42">
        <f>0.5*Y$11*Y$13*Y$10*(D1172*(1000/3600))^2</f>
        <v>326.7333457200001</v>
      </c>
      <c r="H1172" s="42">
        <f>IF(D1172=0,0,Y$12*Y$9*9.81)</f>
        <v>374.44769999999994</v>
      </c>
      <c r="I1172" s="42">
        <f t="shared" si="108"/>
        <v>701.18104572000004</v>
      </c>
      <c r="J1172" s="42">
        <f>(Y$9*E1172)+IF(E1172&gt;0,H1172+G1172,0)</f>
        <v>2291.5977123866651</v>
      </c>
      <c r="K1172" s="42">
        <f>MAX((Y$9*E1172)+H1172+G1172,0)</f>
        <v>2291.5977123866651</v>
      </c>
      <c r="L1172" s="42">
        <f t="shared" si="109"/>
        <v>0</v>
      </c>
      <c r="M1172" s="42">
        <f>ABS(MIN((Y$9*E1172)+H1172+G1172,0))</f>
        <v>0</v>
      </c>
      <c r="N1172" s="42">
        <f>MAX(K1172,0)*(D1172*1000/3600)</f>
        <v>43540.35653534664</v>
      </c>
      <c r="O1172" s="42">
        <f>ABS(M1172*(D1172*1000/3600))</f>
        <v>0</v>
      </c>
      <c r="P1172" s="42">
        <f>P1171+N1172/1000</f>
        <v>7185.8618457619714</v>
      </c>
      <c r="Q1172" s="42">
        <f>Q1171+O1172/1000</f>
        <v>1772.4190442929378</v>
      </c>
      <c r="R1172" s="43">
        <v>1301.1780278536228</v>
      </c>
      <c r="S1172" s="43">
        <f t="shared" si="110"/>
        <v>0</v>
      </c>
      <c r="T1172" s="42">
        <f>V1172*Y$16</f>
        <v>1100.6973026553721</v>
      </c>
      <c r="U1172" s="21">
        <f>MIN(O1172,Y$17)</f>
        <v>0</v>
      </c>
      <c r="V1172" s="21">
        <f t="shared" si="113"/>
        <v>1596.3031788096448</v>
      </c>
      <c r="W1172" s="22"/>
    </row>
    <row r="1173" spans="1:23" x14ac:dyDescent="0.35">
      <c r="A1173" s="5" t="s">
        <v>14</v>
      </c>
      <c r="B1173" s="5">
        <v>1166</v>
      </c>
      <c r="C1173" s="5">
        <v>144</v>
      </c>
      <c r="D1173" s="9">
        <v>71.599999999999994</v>
      </c>
      <c r="E1173" s="42">
        <f t="shared" si="111"/>
        <v>0.63888888888888806</v>
      </c>
      <c r="F1173" s="42">
        <f t="shared" si="112"/>
        <v>2.2999999999999972</v>
      </c>
      <c r="G1173" s="42">
        <f>0.5*Y$11*Y$13*Y$10*(D1173*(1000/3600))^2</f>
        <v>358.02001060888887</v>
      </c>
      <c r="H1173" s="42">
        <f>IF(D1173=0,0,Y$12*Y$9*9.81)</f>
        <v>374.44769999999994</v>
      </c>
      <c r="I1173" s="42">
        <f t="shared" si="108"/>
        <v>732.46771060888886</v>
      </c>
      <c r="J1173" s="42">
        <f>(Y$9*E1173)+IF(E1173&gt;0,H1173+G1173,0)</f>
        <v>1840.9399328311097</v>
      </c>
      <c r="K1173" s="42">
        <f>MAX((Y$9*E1173)+H1173+G1173,0)</f>
        <v>1840.9399328311097</v>
      </c>
      <c r="L1173" s="42">
        <f t="shared" si="109"/>
        <v>0</v>
      </c>
      <c r="M1173" s="42">
        <f>ABS(MIN((Y$9*E1173)+H1173+G1173,0))</f>
        <v>0</v>
      </c>
      <c r="N1173" s="42">
        <f>MAX(K1173,0)*(D1173*1000/3600)</f>
        <v>36614.249775196513</v>
      </c>
      <c r="O1173" s="42">
        <f>ABS(M1173*(D1173*1000/3600))</f>
        <v>0</v>
      </c>
      <c r="P1173" s="42">
        <f>P1172+N1173/1000</f>
        <v>7222.4760955371676</v>
      </c>
      <c r="Q1173" s="42">
        <f>Q1172+O1173/1000</f>
        <v>1772.4190442929378</v>
      </c>
      <c r="R1173" s="43">
        <v>1301.1780278536228</v>
      </c>
      <c r="S1173" s="43">
        <f t="shared" si="110"/>
        <v>0</v>
      </c>
      <c r="T1173" s="42">
        <f>V1173*Y$16</f>
        <v>1100.6973026553721</v>
      </c>
      <c r="U1173" s="21">
        <f>MIN(O1173,Y$17)</f>
        <v>0</v>
      </c>
      <c r="V1173" s="21">
        <f t="shared" si="113"/>
        <v>1596.3031788096448</v>
      </c>
      <c r="W1173" s="22"/>
    </row>
    <row r="1174" spans="1:23" x14ac:dyDescent="0.35">
      <c r="A1174" s="5" t="s">
        <v>14</v>
      </c>
      <c r="B1174" s="5">
        <v>1167</v>
      </c>
      <c r="C1174" s="5">
        <v>145</v>
      </c>
      <c r="D1174" s="9">
        <v>73</v>
      </c>
      <c r="E1174" s="42">
        <f t="shared" si="111"/>
        <v>0.37500000000000039</v>
      </c>
      <c r="F1174" s="42">
        <f t="shared" si="112"/>
        <v>1.3500000000000014</v>
      </c>
      <c r="G1174" s="42">
        <f>0.5*Y$11*Y$13*Y$10*(D1174*(1000/3600))^2</f>
        <v>372.15767230555554</v>
      </c>
      <c r="H1174" s="42">
        <f>IF(D1174=0,0,Y$12*Y$9*9.81)</f>
        <v>374.44769999999994</v>
      </c>
      <c r="I1174" s="42">
        <f t="shared" si="108"/>
        <v>746.60537230555542</v>
      </c>
      <c r="J1174" s="42">
        <f>(Y$9*E1174)+IF(E1174&gt;0,H1174+G1174,0)</f>
        <v>1397.2303723055561</v>
      </c>
      <c r="K1174" s="42">
        <f>MAX((Y$9*E1174)+H1174+G1174,0)</f>
        <v>1397.2303723055561</v>
      </c>
      <c r="L1174" s="42">
        <f t="shared" si="109"/>
        <v>0</v>
      </c>
      <c r="M1174" s="42">
        <f>ABS(MIN((Y$9*E1174)+H1174+G1174,0))</f>
        <v>0</v>
      </c>
      <c r="N1174" s="42">
        <f>MAX(K1174,0)*(D1174*1000/3600)</f>
        <v>28332.726993973778</v>
      </c>
      <c r="O1174" s="42">
        <f>ABS(M1174*(D1174*1000/3600))</f>
        <v>0</v>
      </c>
      <c r="P1174" s="42">
        <f>P1173+N1174/1000</f>
        <v>7250.8088225311412</v>
      </c>
      <c r="Q1174" s="42">
        <f>Q1173+O1174/1000</f>
        <v>1772.4190442929378</v>
      </c>
      <c r="R1174" s="43">
        <v>1301.1780278536228</v>
      </c>
      <c r="S1174" s="43">
        <f t="shared" si="110"/>
        <v>0</v>
      </c>
      <c r="T1174" s="42">
        <f>V1174*Y$16</f>
        <v>1100.6973026553721</v>
      </c>
      <c r="U1174" s="21">
        <f>MIN(O1174,Y$17)</f>
        <v>0</v>
      </c>
      <c r="V1174" s="21">
        <f t="shared" si="113"/>
        <v>1596.3031788096448</v>
      </c>
      <c r="W1174" s="22"/>
    </row>
    <row r="1175" spans="1:23" x14ac:dyDescent="0.35">
      <c r="A1175" s="5" t="s">
        <v>14</v>
      </c>
      <c r="B1175" s="5">
        <v>1168</v>
      </c>
      <c r="C1175" s="5">
        <v>146</v>
      </c>
      <c r="D1175" s="9">
        <v>74.3</v>
      </c>
      <c r="E1175" s="42">
        <f t="shared" si="111"/>
        <v>0.44444444444444481</v>
      </c>
      <c r="F1175" s="42">
        <f t="shared" si="112"/>
        <v>1.6000000000000014</v>
      </c>
      <c r="G1175" s="42">
        <f>0.5*Y$11*Y$13*Y$10*(D1175*(1000/3600))^2</f>
        <v>385.53062645638892</v>
      </c>
      <c r="H1175" s="42">
        <f>IF(D1175=0,0,Y$12*Y$9*9.81)</f>
        <v>374.44769999999994</v>
      </c>
      <c r="I1175" s="42">
        <f t="shared" si="108"/>
        <v>759.97832645638891</v>
      </c>
      <c r="J1175" s="42">
        <f>(Y$9*E1175)+IF(E1175&gt;0,H1175+G1175,0)</f>
        <v>1531.0894375675007</v>
      </c>
      <c r="K1175" s="42">
        <f>MAX((Y$9*E1175)+H1175+G1175,0)</f>
        <v>1531.0894375675007</v>
      </c>
      <c r="L1175" s="42">
        <f t="shared" si="109"/>
        <v>0</v>
      </c>
      <c r="M1175" s="42">
        <f>ABS(MIN((Y$9*E1175)+H1175+G1175,0))</f>
        <v>0</v>
      </c>
      <c r="N1175" s="42">
        <f>MAX(K1175,0)*(D1175*1000/3600)</f>
        <v>31599.984780907027</v>
      </c>
      <c r="O1175" s="42">
        <f>ABS(M1175*(D1175*1000/3600))</f>
        <v>0</v>
      </c>
      <c r="P1175" s="42">
        <f>P1174+N1175/1000</f>
        <v>7282.4088073120483</v>
      </c>
      <c r="Q1175" s="42">
        <f>Q1174+O1175/1000</f>
        <v>1772.4190442929378</v>
      </c>
      <c r="R1175" s="43">
        <v>1301.1780278536228</v>
      </c>
      <c r="S1175" s="43">
        <f t="shared" si="110"/>
        <v>0</v>
      </c>
      <c r="T1175" s="42">
        <f>V1175*Y$16</f>
        <v>1100.6973026553721</v>
      </c>
      <c r="U1175" s="21">
        <f>MIN(O1175,Y$17)</f>
        <v>0</v>
      </c>
      <c r="V1175" s="21">
        <f t="shared" si="113"/>
        <v>1596.3031788096448</v>
      </c>
      <c r="W1175" s="22"/>
    </row>
    <row r="1176" spans="1:23" x14ac:dyDescent="0.35">
      <c r="A1176" s="5" t="s">
        <v>14</v>
      </c>
      <c r="B1176" s="5">
        <v>1169</v>
      </c>
      <c r="C1176" s="5">
        <v>147</v>
      </c>
      <c r="D1176" s="9">
        <v>76.2</v>
      </c>
      <c r="E1176" s="42">
        <f t="shared" si="111"/>
        <v>0.50000000000000122</v>
      </c>
      <c r="F1176" s="42">
        <f t="shared" si="112"/>
        <v>1.8000000000000043</v>
      </c>
      <c r="G1176" s="42">
        <f>0.5*Y$11*Y$13*Y$10*(D1176*(1000/3600))^2</f>
        <v>405.50031803000002</v>
      </c>
      <c r="H1176" s="42">
        <f>IF(D1176=0,0,Y$12*Y$9*9.81)</f>
        <v>374.44769999999994</v>
      </c>
      <c r="I1176" s="42">
        <f t="shared" si="108"/>
        <v>779.94801802999996</v>
      </c>
      <c r="J1176" s="42">
        <f>(Y$9*E1176)+IF(E1176&gt;0,H1176+G1176,0)</f>
        <v>1647.448018030002</v>
      </c>
      <c r="K1176" s="42">
        <f>MAX((Y$9*E1176)+H1176+G1176,0)</f>
        <v>1647.448018030002</v>
      </c>
      <c r="L1176" s="42">
        <f t="shared" si="109"/>
        <v>0</v>
      </c>
      <c r="M1176" s="42">
        <f>ABS(MIN((Y$9*E1176)+H1176+G1176,0))</f>
        <v>0</v>
      </c>
      <c r="N1176" s="42">
        <f>MAX(K1176,0)*(D1176*1000/3600)</f>
        <v>34870.983048301714</v>
      </c>
      <c r="O1176" s="42">
        <f>ABS(M1176*(D1176*1000/3600))</f>
        <v>0</v>
      </c>
      <c r="P1176" s="42">
        <f>P1175+N1176/1000</f>
        <v>7317.2797903603505</v>
      </c>
      <c r="Q1176" s="42">
        <f>Q1175+O1176/1000</f>
        <v>1772.4190442929378</v>
      </c>
      <c r="R1176" s="43">
        <v>1301.1780278536228</v>
      </c>
      <c r="S1176" s="43">
        <f t="shared" si="110"/>
        <v>0</v>
      </c>
      <c r="T1176" s="42">
        <f>V1176*Y$16</f>
        <v>1100.6973026553721</v>
      </c>
      <c r="U1176" s="21">
        <f>MIN(O1176,Y$17)</f>
        <v>0</v>
      </c>
      <c r="V1176" s="21">
        <f t="shared" si="113"/>
        <v>1596.3031788096448</v>
      </c>
      <c r="W1176" s="22"/>
    </row>
    <row r="1177" spans="1:23" x14ac:dyDescent="0.35">
      <c r="A1177" s="5" t="s">
        <v>14</v>
      </c>
      <c r="B1177" s="5">
        <v>1170</v>
      </c>
      <c r="C1177" s="5">
        <v>148</v>
      </c>
      <c r="D1177" s="9">
        <v>77.900000000000006</v>
      </c>
      <c r="E1177" s="42">
        <f t="shared" si="111"/>
        <v>0.45833333333333293</v>
      </c>
      <c r="F1177" s="42">
        <f t="shared" si="112"/>
        <v>1.6499999999999986</v>
      </c>
      <c r="G1177" s="42">
        <f>0.5*Y$11*Y$13*Y$10*(D1177*(1000/3600))^2</f>
        <v>423.79533499638904</v>
      </c>
      <c r="H1177" s="42">
        <f>IF(D1177=0,0,Y$12*Y$9*9.81)</f>
        <v>374.44769999999994</v>
      </c>
      <c r="I1177" s="42">
        <f t="shared" si="108"/>
        <v>798.24303499638904</v>
      </c>
      <c r="J1177" s="42">
        <f>(Y$9*E1177)+IF(E1177&gt;0,H1177+G1177,0)</f>
        <v>1593.4513683297216</v>
      </c>
      <c r="K1177" s="42">
        <f>MAX((Y$9*E1177)+H1177+G1177,0)</f>
        <v>1593.4513683297216</v>
      </c>
      <c r="L1177" s="42">
        <f t="shared" si="109"/>
        <v>0</v>
      </c>
      <c r="M1177" s="42">
        <f>ABS(MIN((Y$9*E1177)+H1177+G1177,0))</f>
        <v>0</v>
      </c>
      <c r="N1177" s="42">
        <f>MAX(K1177,0)*(D1177*1000/3600)</f>
        <v>34480.517109134809</v>
      </c>
      <c r="O1177" s="42">
        <f>ABS(M1177*(D1177*1000/3600))</f>
        <v>0</v>
      </c>
      <c r="P1177" s="42">
        <f>P1176+N1177/1000</f>
        <v>7351.7603074694853</v>
      </c>
      <c r="Q1177" s="42">
        <f>Q1176+O1177/1000</f>
        <v>1772.4190442929378</v>
      </c>
      <c r="R1177" s="43">
        <v>1301.1780278536228</v>
      </c>
      <c r="S1177" s="43">
        <f t="shared" si="110"/>
        <v>0</v>
      </c>
      <c r="T1177" s="42">
        <f>V1177*Y$16</f>
        <v>1100.6973026553721</v>
      </c>
      <c r="U1177" s="21">
        <f>MIN(O1177,Y$17)</f>
        <v>0</v>
      </c>
      <c r="V1177" s="21">
        <f t="shared" si="113"/>
        <v>1596.3031788096448</v>
      </c>
      <c r="W1177" s="22"/>
    </row>
    <row r="1178" spans="1:23" x14ac:dyDescent="0.35">
      <c r="A1178" s="5" t="s">
        <v>14</v>
      </c>
      <c r="B1178" s="5">
        <v>1171</v>
      </c>
      <c r="C1178" s="5">
        <v>149</v>
      </c>
      <c r="D1178" s="9">
        <v>79.5</v>
      </c>
      <c r="E1178" s="42">
        <f t="shared" si="111"/>
        <v>0.43055555555555475</v>
      </c>
      <c r="F1178" s="42">
        <f t="shared" si="112"/>
        <v>1.5499999999999972</v>
      </c>
      <c r="G1178" s="42">
        <f>0.5*Y$11*Y$13*Y$10*(D1178*(1000/3600))^2</f>
        <v>441.3829101875001</v>
      </c>
      <c r="H1178" s="42">
        <f>IF(D1178=0,0,Y$12*Y$9*9.81)</f>
        <v>374.44769999999994</v>
      </c>
      <c r="I1178" s="42">
        <f t="shared" si="108"/>
        <v>815.83061018750004</v>
      </c>
      <c r="J1178" s="42">
        <f>(Y$9*E1178)+IF(E1178&gt;0,H1178+G1178,0)</f>
        <v>1562.8444990763874</v>
      </c>
      <c r="K1178" s="42">
        <f>MAX((Y$9*E1178)+H1178+G1178,0)</f>
        <v>1562.8444990763876</v>
      </c>
      <c r="L1178" s="42">
        <f t="shared" si="109"/>
        <v>0</v>
      </c>
      <c r="M1178" s="42">
        <f>ABS(MIN((Y$9*E1178)+H1178+G1178,0))</f>
        <v>0</v>
      </c>
      <c r="N1178" s="42">
        <f>MAX(K1178,0)*(D1178*1000/3600)</f>
        <v>34512.816021270221</v>
      </c>
      <c r="O1178" s="42">
        <f>ABS(M1178*(D1178*1000/3600))</f>
        <v>0</v>
      </c>
      <c r="P1178" s="42">
        <f>P1177+N1178/1000</f>
        <v>7386.2731234907551</v>
      </c>
      <c r="Q1178" s="42">
        <f>Q1177+O1178/1000</f>
        <v>1772.4190442929378</v>
      </c>
      <c r="R1178" s="43">
        <v>1301.1780278536228</v>
      </c>
      <c r="S1178" s="43">
        <f t="shared" si="110"/>
        <v>0</v>
      </c>
      <c r="T1178" s="42">
        <f>V1178*Y$16</f>
        <v>1100.6973026553721</v>
      </c>
      <c r="U1178" s="21">
        <f>MIN(O1178,Y$17)</f>
        <v>0</v>
      </c>
      <c r="V1178" s="21">
        <f t="shared" si="113"/>
        <v>1596.3031788096448</v>
      </c>
      <c r="W1178" s="22"/>
    </row>
    <row r="1179" spans="1:23" x14ac:dyDescent="0.35">
      <c r="A1179" s="5" t="s">
        <v>14</v>
      </c>
      <c r="B1179" s="5">
        <v>1172</v>
      </c>
      <c r="C1179" s="5">
        <v>150</v>
      </c>
      <c r="D1179" s="9">
        <v>81</v>
      </c>
      <c r="E1179" s="42">
        <f t="shared" si="111"/>
        <v>0.38888888888888851</v>
      </c>
      <c r="F1179" s="42">
        <f t="shared" si="112"/>
        <v>1.3999999999999986</v>
      </c>
      <c r="G1179" s="42">
        <f>0.5*Y$11*Y$13*Y$10*(D1179*(1000/3600))^2</f>
        <v>458.19600075</v>
      </c>
      <c r="H1179" s="42">
        <f>IF(D1179=0,0,Y$12*Y$9*9.81)</f>
        <v>374.44769999999994</v>
      </c>
      <c r="I1179" s="42">
        <f t="shared" si="108"/>
        <v>832.64370074999988</v>
      </c>
      <c r="J1179" s="42">
        <f>(Y$9*E1179)+IF(E1179&gt;0,H1179+G1179,0)</f>
        <v>1507.3659229722216</v>
      </c>
      <c r="K1179" s="42">
        <f>MAX((Y$9*E1179)+H1179+G1179,0)</f>
        <v>1507.3659229722214</v>
      </c>
      <c r="L1179" s="42">
        <f t="shared" si="109"/>
        <v>0</v>
      </c>
      <c r="M1179" s="42">
        <f>ABS(MIN((Y$9*E1179)+H1179+G1179,0))</f>
        <v>0</v>
      </c>
      <c r="N1179" s="42">
        <f>MAX(K1179,0)*(D1179*1000/3600)</f>
        <v>33915.73326687498</v>
      </c>
      <c r="O1179" s="42">
        <f>ABS(M1179*(D1179*1000/3600))</f>
        <v>0</v>
      </c>
      <c r="P1179" s="42">
        <f>P1178+N1179/1000</f>
        <v>7420.1888567576298</v>
      </c>
      <c r="Q1179" s="42">
        <f>Q1178+O1179/1000</f>
        <v>1772.4190442929378</v>
      </c>
      <c r="R1179" s="43">
        <v>1301.1780278536228</v>
      </c>
      <c r="S1179" s="43">
        <f t="shared" si="110"/>
        <v>0</v>
      </c>
      <c r="T1179" s="42">
        <f>V1179*Y$16</f>
        <v>1100.6973026553721</v>
      </c>
      <c r="U1179" s="21">
        <f>MIN(O1179,Y$17)</f>
        <v>0</v>
      </c>
      <c r="V1179" s="21">
        <f t="shared" si="113"/>
        <v>1596.3031788096448</v>
      </c>
      <c r="W1179" s="22"/>
    </row>
    <row r="1180" spans="1:23" x14ac:dyDescent="0.35">
      <c r="A1180" s="5" t="s">
        <v>14</v>
      </c>
      <c r="B1180" s="5">
        <v>1173</v>
      </c>
      <c r="C1180" s="5">
        <v>151</v>
      </c>
      <c r="D1180" s="9">
        <v>82.3</v>
      </c>
      <c r="E1180" s="42">
        <f t="shared" si="111"/>
        <v>0.34722222222222221</v>
      </c>
      <c r="F1180" s="42">
        <f t="shared" si="112"/>
        <v>1.25</v>
      </c>
      <c r="G1180" s="42">
        <f>0.5*Y$11*Y$13*Y$10*(D1180*(1000/3600))^2</f>
        <v>473.02155005638889</v>
      </c>
      <c r="H1180" s="42">
        <f>IF(D1180=0,0,Y$12*Y$9*9.81)</f>
        <v>374.44769999999994</v>
      </c>
      <c r="I1180" s="42">
        <f t="shared" si="108"/>
        <v>847.46925005638877</v>
      </c>
      <c r="J1180" s="42">
        <f>(Y$9*E1180)+IF(E1180&gt;0,H1180+G1180,0)</f>
        <v>1449.8998056119444</v>
      </c>
      <c r="K1180" s="42">
        <f>MAX((Y$9*E1180)+H1180+G1180,0)</f>
        <v>1449.8998056119444</v>
      </c>
      <c r="L1180" s="42">
        <f t="shared" si="109"/>
        <v>0</v>
      </c>
      <c r="M1180" s="42">
        <f>ABS(MIN((Y$9*E1180)+H1180+G1180,0))</f>
        <v>0</v>
      </c>
      <c r="N1180" s="42">
        <f>MAX(K1180,0)*(D1180*1000/3600)</f>
        <v>33146.320556073064</v>
      </c>
      <c r="O1180" s="42">
        <f>ABS(M1180*(D1180*1000/3600))</f>
        <v>0</v>
      </c>
      <c r="P1180" s="42">
        <f>P1179+N1180/1000</f>
        <v>7453.3351773137028</v>
      </c>
      <c r="Q1180" s="42">
        <f>Q1179+O1180/1000</f>
        <v>1772.4190442929378</v>
      </c>
      <c r="R1180" s="43">
        <v>1301.1780278536228</v>
      </c>
      <c r="S1180" s="43">
        <f t="shared" si="110"/>
        <v>0</v>
      </c>
      <c r="T1180" s="42">
        <f>V1180*Y$16</f>
        <v>1100.6973026553721</v>
      </c>
      <c r="U1180" s="21">
        <f>MIN(O1180,Y$17)</f>
        <v>0</v>
      </c>
      <c r="V1180" s="21">
        <f t="shared" si="113"/>
        <v>1596.3031788096448</v>
      </c>
      <c r="W1180" s="22"/>
    </row>
    <row r="1181" spans="1:23" x14ac:dyDescent="0.35">
      <c r="A1181" s="5" t="s">
        <v>14</v>
      </c>
      <c r="B1181" s="5">
        <v>1174</v>
      </c>
      <c r="C1181" s="5">
        <v>152</v>
      </c>
      <c r="D1181" s="9">
        <v>83.5</v>
      </c>
      <c r="E1181" s="42">
        <f t="shared" si="111"/>
        <v>0.31944444444444403</v>
      </c>
      <c r="F1181" s="42">
        <f t="shared" si="112"/>
        <v>1.1499999999999986</v>
      </c>
      <c r="G1181" s="42">
        <f>0.5*Y$11*Y$13*Y$10*(D1181*(1000/3600))^2</f>
        <v>486.9161814097223</v>
      </c>
      <c r="H1181" s="42">
        <f>IF(D1181=0,0,Y$12*Y$9*9.81)</f>
        <v>374.44769999999994</v>
      </c>
      <c r="I1181" s="42">
        <f t="shared" si="108"/>
        <v>861.36388140972224</v>
      </c>
      <c r="J1181" s="42">
        <f>(Y$9*E1181)+IF(E1181&gt;0,H1181+G1181,0)</f>
        <v>1415.5999925208325</v>
      </c>
      <c r="K1181" s="42">
        <f>MAX((Y$9*E1181)+H1181+G1181,0)</f>
        <v>1415.5999925208325</v>
      </c>
      <c r="L1181" s="42">
        <f t="shared" si="109"/>
        <v>0</v>
      </c>
      <c r="M1181" s="42">
        <f>ABS(MIN((Y$9*E1181)+H1181+G1181,0))</f>
        <v>0</v>
      </c>
      <c r="N1181" s="42">
        <f>MAX(K1181,0)*(D1181*1000/3600)</f>
        <v>32834.05538208042</v>
      </c>
      <c r="O1181" s="42">
        <f>ABS(M1181*(D1181*1000/3600))</f>
        <v>0</v>
      </c>
      <c r="P1181" s="42">
        <f>P1180+N1181/1000</f>
        <v>7486.1692326957836</v>
      </c>
      <c r="Q1181" s="42">
        <f>Q1180+O1181/1000</f>
        <v>1772.4190442929378</v>
      </c>
      <c r="R1181" s="43">
        <v>1301.1780278536228</v>
      </c>
      <c r="S1181" s="43">
        <f t="shared" si="110"/>
        <v>0</v>
      </c>
      <c r="T1181" s="42">
        <f>V1181*Y$16</f>
        <v>1100.6973026553721</v>
      </c>
      <c r="U1181" s="21">
        <f>MIN(O1181,Y$17)</f>
        <v>0</v>
      </c>
      <c r="V1181" s="21">
        <f t="shared" si="113"/>
        <v>1596.3031788096448</v>
      </c>
      <c r="W1181" s="22"/>
    </row>
    <row r="1182" spans="1:23" x14ac:dyDescent="0.35">
      <c r="A1182" s="5" t="s">
        <v>14</v>
      </c>
      <c r="B1182" s="5">
        <v>1175</v>
      </c>
      <c r="C1182" s="5">
        <v>153</v>
      </c>
      <c r="D1182" s="9">
        <v>84.6</v>
      </c>
      <c r="E1182" s="42">
        <f t="shared" si="111"/>
        <v>0.27777777777777779</v>
      </c>
      <c r="F1182" s="42">
        <f t="shared" si="112"/>
        <v>1</v>
      </c>
      <c r="G1182" s="42">
        <f>0.5*Y$11*Y$13*Y$10*(D1182*(1000/3600))^2</f>
        <v>499.82961267000002</v>
      </c>
      <c r="H1182" s="42">
        <f>IF(D1182=0,0,Y$12*Y$9*9.81)</f>
        <v>374.44769999999994</v>
      </c>
      <c r="I1182" s="42">
        <f t="shared" si="108"/>
        <v>874.2773126699999</v>
      </c>
      <c r="J1182" s="42">
        <f>(Y$9*E1182)+IF(E1182&gt;0,H1182+G1182,0)</f>
        <v>1356.2217571144442</v>
      </c>
      <c r="K1182" s="42">
        <f>MAX((Y$9*E1182)+H1182+G1182,0)</f>
        <v>1356.2217571144445</v>
      </c>
      <c r="L1182" s="42">
        <f t="shared" si="109"/>
        <v>0</v>
      </c>
      <c r="M1182" s="42">
        <f>ABS(MIN((Y$9*E1182)+H1182+G1182,0))</f>
        <v>0</v>
      </c>
      <c r="N1182" s="42">
        <f>MAX(K1182,0)*(D1182*1000/3600)</f>
        <v>31871.211292189444</v>
      </c>
      <c r="O1182" s="42">
        <f>ABS(M1182*(D1182*1000/3600))</f>
        <v>0</v>
      </c>
      <c r="P1182" s="42">
        <f>P1181+N1182/1000</f>
        <v>7518.040443987973</v>
      </c>
      <c r="Q1182" s="42">
        <f>Q1181+O1182/1000</f>
        <v>1772.4190442929378</v>
      </c>
      <c r="R1182" s="43">
        <v>1301.1780278536228</v>
      </c>
      <c r="S1182" s="43">
        <f t="shared" si="110"/>
        <v>0</v>
      </c>
      <c r="T1182" s="42">
        <f>V1182*Y$16</f>
        <v>1100.6973026553721</v>
      </c>
      <c r="U1182" s="21">
        <f>MIN(O1182,Y$17)</f>
        <v>0</v>
      </c>
      <c r="V1182" s="21">
        <f t="shared" si="113"/>
        <v>1596.3031788096448</v>
      </c>
      <c r="W1182" s="22"/>
    </row>
    <row r="1183" spans="1:23" x14ac:dyDescent="0.35">
      <c r="A1183" s="5" t="s">
        <v>14</v>
      </c>
      <c r="B1183" s="5">
        <v>1176</v>
      </c>
      <c r="C1183" s="5">
        <v>154</v>
      </c>
      <c r="D1183" s="9">
        <v>85.5</v>
      </c>
      <c r="E1183" s="42">
        <f t="shared" si="111"/>
        <v>0.23611111111111149</v>
      </c>
      <c r="F1183" s="42">
        <f t="shared" si="112"/>
        <v>0.85000000000000142</v>
      </c>
      <c r="G1183" s="42">
        <f>0.5*Y$11*Y$13*Y$10*(D1183*(1000/3600))^2</f>
        <v>510.5208526875</v>
      </c>
      <c r="H1183" s="42">
        <f>IF(D1183=0,0,Y$12*Y$9*9.81)</f>
        <v>374.44769999999994</v>
      </c>
      <c r="I1183" s="42">
        <f t="shared" si="108"/>
        <v>884.96855268749994</v>
      </c>
      <c r="J1183" s="42">
        <f>(Y$9*E1183)+IF(E1183&gt;0,H1183+G1183,0)</f>
        <v>1294.6213304652783</v>
      </c>
      <c r="K1183" s="42">
        <f>MAX((Y$9*E1183)+H1183+G1183,0)</f>
        <v>1294.6213304652783</v>
      </c>
      <c r="L1183" s="42">
        <f t="shared" si="109"/>
        <v>0</v>
      </c>
      <c r="M1183" s="42">
        <f>ABS(MIN((Y$9*E1183)+H1183+G1183,0))</f>
        <v>0</v>
      </c>
      <c r="N1183" s="42">
        <f>MAX(K1183,0)*(D1183*1000/3600)</f>
        <v>30747.256598550361</v>
      </c>
      <c r="O1183" s="42">
        <f>ABS(M1183*(D1183*1000/3600))</f>
        <v>0</v>
      </c>
      <c r="P1183" s="42">
        <f>P1182+N1183/1000</f>
        <v>7548.787700586523</v>
      </c>
      <c r="Q1183" s="42">
        <f>Q1182+O1183/1000</f>
        <v>1772.4190442929378</v>
      </c>
      <c r="R1183" s="43">
        <v>1301.1780278536228</v>
      </c>
      <c r="S1183" s="43">
        <f t="shared" si="110"/>
        <v>0</v>
      </c>
      <c r="T1183" s="42">
        <f>V1183*Y$16</f>
        <v>1100.6973026553721</v>
      </c>
      <c r="U1183" s="21">
        <f>MIN(O1183,Y$17)</f>
        <v>0</v>
      </c>
      <c r="V1183" s="21">
        <f t="shared" si="113"/>
        <v>1596.3031788096448</v>
      </c>
      <c r="W1183" s="22"/>
    </row>
    <row r="1184" spans="1:23" x14ac:dyDescent="0.35">
      <c r="A1184" s="5" t="s">
        <v>14</v>
      </c>
      <c r="B1184" s="5">
        <v>1177</v>
      </c>
      <c r="C1184" s="5">
        <v>155</v>
      </c>
      <c r="D1184" s="9">
        <v>86.3</v>
      </c>
      <c r="E1184" s="42">
        <f t="shared" si="111"/>
        <v>0.22222222222222143</v>
      </c>
      <c r="F1184" s="42">
        <f t="shared" si="112"/>
        <v>0.79999999999999716</v>
      </c>
      <c r="G1184" s="42">
        <f>0.5*Y$11*Y$13*Y$10*(D1184*(1000/3600))^2</f>
        <v>520.1191545230555</v>
      </c>
      <c r="H1184" s="42">
        <f>IF(D1184=0,0,Y$12*Y$9*9.81)</f>
        <v>374.44769999999994</v>
      </c>
      <c r="I1184" s="42">
        <f t="shared" si="108"/>
        <v>894.56685452305544</v>
      </c>
      <c r="J1184" s="42">
        <f>(Y$9*E1184)+IF(E1184&gt;0,H1184+G1184,0)</f>
        <v>1280.1224100786096</v>
      </c>
      <c r="K1184" s="42">
        <f>MAX((Y$9*E1184)+H1184+G1184,0)</f>
        <v>1280.1224100786096</v>
      </c>
      <c r="L1184" s="42">
        <f t="shared" si="109"/>
        <v>0</v>
      </c>
      <c r="M1184" s="42">
        <f>ABS(MIN((Y$9*E1184)+H1184+G1184,0))</f>
        <v>0</v>
      </c>
      <c r="N1184" s="42">
        <f>MAX(K1184,0)*(D1184*1000/3600)</f>
        <v>30687.378886051112</v>
      </c>
      <c r="O1184" s="42">
        <f>ABS(M1184*(D1184*1000/3600))</f>
        <v>0</v>
      </c>
      <c r="P1184" s="42">
        <f>P1183+N1184/1000</f>
        <v>7579.4750794725742</v>
      </c>
      <c r="Q1184" s="42">
        <f>Q1183+O1184/1000</f>
        <v>1772.4190442929378</v>
      </c>
      <c r="R1184" s="43">
        <v>1301.1780278536228</v>
      </c>
      <c r="S1184" s="43">
        <f t="shared" si="110"/>
        <v>0</v>
      </c>
      <c r="T1184" s="42">
        <f>V1184*Y$16</f>
        <v>1100.6973026553721</v>
      </c>
      <c r="U1184" s="21">
        <f>MIN(O1184,Y$17)</f>
        <v>0</v>
      </c>
      <c r="V1184" s="21">
        <f t="shared" si="113"/>
        <v>1596.3031788096448</v>
      </c>
      <c r="W1184" s="22"/>
    </row>
    <row r="1185" spans="1:23" x14ac:dyDescent="0.35">
      <c r="A1185" s="5" t="s">
        <v>14</v>
      </c>
      <c r="B1185" s="5">
        <v>1178</v>
      </c>
      <c r="C1185" s="5">
        <v>156</v>
      </c>
      <c r="D1185" s="9">
        <v>87.1</v>
      </c>
      <c r="E1185" s="42">
        <f t="shared" si="111"/>
        <v>0.24999999999999961</v>
      </c>
      <c r="F1185" s="42">
        <f t="shared" si="112"/>
        <v>0.89999999999999858</v>
      </c>
      <c r="G1185" s="42">
        <f>0.5*Y$11*Y$13*Y$10*(D1185*(1000/3600))^2</f>
        <v>529.80684682972219</v>
      </c>
      <c r="H1185" s="42">
        <f>IF(D1185=0,0,Y$12*Y$9*9.81)</f>
        <v>374.44769999999994</v>
      </c>
      <c r="I1185" s="42">
        <f t="shared" si="108"/>
        <v>904.25454682972213</v>
      </c>
      <c r="J1185" s="42">
        <f>(Y$9*E1185)+IF(E1185&gt;0,H1185+G1185,0)</f>
        <v>1338.0045468297214</v>
      </c>
      <c r="K1185" s="42">
        <f>MAX((Y$9*E1185)+H1185+G1185,0)</f>
        <v>1338.0045468297214</v>
      </c>
      <c r="L1185" s="42">
        <f t="shared" si="109"/>
        <v>0</v>
      </c>
      <c r="M1185" s="42">
        <f>ABS(MIN((Y$9*E1185)+H1185+G1185,0))</f>
        <v>0</v>
      </c>
      <c r="N1185" s="42">
        <f>MAX(K1185,0)*(D1185*1000/3600)</f>
        <v>32372.27667468576</v>
      </c>
      <c r="O1185" s="42">
        <f>ABS(M1185*(D1185*1000/3600))</f>
        <v>0</v>
      </c>
      <c r="P1185" s="42">
        <f>P1184+N1185/1000</f>
        <v>7611.8473561472601</v>
      </c>
      <c r="Q1185" s="42">
        <f>Q1184+O1185/1000</f>
        <v>1772.4190442929378</v>
      </c>
      <c r="R1185" s="43">
        <v>1301.1780278536228</v>
      </c>
      <c r="S1185" s="43">
        <f t="shared" si="110"/>
        <v>0</v>
      </c>
      <c r="T1185" s="42">
        <f>V1185*Y$16</f>
        <v>1100.6973026553721</v>
      </c>
      <c r="U1185" s="21">
        <f>MIN(O1185,Y$17)</f>
        <v>0</v>
      </c>
      <c r="V1185" s="21">
        <f t="shared" si="113"/>
        <v>1596.3031788096448</v>
      </c>
      <c r="W1185" s="22"/>
    </row>
    <row r="1186" spans="1:23" x14ac:dyDescent="0.35">
      <c r="A1186" s="5" t="s">
        <v>14</v>
      </c>
      <c r="B1186" s="5">
        <v>1179</v>
      </c>
      <c r="C1186" s="5">
        <v>157</v>
      </c>
      <c r="D1186" s="9">
        <v>88.1</v>
      </c>
      <c r="E1186" s="42">
        <f t="shared" si="111"/>
        <v>0.27777777777777779</v>
      </c>
      <c r="F1186" s="42">
        <f t="shared" si="112"/>
        <v>1</v>
      </c>
      <c r="G1186" s="42">
        <f>0.5*Y$11*Y$13*Y$10*(D1186*(1000/3600))^2</f>
        <v>542.0421675630555</v>
      </c>
      <c r="H1186" s="42">
        <f>IF(D1186=0,0,Y$12*Y$9*9.81)</f>
        <v>374.44769999999994</v>
      </c>
      <c r="I1186" s="42">
        <f t="shared" si="108"/>
        <v>916.48986756305544</v>
      </c>
      <c r="J1186" s="42">
        <f>(Y$9*E1186)+IF(E1186&gt;0,H1186+G1186,0)</f>
        <v>1398.4343120075</v>
      </c>
      <c r="K1186" s="42">
        <f>MAX((Y$9*E1186)+H1186+G1186,0)</f>
        <v>1398.4343120075</v>
      </c>
      <c r="L1186" s="42">
        <f t="shared" si="109"/>
        <v>0</v>
      </c>
      <c r="M1186" s="42">
        <f>ABS(MIN((Y$9*E1186)+H1186+G1186,0))</f>
        <v>0</v>
      </c>
      <c r="N1186" s="42">
        <f>MAX(K1186,0)*(D1186*1000/3600)</f>
        <v>34222.795246627982</v>
      </c>
      <c r="O1186" s="42">
        <f>ABS(M1186*(D1186*1000/3600))</f>
        <v>0</v>
      </c>
      <c r="P1186" s="42">
        <f>P1185+N1186/1000</f>
        <v>7646.0701513938884</v>
      </c>
      <c r="Q1186" s="42">
        <f>Q1185+O1186/1000</f>
        <v>1772.4190442929378</v>
      </c>
      <c r="R1186" s="43">
        <v>1301.1780278536228</v>
      </c>
      <c r="S1186" s="43">
        <f t="shared" si="110"/>
        <v>0</v>
      </c>
      <c r="T1186" s="42">
        <f>V1186*Y$16</f>
        <v>1100.6973026553721</v>
      </c>
      <c r="U1186" s="21">
        <f>MIN(O1186,Y$17)</f>
        <v>0</v>
      </c>
      <c r="V1186" s="21">
        <f t="shared" si="113"/>
        <v>1596.3031788096448</v>
      </c>
      <c r="W1186" s="22"/>
    </row>
    <row r="1187" spans="1:23" x14ac:dyDescent="0.35">
      <c r="A1187" s="5" t="s">
        <v>14</v>
      </c>
      <c r="B1187" s="5">
        <v>1180</v>
      </c>
      <c r="C1187" s="5">
        <v>158</v>
      </c>
      <c r="D1187" s="9">
        <v>89.1</v>
      </c>
      <c r="E1187" s="42">
        <f t="shared" si="111"/>
        <v>0.27777777777777779</v>
      </c>
      <c r="F1187" s="42">
        <f t="shared" si="112"/>
        <v>1</v>
      </c>
      <c r="G1187" s="42">
        <f>0.5*Y$11*Y$13*Y$10*(D1187*(1000/3600))^2</f>
        <v>554.41716090750003</v>
      </c>
      <c r="H1187" s="42">
        <f>IF(D1187=0,0,Y$12*Y$9*9.81)</f>
        <v>374.44769999999994</v>
      </c>
      <c r="I1187" s="42">
        <f t="shared" si="108"/>
        <v>928.86486090749997</v>
      </c>
      <c r="J1187" s="42">
        <f>(Y$9*E1187)+IF(E1187&gt;0,H1187+G1187,0)</f>
        <v>1410.8093053519444</v>
      </c>
      <c r="K1187" s="42">
        <f>MAX((Y$9*E1187)+H1187+G1187,0)</f>
        <v>1410.8093053519444</v>
      </c>
      <c r="L1187" s="42">
        <f t="shared" si="109"/>
        <v>0</v>
      </c>
      <c r="M1187" s="42">
        <f>ABS(MIN((Y$9*E1187)+H1187+G1187,0))</f>
        <v>0</v>
      </c>
      <c r="N1187" s="42">
        <f>MAX(K1187,0)*(D1187*1000/3600)</f>
        <v>34917.530307460627</v>
      </c>
      <c r="O1187" s="42">
        <f>ABS(M1187*(D1187*1000/3600))</f>
        <v>0</v>
      </c>
      <c r="P1187" s="42">
        <f>P1186+N1187/1000</f>
        <v>7680.9876817013492</v>
      </c>
      <c r="Q1187" s="42">
        <f>Q1186+O1187/1000</f>
        <v>1772.4190442929378</v>
      </c>
      <c r="R1187" s="43">
        <v>1301.1780278536228</v>
      </c>
      <c r="S1187" s="43">
        <f t="shared" si="110"/>
        <v>0</v>
      </c>
      <c r="T1187" s="42">
        <f>V1187*Y$16</f>
        <v>1100.6973026553721</v>
      </c>
      <c r="U1187" s="21">
        <f>MIN(O1187,Y$17)</f>
        <v>0</v>
      </c>
      <c r="V1187" s="21">
        <f t="shared" si="113"/>
        <v>1596.3031788096448</v>
      </c>
      <c r="W1187" s="22"/>
    </row>
    <row r="1188" spans="1:23" x14ac:dyDescent="0.35">
      <c r="A1188" s="5" t="s">
        <v>14</v>
      </c>
      <c r="B1188" s="5">
        <v>1181</v>
      </c>
      <c r="C1188" s="5">
        <v>159</v>
      </c>
      <c r="D1188" s="9">
        <v>90.1</v>
      </c>
      <c r="E1188" s="42">
        <f t="shared" si="111"/>
        <v>0.26388888888888967</v>
      </c>
      <c r="F1188" s="42">
        <f t="shared" si="112"/>
        <v>0.95000000000000284</v>
      </c>
      <c r="G1188" s="42">
        <f>0.5*Y$11*Y$13*Y$10*(D1188*(1000/3600))^2</f>
        <v>566.93182686305568</v>
      </c>
      <c r="H1188" s="42">
        <f>IF(D1188=0,0,Y$12*Y$9*9.81)</f>
        <v>374.44769999999994</v>
      </c>
      <c r="I1188" s="42">
        <f t="shared" si="108"/>
        <v>941.37952686305562</v>
      </c>
      <c r="J1188" s="42">
        <f>(Y$9*E1188)+IF(E1188&gt;0,H1188+G1188,0)</f>
        <v>1399.2267490852792</v>
      </c>
      <c r="K1188" s="42">
        <f>MAX((Y$9*E1188)+H1188+G1188,0)</f>
        <v>1399.2267490852792</v>
      </c>
      <c r="L1188" s="42">
        <f t="shared" si="109"/>
        <v>0</v>
      </c>
      <c r="M1188" s="42">
        <f>ABS(MIN((Y$9*E1188)+H1188+G1188,0))</f>
        <v>0</v>
      </c>
      <c r="N1188" s="42">
        <f>MAX(K1188,0)*(D1188*1000/3600)</f>
        <v>35019.536136828792</v>
      </c>
      <c r="O1188" s="42">
        <f>ABS(M1188*(D1188*1000/3600))</f>
        <v>0</v>
      </c>
      <c r="P1188" s="42">
        <f>P1187+N1188/1000</f>
        <v>7716.0072178381779</v>
      </c>
      <c r="Q1188" s="42">
        <f>Q1187+O1188/1000</f>
        <v>1772.4190442929378</v>
      </c>
      <c r="R1188" s="43">
        <v>1301.1780278536228</v>
      </c>
      <c r="S1188" s="43">
        <f t="shared" si="110"/>
        <v>0</v>
      </c>
      <c r="T1188" s="42">
        <f>V1188*Y$16</f>
        <v>1100.6973026553721</v>
      </c>
      <c r="U1188" s="21">
        <f>MIN(O1188,Y$17)</f>
        <v>0</v>
      </c>
      <c r="V1188" s="21">
        <f t="shared" si="113"/>
        <v>1596.3031788096448</v>
      </c>
      <c r="W1188" s="22"/>
    </row>
    <row r="1189" spans="1:23" x14ac:dyDescent="0.35">
      <c r="A1189" s="5" t="s">
        <v>14</v>
      </c>
      <c r="B1189" s="5">
        <v>1182</v>
      </c>
      <c r="C1189" s="5">
        <v>160</v>
      </c>
      <c r="D1189" s="9">
        <v>91</v>
      </c>
      <c r="E1189" s="42">
        <f t="shared" si="111"/>
        <v>0.2222222222222234</v>
      </c>
      <c r="F1189" s="42">
        <f t="shared" si="112"/>
        <v>0.80000000000000426</v>
      </c>
      <c r="G1189" s="42">
        <f>0.5*Y$11*Y$13*Y$10*(D1189*(1000/3600))^2</f>
        <v>578.31444630555552</v>
      </c>
      <c r="H1189" s="42">
        <f>IF(D1189=0,0,Y$12*Y$9*9.81)</f>
        <v>374.44769999999994</v>
      </c>
      <c r="I1189" s="42">
        <f t="shared" si="108"/>
        <v>952.76214630555546</v>
      </c>
      <c r="J1189" s="42">
        <f>(Y$9*E1189)+IF(E1189&gt;0,H1189+G1189,0)</f>
        <v>1338.3177018611132</v>
      </c>
      <c r="K1189" s="42">
        <f>MAX((Y$9*E1189)+H1189+G1189,0)</f>
        <v>1338.3177018611132</v>
      </c>
      <c r="L1189" s="42">
        <f t="shared" si="109"/>
        <v>0</v>
      </c>
      <c r="M1189" s="42">
        <f>ABS(MIN((Y$9*E1189)+H1189+G1189,0))</f>
        <v>0</v>
      </c>
      <c r="N1189" s="42">
        <f>MAX(K1189,0)*(D1189*1000/3600)</f>
        <v>33829.697463711476</v>
      </c>
      <c r="O1189" s="42">
        <f>ABS(M1189*(D1189*1000/3600))</f>
        <v>0</v>
      </c>
      <c r="P1189" s="42">
        <f>P1188+N1189/1000</f>
        <v>7749.8369153018893</v>
      </c>
      <c r="Q1189" s="42">
        <f>Q1188+O1189/1000</f>
        <v>1772.4190442929378</v>
      </c>
      <c r="R1189" s="43">
        <v>1301.1780278536228</v>
      </c>
      <c r="S1189" s="43">
        <f t="shared" si="110"/>
        <v>0</v>
      </c>
      <c r="T1189" s="42">
        <f>V1189*Y$16</f>
        <v>1100.6973026553721</v>
      </c>
      <c r="U1189" s="21">
        <f>MIN(O1189,Y$17)</f>
        <v>0</v>
      </c>
      <c r="V1189" s="21">
        <f t="shared" si="113"/>
        <v>1596.3031788096448</v>
      </c>
      <c r="W1189" s="22"/>
    </row>
    <row r="1190" spans="1:23" x14ac:dyDescent="0.35">
      <c r="A1190" s="5" t="s">
        <v>14</v>
      </c>
      <c r="B1190" s="5">
        <v>1183</v>
      </c>
      <c r="C1190" s="5">
        <v>161</v>
      </c>
      <c r="D1190" s="9">
        <v>91.7</v>
      </c>
      <c r="E1190" s="42">
        <f t="shared" si="111"/>
        <v>0.18055555555555516</v>
      </c>
      <c r="F1190" s="42">
        <f t="shared" si="112"/>
        <v>0.64999999999999858</v>
      </c>
      <c r="G1190" s="42">
        <f>0.5*Y$11*Y$13*Y$10*(D1190*(1000/3600))^2</f>
        <v>587.24581142305567</v>
      </c>
      <c r="H1190" s="42">
        <f>IF(D1190=0,0,Y$12*Y$9*9.81)</f>
        <v>374.44769999999994</v>
      </c>
      <c r="I1190" s="42">
        <f t="shared" si="108"/>
        <v>961.69351142305561</v>
      </c>
      <c r="J1190" s="42">
        <f>(Y$9*E1190)+IF(E1190&gt;0,H1190+G1190,0)</f>
        <v>1274.9574003119437</v>
      </c>
      <c r="K1190" s="42">
        <f>MAX((Y$9*E1190)+H1190+G1190,0)</f>
        <v>1274.9574003119437</v>
      </c>
      <c r="L1190" s="42">
        <f t="shared" si="109"/>
        <v>0</v>
      </c>
      <c r="M1190" s="42">
        <f>ABS(MIN((Y$9*E1190)+H1190+G1190,0))</f>
        <v>0</v>
      </c>
      <c r="N1190" s="42">
        <f>MAX(K1190,0)*(D1190*1000/3600)</f>
        <v>32475.998224612566</v>
      </c>
      <c r="O1190" s="42">
        <f>ABS(M1190*(D1190*1000/3600))</f>
        <v>0</v>
      </c>
      <c r="P1190" s="42">
        <f>P1189+N1190/1000</f>
        <v>7782.3129135265017</v>
      </c>
      <c r="Q1190" s="42">
        <f>Q1189+O1190/1000</f>
        <v>1772.4190442929378</v>
      </c>
      <c r="R1190" s="43">
        <v>1301.1780278536228</v>
      </c>
      <c r="S1190" s="43">
        <f t="shared" si="110"/>
        <v>0</v>
      </c>
      <c r="T1190" s="42">
        <f>V1190*Y$16</f>
        <v>1100.6973026553721</v>
      </c>
      <c r="U1190" s="21">
        <f>MIN(O1190,Y$17)</f>
        <v>0</v>
      </c>
      <c r="V1190" s="21">
        <f t="shared" si="113"/>
        <v>1596.3031788096448</v>
      </c>
      <c r="W1190" s="22"/>
    </row>
    <row r="1191" spans="1:23" x14ac:dyDescent="0.35">
      <c r="A1191" s="5" t="s">
        <v>14</v>
      </c>
      <c r="B1191" s="5">
        <v>1184</v>
      </c>
      <c r="C1191" s="5">
        <v>162</v>
      </c>
      <c r="D1191" s="9">
        <v>92.3</v>
      </c>
      <c r="E1191" s="42">
        <f t="shared" si="111"/>
        <v>0.15277777777777699</v>
      </c>
      <c r="F1191" s="42">
        <f t="shared" si="112"/>
        <v>0.54999999999999716</v>
      </c>
      <c r="G1191" s="42">
        <f>0.5*Y$11*Y$13*Y$10*(D1191*(1000/3600))^2</f>
        <v>594.95573955638895</v>
      </c>
      <c r="H1191" s="42">
        <f>IF(D1191=0,0,Y$12*Y$9*9.81)</f>
        <v>374.44769999999994</v>
      </c>
      <c r="I1191" s="42">
        <f t="shared" si="108"/>
        <v>969.40343955638889</v>
      </c>
      <c r="J1191" s="42">
        <f>(Y$9*E1191)+IF(E1191&gt;0,H1191+G1191,0)</f>
        <v>1234.472884000832</v>
      </c>
      <c r="K1191" s="42">
        <f>MAX((Y$9*E1191)+H1191+G1191,0)</f>
        <v>1234.472884000832</v>
      </c>
      <c r="L1191" s="42">
        <f t="shared" si="109"/>
        <v>0</v>
      </c>
      <c r="M1191" s="42">
        <f>ABS(MIN((Y$9*E1191)+H1191+G1191,0))</f>
        <v>0</v>
      </c>
      <c r="N1191" s="42">
        <f>MAX(K1191,0)*(D1191*1000/3600)</f>
        <v>31650.513109243555</v>
      </c>
      <c r="O1191" s="42">
        <f>ABS(M1191*(D1191*1000/3600))</f>
        <v>0</v>
      </c>
      <c r="P1191" s="42">
        <f>P1190+N1191/1000</f>
        <v>7813.9634266357452</v>
      </c>
      <c r="Q1191" s="42">
        <f>Q1190+O1191/1000</f>
        <v>1772.4190442929378</v>
      </c>
      <c r="R1191" s="43">
        <v>1301.1780278536228</v>
      </c>
      <c r="S1191" s="43">
        <f t="shared" si="110"/>
        <v>0</v>
      </c>
      <c r="T1191" s="42">
        <f>V1191*Y$16</f>
        <v>1100.6973026553721</v>
      </c>
      <c r="U1191" s="21">
        <f>MIN(O1191,Y$17)</f>
        <v>0</v>
      </c>
      <c r="V1191" s="21">
        <f t="shared" si="113"/>
        <v>1596.3031788096448</v>
      </c>
      <c r="W1191" s="22"/>
    </row>
    <row r="1192" spans="1:23" x14ac:dyDescent="0.35">
      <c r="A1192" s="5" t="s">
        <v>14</v>
      </c>
      <c r="B1192" s="5">
        <v>1185</v>
      </c>
      <c r="C1192" s="5">
        <v>163</v>
      </c>
      <c r="D1192" s="9">
        <v>92.8</v>
      </c>
      <c r="E1192" s="42">
        <f t="shared" si="111"/>
        <v>0.11111111111111072</v>
      </c>
      <c r="F1192" s="42">
        <f t="shared" si="112"/>
        <v>0.39999999999999858</v>
      </c>
      <c r="G1192" s="42">
        <f>0.5*Y$11*Y$13*Y$10*(D1192*(1000/3600))^2</f>
        <v>601.41908963555557</v>
      </c>
      <c r="H1192" s="42">
        <f>IF(D1192=0,0,Y$12*Y$9*9.81)</f>
        <v>374.44769999999994</v>
      </c>
      <c r="I1192" s="42">
        <f t="shared" si="108"/>
        <v>975.86678963555551</v>
      </c>
      <c r="J1192" s="42">
        <f>(Y$9*E1192)+IF(E1192&gt;0,H1192+G1192,0)</f>
        <v>1168.6445674133327</v>
      </c>
      <c r="K1192" s="42">
        <f>MAX((Y$9*E1192)+H1192+G1192,0)</f>
        <v>1168.6445674133327</v>
      </c>
      <c r="L1192" s="42">
        <f t="shared" si="109"/>
        <v>0</v>
      </c>
      <c r="M1192" s="42">
        <f>ABS(MIN((Y$9*E1192)+H1192+G1192,0))</f>
        <v>0</v>
      </c>
      <c r="N1192" s="42">
        <f>MAX(K1192,0)*(D1192*1000/3600)</f>
        <v>30125.059959988132</v>
      </c>
      <c r="O1192" s="42">
        <f>ABS(M1192*(D1192*1000/3600))</f>
        <v>0</v>
      </c>
      <c r="P1192" s="42">
        <f>P1191+N1192/1000</f>
        <v>7844.0884865957332</v>
      </c>
      <c r="Q1192" s="42">
        <f>Q1191+O1192/1000</f>
        <v>1772.4190442929378</v>
      </c>
      <c r="R1192" s="43">
        <v>1301.1780278536228</v>
      </c>
      <c r="S1192" s="43">
        <f t="shared" si="110"/>
        <v>0</v>
      </c>
      <c r="T1192" s="42">
        <f>V1192*Y$16</f>
        <v>1100.6973026553721</v>
      </c>
      <c r="U1192" s="21">
        <f>MIN(O1192,Y$17)</f>
        <v>0</v>
      </c>
      <c r="V1192" s="21">
        <f t="shared" si="113"/>
        <v>1596.3031788096448</v>
      </c>
      <c r="W1192" s="22"/>
    </row>
    <row r="1193" spans="1:23" x14ac:dyDescent="0.35">
      <c r="A1193" s="5" t="s">
        <v>14</v>
      </c>
      <c r="B1193" s="5">
        <v>1186</v>
      </c>
      <c r="C1193" s="5">
        <v>164</v>
      </c>
      <c r="D1193" s="9">
        <v>93.1</v>
      </c>
      <c r="E1193" s="42">
        <f t="shared" si="111"/>
        <v>4.1666666666666269E-2</v>
      </c>
      <c r="F1193" s="42">
        <f t="shared" si="112"/>
        <v>0.14999999999999858</v>
      </c>
      <c r="G1193" s="42">
        <f>0.5*Y$11*Y$13*Y$10*(D1193*(1000/3600))^2</f>
        <v>605.3138603963888</v>
      </c>
      <c r="H1193" s="42">
        <f>IF(D1193=0,0,Y$12*Y$9*9.81)</f>
        <v>374.44769999999994</v>
      </c>
      <c r="I1193" s="42">
        <f t="shared" si="108"/>
        <v>979.76156039638875</v>
      </c>
      <c r="J1193" s="42">
        <f>(Y$9*E1193)+IF(E1193&gt;0,H1193+G1193,0)</f>
        <v>1052.0532270630547</v>
      </c>
      <c r="K1193" s="42">
        <f>MAX((Y$9*E1193)+H1193+G1193,0)</f>
        <v>1052.0532270630547</v>
      </c>
      <c r="L1193" s="42">
        <f t="shared" si="109"/>
        <v>0</v>
      </c>
      <c r="M1193" s="42">
        <f>ABS(MIN((Y$9*E1193)+H1193+G1193,0))</f>
        <v>0</v>
      </c>
      <c r="N1193" s="42">
        <f>MAX(K1193,0)*(D1193*1000/3600)</f>
        <v>27207.265399880664</v>
      </c>
      <c r="O1193" s="42">
        <f>ABS(M1193*(D1193*1000/3600))</f>
        <v>0</v>
      </c>
      <c r="P1193" s="42">
        <f>P1192+N1193/1000</f>
        <v>7871.2957519956135</v>
      </c>
      <c r="Q1193" s="42">
        <f>Q1192+O1193/1000</f>
        <v>1772.4190442929378</v>
      </c>
      <c r="R1193" s="43">
        <v>1301.1780278536228</v>
      </c>
      <c r="S1193" s="43">
        <f t="shared" si="110"/>
        <v>0</v>
      </c>
      <c r="T1193" s="42">
        <f>V1193*Y$16</f>
        <v>1100.6973026553721</v>
      </c>
      <c r="U1193" s="21">
        <f>MIN(O1193,Y$17)</f>
        <v>0</v>
      </c>
      <c r="V1193" s="21">
        <f t="shared" si="113"/>
        <v>1596.3031788096448</v>
      </c>
      <c r="W1193" s="22"/>
    </row>
    <row r="1194" spans="1:23" x14ac:dyDescent="0.35">
      <c r="A1194" s="5" t="s">
        <v>14</v>
      </c>
      <c r="B1194" s="5">
        <v>1187</v>
      </c>
      <c r="C1194" s="5">
        <v>165</v>
      </c>
      <c r="D1194" s="9">
        <v>93.1</v>
      </c>
      <c r="E1194" s="42">
        <f t="shared" si="111"/>
        <v>0</v>
      </c>
      <c r="F1194" s="42">
        <f t="shared" si="112"/>
        <v>0</v>
      </c>
      <c r="G1194" s="42">
        <f>0.5*Y$11*Y$13*Y$10*(D1194*(1000/3600))^2</f>
        <v>605.3138603963888</v>
      </c>
      <c r="H1194" s="42">
        <f>IF(D1194=0,0,Y$12*Y$9*9.81)</f>
        <v>374.44769999999994</v>
      </c>
      <c r="I1194" s="42">
        <f t="shared" si="108"/>
        <v>979.76156039638875</v>
      </c>
      <c r="J1194" s="42">
        <f>(Y$9*E1194)+IF(E1194&gt;0,H1194+G1194,0)</f>
        <v>0</v>
      </c>
      <c r="K1194" s="42">
        <f>MAX((Y$9*E1194)+H1194+G1194,0)</f>
        <v>979.76156039638875</v>
      </c>
      <c r="L1194" s="42">
        <f t="shared" si="109"/>
        <v>0</v>
      </c>
      <c r="M1194" s="42">
        <f>ABS(MIN((Y$9*E1194)+H1194+G1194,0))</f>
        <v>0</v>
      </c>
      <c r="N1194" s="42">
        <f>MAX(K1194,0)*(D1194*1000/3600)</f>
        <v>25337.722575806609</v>
      </c>
      <c r="O1194" s="42">
        <f>ABS(M1194*(D1194*1000/3600))</f>
        <v>0</v>
      </c>
      <c r="P1194" s="42">
        <f>P1193+N1194/1000</f>
        <v>7896.6334745714203</v>
      </c>
      <c r="Q1194" s="42">
        <f>Q1193+O1194/1000</f>
        <v>1772.4190442929378</v>
      </c>
      <c r="R1194" s="43">
        <v>1301.1780278536228</v>
      </c>
      <c r="S1194" s="43">
        <f t="shared" si="110"/>
        <v>0</v>
      </c>
      <c r="T1194" s="42">
        <f>V1194*Y$16</f>
        <v>1100.6973026553721</v>
      </c>
      <c r="U1194" s="21">
        <f>MIN(O1194,Y$17)</f>
        <v>0</v>
      </c>
      <c r="V1194" s="21">
        <f t="shared" si="113"/>
        <v>1596.3031788096448</v>
      </c>
      <c r="W1194" s="22"/>
    </row>
    <row r="1195" spans="1:23" x14ac:dyDescent="0.35">
      <c r="A1195" s="5" t="s">
        <v>14</v>
      </c>
      <c r="B1195" s="5">
        <v>1188</v>
      </c>
      <c r="C1195" s="5">
        <v>166</v>
      </c>
      <c r="D1195" s="9">
        <v>93.1</v>
      </c>
      <c r="E1195" s="42">
        <f t="shared" si="111"/>
        <v>0</v>
      </c>
      <c r="F1195" s="42">
        <f t="shared" si="112"/>
        <v>0</v>
      </c>
      <c r="G1195" s="42">
        <f>0.5*Y$11*Y$13*Y$10*(D1195*(1000/3600))^2</f>
        <v>605.3138603963888</v>
      </c>
      <c r="H1195" s="42">
        <f>IF(D1195=0,0,Y$12*Y$9*9.81)</f>
        <v>374.44769999999994</v>
      </c>
      <c r="I1195" s="42">
        <f t="shared" si="108"/>
        <v>979.76156039638875</v>
      </c>
      <c r="J1195" s="42">
        <f>(Y$9*E1195)+IF(E1195&gt;0,H1195+G1195,0)</f>
        <v>0</v>
      </c>
      <c r="K1195" s="42">
        <f>MAX((Y$9*E1195)+H1195+G1195,0)</f>
        <v>979.76156039638875</v>
      </c>
      <c r="L1195" s="42">
        <f t="shared" si="109"/>
        <v>0</v>
      </c>
      <c r="M1195" s="42">
        <f>ABS(MIN((Y$9*E1195)+H1195+G1195,0))</f>
        <v>0</v>
      </c>
      <c r="N1195" s="42">
        <f>MAX(K1195,0)*(D1195*1000/3600)</f>
        <v>25337.722575806609</v>
      </c>
      <c r="O1195" s="42">
        <f>ABS(M1195*(D1195*1000/3600))</f>
        <v>0</v>
      </c>
      <c r="P1195" s="42">
        <f>P1194+N1195/1000</f>
        <v>7921.971197147227</v>
      </c>
      <c r="Q1195" s="42">
        <f>Q1194+O1195/1000</f>
        <v>1772.4190442929378</v>
      </c>
      <c r="R1195" s="43">
        <v>1301.1780278536228</v>
      </c>
      <c r="S1195" s="43">
        <f t="shared" si="110"/>
        <v>0</v>
      </c>
      <c r="T1195" s="42">
        <f>V1195*Y$16</f>
        <v>1100.6973026553721</v>
      </c>
      <c r="U1195" s="21">
        <f>MIN(O1195,Y$17)</f>
        <v>0</v>
      </c>
      <c r="V1195" s="21">
        <f t="shared" si="113"/>
        <v>1596.3031788096448</v>
      </c>
      <c r="W1195" s="22"/>
    </row>
    <row r="1196" spans="1:23" x14ac:dyDescent="0.35">
      <c r="A1196" s="5" t="s">
        <v>14</v>
      </c>
      <c r="B1196" s="5">
        <v>1189</v>
      </c>
      <c r="C1196" s="5">
        <v>167</v>
      </c>
      <c r="D1196" s="9">
        <v>93.1</v>
      </c>
      <c r="E1196" s="42">
        <f t="shared" si="111"/>
        <v>0</v>
      </c>
      <c r="F1196" s="42">
        <f t="shared" si="112"/>
        <v>0</v>
      </c>
      <c r="G1196" s="42">
        <f>0.5*Y$11*Y$13*Y$10*(D1196*(1000/3600))^2</f>
        <v>605.3138603963888</v>
      </c>
      <c r="H1196" s="42">
        <f>IF(D1196=0,0,Y$12*Y$9*9.81)</f>
        <v>374.44769999999994</v>
      </c>
      <c r="I1196" s="42">
        <f t="shared" si="108"/>
        <v>979.76156039638875</v>
      </c>
      <c r="J1196" s="42">
        <f>(Y$9*E1196)+IF(E1196&gt;0,H1196+G1196,0)</f>
        <v>0</v>
      </c>
      <c r="K1196" s="42">
        <f>MAX((Y$9*E1196)+H1196+G1196,0)</f>
        <v>979.76156039638875</v>
      </c>
      <c r="L1196" s="42">
        <f t="shared" si="109"/>
        <v>0</v>
      </c>
      <c r="M1196" s="42">
        <f>ABS(MIN((Y$9*E1196)+H1196+G1196,0))</f>
        <v>0</v>
      </c>
      <c r="N1196" s="42">
        <f>MAX(K1196,0)*(D1196*1000/3600)</f>
        <v>25337.722575806609</v>
      </c>
      <c r="O1196" s="42">
        <f>ABS(M1196*(D1196*1000/3600))</f>
        <v>0</v>
      </c>
      <c r="P1196" s="42">
        <f>P1195+N1196/1000</f>
        <v>7947.3089197230338</v>
      </c>
      <c r="Q1196" s="42">
        <f>Q1195+O1196/1000</f>
        <v>1772.4190442929378</v>
      </c>
      <c r="R1196" s="43">
        <v>1301.1780278536228</v>
      </c>
      <c r="S1196" s="43">
        <f t="shared" si="110"/>
        <v>0</v>
      </c>
      <c r="T1196" s="42">
        <f>V1196*Y$16</f>
        <v>1100.6973026553721</v>
      </c>
      <c r="U1196" s="21">
        <f>MIN(O1196,Y$17)</f>
        <v>0</v>
      </c>
      <c r="V1196" s="21">
        <f t="shared" si="113"/>
        <v>1596.3031788096448</v>
      </c>
      <c r="W1196" s="22"/>
    </row>
    <row r="1197" spans="1:23" x14ac:dyDescent="0.35">
      <c r="A1197" s="5" t="s">
        <v>14</v>
      </c>
      <c r="B1197" s="5">
        <v>1190</v>
      </c>
      <c r="C1197" s="5">
        <v>168</v>
      </c>
      <c r="D1197" s="9">
        <v>93.1</v>
      </c>
      <c r="E1197" s="42">
        <f t="shared" si="111"/>
        <v>0</v>
      </c>
      <c r="F1197" s="42">
        <f t="shared" si="112"/>
        <v>0</v>
      </c>
      <c r="G1197" s="42">
        <f>0.5*Y$11*Y$13*Y$10*(D1197*(1000/3600))^2</f>
        <v>605.3138603963888</v>
      </c>
      <c r="H1197" s="42">
        <f>IF(D1197=0,0,Y$12*Y$9*9.81)</f>
        <v>374.44769999999994</v>
      </c>
      <c r="I1197" s="42">
        <f t="shared" si="108"/>
        <v>979.76156039638875</v>
      </c>
      <c r="J1197" s="42">
        <f>(Y$9*E1197)+IF(E1197&gt;0,H1197+G1197,0)</f>
        <v>0</v>
      </c>
      <c r="K1197" s="42">
        <f>MAX((Y$9*E1197)+H1197+G1197,0)</f>
        <v>979.76156039638875</v>
      </c>
      <c r="L1197" s="42">
        <f t="shared" si="109"/>
        <v>0</v>
      </c>
      <c r="M1197" s="42">
        <f>ABS(MIN((Y$9*E1197)+H1197+G1197,0))</f>
        <v>0</v>
      </c>
      <c r="N1197" s="42">
        <f>MAX(K1197,0)*(D1197*1000/3600)</f>
        <v>25337.722575806609</v>
      </c>
      <c r="O1197" s="42">
        <f>ABS(M1197*(D1197*1000/3600))</f>
        <v>0</v>
      </c>
      <c r="P1197" s="42">
        <f>P1196+N1197/1000</f>
        <v>7972.6466422988406</v>
      </c>
      <c r="Q1197" s="42">
        <f>Q1196+O1197/1000</f>
        <v>1772.4190442929378</v>
      </c>
      <c r="R1197" s="43">
        <v>1301.1780278536228</v>
      </c>
      <c r="S1197" s="43">
        <f t="shared" si="110"/>
        <v>0</v>
      </c>
      <c r="T1197" s="42">
        <f>V1197*Y$16</f>
        <v>1100.6973026553721</v>
      </c>
      <c r="U1197" s="21">
        <f>MIN(O1197,Y$17)</f>
        <v>0</v>
      </c>
      <c r="V1197" s="21">
        <f t="shared" si="113"/>
        <v>1596.3031788096448</v>
      </c>
      <c r="W1197" s="22"/>
    </row>
    <row r="1198" spans="1:23" x14ac:dyDescent="0.35">
      <c r="A1198" s="5" t="s">
        <v>14</v>
      </c>
      <c r="B1198" s="5">
        <v>1191</v>
      </c>
      <c r="C1198" s="5">
        <v>169</v>
      </c>
      <c r="D1198" s="9">
        <v>93.1</v>
      </c>
      <c r="E1198" s="42">
        <f t="shared" si="111"/>
        <v>0</v>
      </c>
      <c r="F1198" s="42">
        <f t="shared" si="112"/>
        <v>0</v>
      </c>
      <c r="G1198" s="42">
        <f>0.5*Y$11*Y$13*Y$10*(D1198*(1000/3600))^2</f>
        <v>605.3138603963888</v>
      </c>
      <c r="H1198" s="42">
        <f>IF(D1198=0,0,Y$12*Y$9*9.81)</f>
        <v>374.44769999999994</v>
      </c>
      <c r="I1198" s="42">
        <f t="shared" si="108"/>
        <v>979.76156039638875</v>
      </c>
      <c r="J1198" s="42">
        <f>(Y$9*E1198)+IF(E1198&gt;0,H1198+G1198,0)</f>
        <v>0</v>
      </c>
      <c r="K1198" s="42">
        <f>MAX((Y$9*E1198)+H1198+G1198,0)</f>
        <v>979.76156039638875</v>
      </c>
      <c r="L1198" s="42">
        <f t="shared" si="109"/>
        <v>0</v>
      </c>
      <c r="M1198" s="42">
        <f>ABS(MIN((Y$9*E1198)+H1198+G1198,0))</f>
        <v>0</v>
      </c>
      <c r="N1198" s="42">
        <f>MAX(K1198,0)*(D1198*1000/3600)</f>
        <v>25337.722575806609</v>
      </c>
      <c r="O1198" s="42">
        <f>ABS(M1198*(D1198*1000/3600))</f>
        <v>0</v>
      </c>
      <c r="P1198" s="42">
        <f>P1197+N1198/1000</f>
        <v>7997.9843648746473</v>
      </c>
      <c r="Q1198" s="42">
        <f>Q1197+O1198/1000</f>
        <v>1772.4190442929378</v>
      </c>
      <c r="R1198" s="43">
        <v>1301.1780278536228</v>
      </c>
      <c r="S1198" s="43">
        <f t="shared" si="110"/>
        <v>0</v>
      </c>
      <c r="T1198" s="42">
        <f>V1198*Y$16</f>
        <v>1100.6973026553721</v>
      </c>
      <c r="U1198" s="21">
        <f>MIN(O1198,Y$17)</f>
        <v>0</v>
      </c>
      <c r="V1198" s="21">
        <f t="shared" si="113"/>
        <v>1596.3031788096448</v>
      </c>
      <c r="W1198" s="22"/>
    </row>
    <row r="1199" spans="1:23" x14ac:dyDescent="0.35">
      <c r="A1199" s="5" t="s">
        <v>14</v>
      </c>
      <c r="B1199" s="5">
        <v>1192</v>
      </c>
      <c r="C1199" s="5">
        <v>170</v>
      </c>
      <c r="D1199" s="9">
        <v>93.1</v>
      </c>
      <c r="E1199" s="42">
        <f t="shared" si="111"/>
        <v>0</v>
      </c>
      <c r="F1199" s="42">
        <f t="shared" si="112"/>
        <v>0</v>
      </c>
      <c r="G1199" s="42">
        <f>0.5*Y$11*Y$13*Y$10*(D1199*(1000/3600))^2</f>
        <v>605.3138603963888</v>
      </c>
      <c r="H1199" s="42">
        <f>IF(D1199=0,0,Y$12*Y$9*9.81)</f>
        <v>374.44769999999994</v>
      </c>
      <c r="I1199" s="42">
        <f t="shared" si="108"/>
        <v>979.76156039638875</v>
      </c>
      <c r="J1199" s="42">
        <f>(Y$9*E1199)+IF(E1199&gt;0,H1199+G1199,0)</f>
        <v>0</v>
      </c>
      <c r="K1199" s="42">
        <f>MAX((Y$9*E1199)+H1199+G1199,0)</f>
        <v>979.76156039638875</v>
      </c>
      <c r="L1199" s="42">
        <f t="shared" si="109"/>
        <v>0</v>
      </c>
      <c r="M1199" s="42">
        <f>ABS(MIN((Y$9*E1199)+H1199+G1199,0))</f>
        <v>0</v>
      </c>
      <c r="N1199" s="42">
        <f>MAX(K1199,0)*(D1199*1000/3600)</f>
        <v>25337.722575806609</v>
      </c>
      <c r="O1199" s="42">
        <f>ABS(M1199*(D1199*1000/3600))</f>
        <v>0</v>
      </c>
      <c r="P1199" s="42">
        <f>P1198+N1199/1000</f>
        <v>8023.3220874504541</v>
      </c>
      <c r="Q1199" s="42">
        <f>Q1198+O1199/1000</f>
        <v>1772.4190442929378</v>
      </c>
      <c r="R1199" s="43">
        <v>1301.1780278536228</v>
      </c>
      <c r="S1199" s="43">
        <f t="shared" si="110"/>
        <v>0</v>
      </c>
      <c r="T1199" s="42">
        <f>V1199*Y$16</f>
        <v>1100.6973026553721</v>
      </c>
      <c r="U1199" s="21">
        <f>MIN(O1199,Y$17)</f>
        <v>0</v>
      </c>
      <c r="V1199" s="21">
        <f t="shared" si="113"/>
        <v>1596.3031788096448</v>
      </c>
      <c r="W1199" s="22"/>
    </row>
    <row r="1200" spans="1:23" x14ac:dyDescent="0.35">
      <c r="A1200" s="5" t="s">
        <v>14</v>
      </c>
      <c r="B1200" s="5">
        <v>1193</v>
      </c>
      <c r="C1200" s="5">
        <v>171</v>
      </c>
      <c r="D1200" s="9">
        <v>93.1</v>
      </c>
      <c r="E1200" s="42">
        <f t="shared" si="111"/>
        <v>0</v>
      </c>
      <c r="F1200" s="42">
        <f t="shared" si="112"/>
        <v>0</v>
      </c>
      <c r="G1200" s="42">
        <f>0.5*Y$11*Y$13*Y$10*(D1200*(1000/3600))^2</f>
        <v>605.3138603963888</v>
      </c>
      <c r="H1200" s="42">
        <f>IF(D1200=0,0,Y$12*Y$9*9.81)</f>
        <v>374.44769999999994</v>
      </c>
      <c r="I1200" s="42">
        <f t="shared" si="108"/>
        <v>979.76156039638875</v>
      </c>
      <c r="J1200" s="42">
        <f>(Y$9*E1200)+IF(E1200&gt;0,H1200+G1200,0)</f>
        <v>0</v>
      </c>
      <c r="K1200" s="42">
        <f>MAX((Y$9*E1200)+H1200+G1200,0)</f>
        <v>979.76156039638875</v>
      </c>
      <c r="L1200" s="42">
        <f t="shared" si="109"/>
        <v>0</v>
      </c>
      <c r="M1200" s="42">
        <f>ABS(MIN((Y$9*E1200)+H1200+G1200,0))</f>
        <v>0</v>
      </c>
      <c r="N1200" s="42">
        <f>MAX(K1200,0)*(D1200*1000/3600)</f>
        <v>25337.722575806609</v>
      </c>
      <c r="O1200" s="42">
        <f>ABS(M1200*(D1200*1000/3600))</f>
        <v>0</v>
      </c>
      <c r="P1200" s="42">
        <f>P1199+N1200/1000</f>
        <v>8048.6598100262609</v>
      </c>
      <c r="Q1200" s="42">
        <f>Q1199+O1200/1000</f>
        <v>1772.4190442929378</v>
      </c>
      <c r="R1200" s="43">
        <v>1301.1780278536228</v>
      </c>
      <c r="S1200" s="43">
        <f t="shared" si="110"/>
        <v>0</v>
      </c>
      <c r="T1200" s="42">
        <f>V1200*Y$16</f>
        <v>1100.6973026553721</v>
      </c>
      <c r="U1200" s="21">
        <f>MIN(O1200,Y$17)</f>
        <v>0</v>
      </c>
      <c r="V1200" s="21">
        <f t="shared" si="113"/>
        <v>1596.3031788096448</v>
      </c>
      <c r="W1200" s="22"/>
    </row>
    <row r="1201" spans="1:23" x14ac:dyDescent="0.35">
      <c r="A1201" s="5" t="s">
        <v>14</v>
      </c>
      <c r="B1201" s="5">
        <v>1194</v>
      </c>
      <c r="C1201" s="5">
        <v>172</v>
      </c>
      <c r="D1201" s="9">
        <v>93.1</v>
      </c>
      <c r="E1201" s="42">
        <f t="shared" si="111"/>
        <v>0</v>
      </c>
      <c r="F1201" s="42">
        <f t="shared" si="112"/>
        <v>0</v>
      </c>
      <c r="G1201" s="42">
        <f>0.5*Y$11*Y$13*Y$10*(D1201*(1000/3600))^2</f>
        <v>605.3138603963888</v>
      </c>
      <c r="H1201" s="42">
        <f>IF(D1201=0,0,Y$12*Y$9*9.81)</f>
        <v>374.44769999999994</v>
      </c>
      <c r="I1201" s="42">
        <f t="shared" si="108"/>
        <v>979.76156039638875</v>
      </c>
      <c r="J1201" s="42">
        <f>(Y$9*E1201)+IF(E1201&gt;0,H1201+G1201,0)</f>
        <v>0</v>
      </c>
      <c r="K1201" s="42">
        <f>MAX((Y$9*E1201)+H1201+G1201,0)</f>
        <v>979.76156039638875</v>
      </c>
      <c r="L1201" s="42">
        <f t="shared" si="109"/>
        <v>0</v>
      </c>
      <c r="M1201" s="42">
        <f>ABS(MIN((Y$9*E1201)+H1201+G1201,0))</f>
        <v>0</v>
      </c>
      <c r="N1201" s="42">
        <f>MAX(K1201,0)*(D1201*1000/3600)</f>
        <v>25337.722575806609</v>
      </c>
      <c r="O1201" s="42">
        <f>ABS(M1201*(D1201*1000/3600))</f>
        <v>0</v>
      </c>
      <c r="P1201" s="42">
        <f>P1200+N1201/1000</f>
        <v>8073.9975326020676</v>
      </c>
      <c r="Q1201" s="42">
        <f>Q1200+O1201/1000</f>
        <v>1772.4190442929378</v>
      </c>
      <c r="R1201" s="43">
        <v>1301.1780278536228</v>
      </c>
      <c r="S1201" s="43">
        <f t="shared" si="110"/>
        <v>0</v>
      </c>
      <c r="T1201" s="42">
        <f>V1201*Y$16</f>
        <v>1100.6973026553721</v>
      </c>
      <c r="U1201" s="21">
        <f>MIN(O1201,Y$17)</f>
        <v>0</v>
      </c>
      <c r="V1201" s="21">
        <f t="shared" si="113"/>
        <v>1596.3031788096448</v>
      </c>
      <c r="W1201" s="22"/>
    </row>
    <row r="1202" spans="1:23" x14ac:dyDescent="0.35">
      <c r="A1202" s="5" t="s">
        <v>14</v>
      </c>
      <c r="B1202" s="5">
        <v>1195</v>
      </c>
      <c r="C1202" s="5">
        <v>173</v>
      </c>
      <c r="D1202" s="9">
        <v>93.1</v>
      </c>
      <c r="E1202" s="42">
        <f t="shared" si="111"/>
        <v>1.3888888888890073E-2</v>
      </c>
      <c r="F1202" s="42">
        <f t="shared" si="112"/>
        <v>5.0000000000004263E-2</v>
      </c>
      <c r="G1202" s="42">
        <f>0.5*Y$11*Y$13*Y$10*(D1202*(1000/3600))^2</f>
        <v>605.3138603963888</v>
      </c>
      <c r="H1202" s="42">
        <f>IF(D1202=0,0,Y$12*Y$9*9.81)</f>
        <v>374.44769999999994</v>
      </c>
      <c r="I1202" s="42">
        <f t="shared" si="108"/>
        <v>979.76156039638875</v>
      </c>
      <c r="J1202" s="42">
        <f>(Y$9*E1202)+IF(E1202&gt;0,H1202+G1202,0)</f>
        <v>1003.8587826186131</v>
      </c>
      <c r="K1202" s="42">
        <f>MAX((Y$9*E1202)+H1202+G1202,0)</f>
        <v>1003.8587826186131</v>
      </c>
      <c r="L1202" s="42">
        <f t="shared" si="109"/>
        <v>0</v>
      </c>
      <c r="M1202" s="42">
        <f>ABS(MIN((Y$9*E1202)+H1202+G1202,0))</f>
        <v>0</v>
      </c>
      <c r="N1202" s="42">
        <f>MAX(K1202,0)*(D1202*1000/3600)</f>
        <v>25960.903517164686</v>
      </c>
      <c r="O1202" s="42">
        <f>ABS(M1202*(D1202*1000/3600))</f>
        <v>0</v>
      </c>
      <c r="P1202" s="42">
        <f>P1201+N1202/1000</f>
        <v>8099.9584361192319</v>
      </c>
      <c r="Q1202" s="42">
        <f>Q1201+O1202/1000</f>
        <v>1772.4190442929378</v>
      </c>
      <c r="R1202" s="43">
        <v>1301.1780278536228</v>
      </c>
      <c r="S1202" s="43">
        <f t="shared" si="110"/>
        <v>0</v>
      </c>
      <c r="T1202" s="42">
        <f>V1202*Y$16</f>
        <v>1100.6973026553721</v>
      </c>
      <c r="U1202" s="21">
        <f>MIN(O1202,Y$17)</f>
        <v>0</v>
      </c>
      <c r="V1202" s="21">
        <f t="shared" si="113"/>
        <v>1596.3031788096448</v>
      </c>
      <c r="W1202" s="22"/>
    </row>
    <row r="1203" spans="1:23" x14ac:dyDescent="0.35">
      <c r="A1203" s="5" t="s">
        <v>14</v>
      </c>
      <c r="B1203" s="5">
        <v>1196</v>
      </c>
      <c r="C1203" s="5">
        <v>174</v>
      </c>
      <c r="D1203" s="9">
        <v>93.2</v>
      </c>
      <c r="E1203" s="42">
        <f t="shared" si="111"/>
        <v>1.3888888888890073E-2</v>
      </c>
      <c r="F1203" s="42">
        <f t="shared" si="112"/>
        <v>5.0000000000004263E-2</v>
      </c>
      <c r="G1203" s="42">
        <f>0.5*Y$11*Y$13*Y$10*(D1203*(1000/3600))^2</f>
        <v>606.61491076888899</v>
      </c>
      <c r="H1203" s="42">
        <f>IF(D1203=0,0,Y$12*Y$9*9.81)</f>
        <v>374.44769999999994</v>
      </c>
      <c r="I1203" s="42">
        <f t="shared" si="108"/>
        <v>981.06261076888893</v>
      </c>
      <c r="J1203" s="42">
        <f>(Y$9*E1203)+IF(E1203&gt;0,H1203+G1203,0)</f>
        <v>1005.1598329911133</v>
      </c>
      <c r="K1203" s="42">
        <f>MAX((Y$9*E1203)+H1203+G1203,0)</f>
        <v>1005.1598329911133</v>
      </c>
      <c r="L1203" s="42">
        <f t="shared" si="109"/>
        <v>0</v>
      </c>
      <c r="M1203" s="42">
        <f>ABS(MIN((Y$9*E1203)+H1203+G1203,0))</f>
        <v>0</v>
      </c>
      <c r="N1203" s="42">
        <f>MAX(K1203,0)*(D1203*1000/3600)</f>
        <v>26022.471231881045</v>
      </c>
      <c r="O1203" s="42">
        <f>ABS(M1203*(D1203*1000/3600))</f>
        <v>0</v>
      </c>
      <c r="P1203" s="42">
        <f>P1202+N1203/1000</f>
        <v>8125.9809073511133</v>
      </c>
      <c r="Q1203" s="42">
        <f>Q1202+O1203/1000</f>
        <v>1772.4190442929378</v>
      </c>
      <c r="R1203" s="43">
        <v>1301.1780278536228</v>
      </c>
      <c r="S1203" s="43">
        <f t="shared" si="110"/>
        <v>0</v>
      </c>
      <c r="T1203" s="42">
        <f>V1203*Y$16</f>
        <v>1100.6973026553721</v>
      </c>
      <c r="U1203" s="21">
        <f>MIN(O1203,Y$17)</f>
        <v>0</v>
      </c>
      <c r="V1203" s="21">
        <f t="shared" si="113"/>
        <v>1596.3031788096448</v>
      </c>
      <c r="W1203" s="22"/>
    </row>
    <row r="1204" spans="1:23" x14ac:dyDescent="0.35">
      <c r="A1204" s="5" t="s">
        <v>14</v>
      </c>
      <c r="B1204" s="5">
        <v>1197</v>
      </c>
      <c r="C1204" s="5">
        <v>175</v>
      </c>
      <c r="D1204" s="9">
        <v>93.2</v>
      </c>
      <c r="E1204" s="42">
        <f t="shared" si="111"/>
        <v>1.3888888888888099E-2</v>
      </c>
      <c r="F1204" s="42">
        <f t="shared" si="112"/>
        <v>4.9999999999997158E-2</v>
      </c>
      <c r="G1204" s="42">
        <f>0.5*Y$11*Y$13*Y$10*(D1204*(1000/3600))^2</f>
        <v>606.61491076888899</v>
      </c>
      <c r="H1204" s="42">
        <f>IF(D1204=0,0,Y$12*Y$9*9.81)</f>
        <v>374.44769999999994</v>
      </c>
      <c r="I1204" s="42">
        <f t="shared" si="108"/>
        <v>981.06261076888893</v>
      </c>
      <c r="J1204" s="42">
        <f>(Y$9*E1204)+IF(E1204&gt;0,H1204+G1204,0)</f>
        <v>1005.1598329911097</v>
      </c>
      <c r="K1204" s="42">
        <f>MAX((Y$9*E1204)+H1204+G1204,0)</f>
        <v>1005.1598329911099</v>
      </c>
      <c r="L1204" s="42">
        <f t="shared" si="109"/>
        <v>0</v>
      </c>
      <c r="M1204" s="42">
        <f>ABS(MIN((Y$9*E1204)+H1204+G1204,0))</f>
        <v>0</v>
      </c>
      <c r="N1204" s="42">
        <f>MAX(K1204,0)*(D1204*1000/3600)</f>
        <v>26022.471231880954</v>
      </c>
      <c r="O1204" s="42">
        <f>ABS(M1204*(D1204*1000/3600))</f>
        <v>0</v>
      </c>
      <c r="P1204" s="42">
        <f>P1203+N1204/1000</f>
        <v>8152.0033785829946</v>
      </c>
      <c r="Q1204" s="42">
        <f>Q1203+O1204/1000</f>
        <v>1772.4190442929378</v>
      </c>
      <c r="R1204" s="43">
        <v>1301.1780278536228</v>
      </c>
      <c r="S1204" s="43">
        <f t="shared" si="110"/>
        <v>0</v>
      </c>
      <c r="T1204" s="42">
        <f>V1204*Y$16</f>
        <v>1100.6973026553721</v>
      </c>
      <c r="U1204" s="21">
        <f>MIN(O1204,Y$17)</f>
        <v>0</v>
      </c>
      <c r="V1204" s="21">
        <f t="shared" si="113"/>
        <v>1596.3031788096448</v>
      </c>
      <c r="W1204" s="22"/>
    </row>
    <row r="1205" spans="1:23" x14ac:dyDescent="0.35">
      <c r="A1205" s="5" t="s">
        <v>14</v>
      </c>
      <c r="B1205" s="5">
        <v>1198</v>
      </c>
      <c r="C1205" s="5">
        <v>176</v>
      </c>
      <c r="D1205" s="9">
        <v>93.3</v>
      </c>
      <c r="E1205" s="42">
        <f t="shared" si="111"/>
        <v>6.9444444444444448E-2</v>
      </c>
      <c r="F1205" s="42">
        <f t="shared" si="112"/>
        <v>0.25</v>
      </c>
      <c r="G1205" s="42">
        <f>0.5*Y$11*Y$13*Y$10*(D1205*(1000/3600))^2</f>
        <v>607.91735786750007</v>
      </c>
      <c r="H1205" s="42">
        <f>IF(D1205=0,0,Y$12*Y$9*9.81)</f>
        <v>374.44769999999994</v>
      </c>
      <c r="I1205" s="42">
        <f t="shared" si="108"/>
        <v>982.36505786750001</v>
      </c>
      <c r="J1205" s="42">
        <f>(Y$9*E1205)+IF(E1205&gt;0,H1205+G1205,0)</f>
        <v>1102.8511689786112</v>
      </c>
      <c r="K1205" s="42">
        <f>MAX((Y$9*E1205)+H1205+G1205,0)</f>
        <v>1102.851168978611</v>
      </c>
      <c r="L1205" s="42">
        <f t="shared" si="109"/>
        <v>0</v>
      </c>
      <c r="M1205" s="42">
        <f>ABS(MIN((Y$9*E1205)+H1205+G1205,0))</f>
        <v>0</v>
      </c>
      <c r="N1205" s="42">
        <f>MAX(K1205,0)*(D1205*1000/3600)</f>
        <v>28582.226129362338</v>
      </c>
      <c r="O1205" s="42">
        <f>ABS(M1205*(D1205*1000/3600))</f>
        <v>0</v>
      </c>
      <c r="P1205" s="42">
        <f>P1204+N1205/1000</f>
        <v>8180.5856047123571</v>
      </c>
      <c r="Q1205" s="42">
        <f>Q1204+O1205/1000</f>
        <v>1772.4190442929378</v>
      </c>
      <c r="R1205" s="43">
        <v>1301.1780278536228</v>
      </c>
      <c r="S1205" s="43">
        <f t="shared" si="110"/>
        <v>0</v>
      </c>
      <c r="T1205" s="42">
        <f>V1205*Y$16</f>
        <v>1100.6973026553721</v>
      </c>
      <c r="U1205" s="21">
        <f>MIN(O1205,Y$17)</f>
        <v>0</v>
      </c>
      <c r="V1205" s="21">
        <f t="shared" si="113"/>
        <v>1596.3031788096448</v>
      </c>
      <c r="W1205" s="22"/>
    </row>
    <row r="1206" spans="1:23" x14ac:dyDescent="0.35">
      <c r="A1206" s="5" t="s">
        <v>14</v>
      </c>
      <c r="B1206" s="5">
        <v>1199</v>
      </c>
      <c r="C1206" s="5">
        <v>177</v>
      </c>
      <c r="D1206" s="9">
        <v>93.7</v>
      </c>
      <c r="E1206" s="42">
        <f t="shared" si="111"/>
        <v>0.12500000000000078</v>
      </c>
      <c r="F1206" s="42">
        <f t="shared" si="112"/>
        <v>0.45000000000000284</v>
      </c>
      <c r="G1206" s="42">
        <f>0.5*Y$11*Y$13*Y$10*(D1206*(1000/3600))^2</f>
        <v>613.14111352305565</v>
      </c>
      <c r="H1206" s="42">
        <f>IF(D1206=0,0,Y$12*Y$9*9.81)</f>
        <v>374.44769999999994</v>
      </c>
      <c r="I1206" s="42">
        <f t="shared" si="108"/>
        <v>987.58881352305559</v>
      </c>
      <c r="J1206" s="42">
        <f>(Y$9*E1206)+IF(E1206&gt;0,H1206+G1206,0)</f>
        <v>1204.4638135230568</v>
      </c>
      <c r="K1206" s="42">
        <f>MAX((Y$9*E1206)+H1206+G1206,0)</f>
        <v>1204.4638135230571</v>
      </c>
      <c r="L1206" s="42">
        <f t="shared" si="109"/>
        <v>0</v>
      </c>
      <c r="M1206" s="42">
        <f>ABS(MIN((Y$9*E1206)+H1206+G1206,0))</f>
        <v>0</v>
      </c>
      <c r="N1206" s="42">
        <f>MAX(K1206,0)*(D1206*1000/3600)</f>
        <v>31349.516479752903</v>
      </c>
      <c r="O1206" s="42">
        <f>ABS(M1206*(D1206*1000/3600))</f>
        <v>0</v>
      </c>
      <c r="P1206" s="42">
        <f>P1205+N1206/1000</f>
        <v>8211.9351211921094</v>
      </c>
      <c r="Q1206" s="42">
        <f>Q1205+O1206/1000</f>
        <v>1772.4190442929378</v>
      </c>
      <c r="R1206" s="43">
        <v>1301.1780278536228</v>
      </c>
      <c r="S1206" s="43">
        <f t="shared" si="110"/>
        <v>0</v>
      </c>
      <c r="T1206" s="42">
        <f>V1206*Y$16</f>
        <v>1100.6973026553721</v>
      </c>
      <c r="U1206" s="21">
        <f>MIN(O1206,Y$17)</f>
        <v>0</v>
      </c>
      <c r="V1206" s="21">
        <f t="shared" si="113"/>
        <v>1596.3031788096448</v>
      </c>
      <c r="W1206" s="22"/>
    </row>
    <row r="1207" spans="1:23" x14ac:dyDescent="0.35">
      <c r="A1207" s="5" t="s">
        <v>14</v>
      </c>
      <c r="B1207" s="5">
        <v>1200</v>
      </c>
      <c r="C1207" s="5">
        <v>178</v>
      </c>
      <c r="D1207" s="9">
        <v>94.2</v>
      </c>
      <c r="E1207" s="42">
        <f t="shared" si="111"/>
        <v>0.18055555555555516</v>
      </c>
      <c r="F1207" s="42">
        <f t="shared" si="112"/>
        <v>0.64999999999999858</v>
      </c>
      <c r="G1207" s="42">
        <f>0.5*Y$11*Y$13*Y$10*(D1207*(1000/3600))^2</f>
        <v>619.70223442999998</v>
      </c>
      <c r="H1207" s="42">
        <f>IF(D1207=0,0,Y$12*Y$9*9.81)</f>
        <v>374.44769999999994</v>
      </c>
      <c r="I1207" s="42">
        <f t="shared" si="108"/>
        <v>994.14993442999992</v>
      </c>
      <c r="J1207" s="42">
        <f>(Y$9*E1207)+IF(E1207&gt;0,H1207+G1207,0)</f>
        <v>1307.4138233188883</v>
      </c>
      <c r="K1207" s="42">
        <f>MAX((Y$9*E1207)+H1207+G1207,0)</f>
        <v>1307.4138233188883</v>
      </c>
      <c r="L1207" s="42">
        <f t="shared" si="109"/>
        <v>0</v>
      </c>
      <c r="M1207" s="42">
        <f>ABS(MIN((Y$9*E1207)+H1207+G1207,0))</f>
        <v>0</v>
      </c>
      <c r="N1207" s="42">
        <f>MAX(K1207,0)*(D1207*1000/3600)</f>
        <v>34210.661710177577</v>
      </c>
      <c r="O1207" s="42">
        <f>ABS(M1207*(D1207*1000/3600))</f>
        <v>0</v>
      </c>
      <c r="P1207" s="42">
        <f>P1206+N1207/1000</f>
        <v>8246.1457829022875</v>
      </c>
      <c r="Q1207" s="42">
        <f>Q1206+O1207/1000</f>
        <v>1772.4190442929378</v>
      </c>
      <c r="R1207" s="43">
        <v>1301.1780278536228</v>
      </c>
      <c r="S1207" s="43">
        <f t="shared" si="110"/>
        <v>0</v>
      </c>
      <c r="T1207" s="42">
        <f>V1207*Y$16</f>
        <v>1100.6973026553721</v>
      </c>
      <c r="U1207" s="21">
        <f>MIN(O1207,Y$17)</f>
        <v>0</v>
      </c>
      <c r="V1207" s="21">
        <f t="shared" si="113"/>
        <v>1596.3031788096448</v>
      </c>
      <c r="W1207" s="22"/>
    </row>
    <row r="1208" spans="1:23" x14ac:dyDescent="0.35">
      <c r="A1208" s="5" t="s">
        <v>14</v>
      </c>
      <c r="B1208" s="5">
        <v>1201</v>
      </c>
      <c r="C1208" s="5">
        <v>179</v>
      </c>
      <c r="D1208" s="9">
        <v>95</v>
      </c>
      <c r="E1208" s="42">
        <f t="shared" si="111"/>
        <v>0.22222222222222143</v>
      </c>
      <c r="F1208" s="42">
        <f t="shared" si="112"/>
        <v>0.79999999999999716</v>
      </c>
      <c r="G1208" s="42">
        <f>0.5*Y$11*Y$13*Y$10*(D1208*(1000/3600))^2</f>
        <v>630.27265763888886</v>
      </c>
      <c r="H1208" s="42">
        <f>IF(D1208=0,0,Y$12*Y$9*9.81)</f>
        <v>374.44769999999994</v>
      </c>
      <c r="I1208" s="42">
        <f t="shared" si="108"/>
        <v>1004.7203576388888</v>
      </c>
      <c r="J1208" s="42">
        <f>(Y$9*E1208)+IF(E1208&gt;0,H1208+G1208,0)</f>
        <v>1390.2759131944431</v>
      </c>
      <c r="K1208" s="42">
        <f>MAX((Y$9*E1208)+H1208+G1208,0)</f>
        <v>1390.2759131944431</v>
      </c>
      <c r="L1208" s="42">
        <f t="shared" si="109"/>
        <v>0</v>
      </c>
      <c r="M1208" s="42">
        <f>ABS(MIN((Y$9*E1208)+H1208+G1208,0))</f>
        <v>0</v>
      </c>
      <c r="N1208" s="42">
        <f>MAX(K1208,0)*(D1208*1000/3600)</f>
        <v>36687.836598186695</v>
      </c>
      <c r="O1208" s="42">
        <f>ABS(M1208*(D1208*1000/3600))</f>
        <v>0</v>
      </c>
      <c r="P1208" s="42">
        <f>P1207+N1208/1000</f>
        <v>8282.833619500474</v>
      </c>
      <c r="Q1208" s="42">
        <f>Q1207+O1208/1000</f>
        <v>1772.4190442929378</v>
      </c>
      <c r="R1208" s="43">
        <v>1301.1780278536228</v>
      </c>
      <c r="S1208" s="43">
        <f t="shared" si="110"/>
        <v>0</v>
      </c>
      <c r="T1208" s="42">
        <f>V1208*Y$16</f>
        <v>1100.6973026553721</v>
      </c>
      <c r="U1208" s="21">
        <f>MIN(O1208,Y$17)</f>
        <v>0</v>
      </c>
      <c r="V1208" s="21">
        <f t="shared" si="113"/>
        <v>1596.3031788096448</v>
      </c>
      <c r="W1208" s="22"/>
    </row>
    <row r="1209" spans="1:23" x14ac:dyDescent="0.35">
      <c r="A1209" s="5" t="s">
        <v>14</v>
      </c>
      <c r="B1209" s="5">
        <v>1202</v>
      </c>
      <c r="C1209" s="5">
        <v>180</v>
      </c>
      <c r="D1209" s="9">
        <v>95.8</v>
      </c>
      <c r="E1209" s="42">
        <f t="shared" si="111"/>
        <v>0.19444444444444522</v>
      </c>
      <c r="F1209" s="42">
        <f t="shared" si="112"/>
        <v>0.70000000000000284</v>
      </c>
      <c r="G1209" s="42">
        <f>0.5*Y$11*Y$13*Y$10*(D1209*(1000/3600))^2</f>
        <v>640.93247131888893</v>
      </c>
      <c r="H1209" s="42">
        <f>IF(D1209=0,0,Y$12*Y$9*9.81)</f>
        <v>374.44769999999994</v>
      </c>
      <c r="I1209" s="42">
        <f t="shared" si="108"/>
        <v>1015.3801713188889</v>
      </c>
      <c r="J1209" s="42">
        <f>(Y$9*E1209)+IF(E1209&gt;0,H1209+G1209,0)</f>
        <v>1352.7412824300013</v>
      </c>
      <c r="K1209" s="42">
        <f>MAX((Y$9*E1209)+H1209+G1209,0)</f>
        <v>1352.7412824300013</v>
      </c>
      <c r="L1209" s="42">
        <f t="shared" si="109"/>
        <v>0</v>
      </c>
      <c r="M1209" s="42">
        <f>ABS(MIN((Y$9*E1209)+H1209+G1209,0))</f>
        <v>0</v>
      </c>
      <c r="N1209" s="42">
        <f>MAX(K1209,0)*(D1209*1000/3600)</f>
        <v>35997.948571331704</v>
      </c>
      <c r="O1209" s="42">
        <f>ABS(M1209*(D1209*1000/3600))</f>
        <v>0</v>
      </c>
      <c r="P1209" s="42">
        <f>P1208+N1209/1000</f>
        <v>8318.831568071806</v>
      </c>
      <c r="Q1209" s="42">
        <f>Q1208+O1209/1000</f>
        <v>1772.4190442929378</v>
      </c>
      <c r="R1209" s="43">
        <v>1301.1780278536228</v>
      </c>
      <c r="S1209" s="43">
        <f t="shared" si="110"/>
        <v>0</v>
      </c>
      <c r="T1209" s="42">
        <f>V1209*Y$16</f>
        <v>1100.6973026553721</v>
      </c>
      <c r="U1209" s="21">
        <f>MIN(O1209,Y$17)</f>
        <v>0</v>
      </c>
      <c r="V1209" s="21">
        <f t="shared" si="113"/>
        <v>1596.3031788096448</v>
      </c>
      <c r="W1209" s="22"/>
    </row>
    <row r="1210" spans="1:23" x14ac:dyDescent="0.35">
      <c r="A1210" s="5" t="s">
        <v>14</v>
      </c>
      <c r="B1210" s="5">
        <v>1203</v>
      </c>
      <c r="C1210" s="5">
        <v>181</v>
      </c>
      <c r="D1210" s="9">
        <v>96.4</v>
      </c>
      <c r="E1210" s="42">
        <f t="shared" si="111"/>
        <v>0.1388888888888889</v>
      </c>
      <c r="F1210" s="42">
        <f t="shared" si="112"/>
        <v>0.5</v>
      </c>
      <c r="G1210" s="42">
        <f>0.5*Y$11*Y$13*Y$10*(D1210*(1000/3600))^2</f>
        <v>648.98599407555582</v>
      </c>
      <c r="H1210" s="42">
        <f>IF(D1210=0,0,Y$12*Y$9*9.81)</f>
        <v>374.44769999999994</v>
      </c>
      <c r="I1210" s="42">
        <f t="shared" si="108"/>
        <v>1023.4336940755558</v>
      </c>
      <c r="J1210" s="42">
        <f>(Y$9*E1210)+IF(E1210&gt;0,H1210+G1210,0)</f>
        <v>1264.405916297778</v>
      </c>
      <c r="K1210" s="42">
        <f>MAX((Y$9*E1210)+H1210+G1210,0)</f>
        <v>1264.4059162977778</v>
      </c>
      <c r="L1210" s="42">
        <f t="shared" si="109"/>
        <v>0</v>
      </c>
      <c r="M1210" s="42">
        <f>ABS(MIN((Y$9*E1210)+H1210+G1210,0))</f>
        <v>0</v>
      </c>
      <c r="N1210" s="42">
        <f>MAX(K1210,0)*(D1210*1000/3600)</f>
        <v>33857.980647529388</v>
      </c>
      <c r="O1210" s="42">
        <f>ABS(M1210*(D1210*1000/3600))</f>
        <v>0</v>
      </c>
      <c r="P1210" s="42">
        <f>P1209+N1210/1000</f>
        <v>8352.689548719336</v>
      </c>
      <c r="Q1210" s="42">
        <f>Q1209+O1210/1000</f>
        <v>1772.4190442929378</v>
      </c>
      <c r="R1210" s="43">
        <v>1301.1780278536228</v>
      </c>
      <c r="S1210" s="43">
        <f t="shared" si="110"/>
        <v>0</v>
      </c>
      <c r="T1210" s="42">
        <f>V1210*Y$16</f>
        <v>1100.6973026553721</v>
      </c>
      <c r="U1210" s="21">
        <f>MIN(O1210,Y$17)</f>
        <v>0</v>
      </c>
      <c r="V1210" s="21">
        <f t="shared" si="113"/>
        <v>1596.3031788096448</v>
      </c>
      <c r="W1210" s="22"/>
    </row>
    <row r="1211" spans="1:23" x14ac:dyDescent="0.35">
      <c r="A1211" s="5" t="s">
        <v>14</v>
      </c>
      <c r="B1211" s="5">
        <v>1204</v>
      </c>
      <c r="C1211" s="5">
        <v>182</v>
      </c>
      <c r="D1211" s="9">
        <v>96.8</v>
      </c>
      <c r="E1211" s="42">
        <f t="shared" si="111"/>
        <v>8.3333333333332538E-2</v>
      </c>
      <c r="F1211" s="42">
        <f t="shared" si="112"/>
        <v>0.29999999999999716</v>
      </c>
      <c r="G1211" s="42">
        <f>0.5*Y$11*Y$13*Y$10*(D1211*(1000/3600))^2</f>
        <v>654.38294376888894</v>
      </c>
      <c r="H1211" s="42">
        <f>IF(D1211=0,0,Y$12*Y$9*9.81)</f>
        <v>374.44769999999994</v>
      </c>
      <c r="I1211" s="42">
        <f t="shared" si="108"/>
        <v>1028.8306437688889</v>
      </c>
      <c r="J1211" s="42">
        <f>(Y$9*E1211)+IF(E1211&gt;0,H1211+G1211,0)</f>
        <v>1173.4139771022208</v>
      </c>
      <c r="K1211" s="42">
        <f>MAX((Y$9*E1211)+H1211+G1211,0)</f>
        <v>1173.4139771022208</v>
      </c>
      <c r="L1211" s="42">
        <f t="shared" si="109"/>
        <v>0</v>
      </c>
      <c r="M1211" s="42">
        <f>ABS(MIN((Y$9*E1211)+H1211+G1211,0))</f>
        <v>0</v>
      </c>
      <c r="N1211" s="42">
        <f>MAX(K1211,0)*(D1211*1000/3600)</f>
        <v>31551.798050970825</v>
      </c>
      <c r="O1211" s="42">
        <f>ABS(M1211*(D1211*1000/3600))</f>
        <v>0</v>
      </c>
      <c r="P1211" s="42">
        <f>P1210+N1211/1000</f>
        <v>8384.2413467703063</v>
      </c>
      <c r="Q1211" s="42">
        <f>Q1210+O1211/1000</f>
        <v>1772.4190442929378</v>
      </c>
      <c r="R1211" s="43">
        <v>1301.1780278536228</v>
      </c>
      <c r="S1211" s="43">
        <f t="shared" si="110"/>
        <v>0</v>
      </c>
      <c r="T1211" s="42">
        <f>V1211*Y$16</f>
        <v>1100.6973026553721</v>
      </c>
      <c r="U1211" s="21">
        <f>MIN(O1211,Y$17)</f>
        <v>0</v>
      </c>
      <c r="V1211" s="21">
        <f t="shared" si="113"/>
        <v>1596.3031788096448</v>
      </c>
      <c r="W1211" s="22"/>
    </row>
    <row r="1212" spans="1:23" x14ac:dyDescent="0.35">
      <c r="A1212" s="5" t="s">
        <v>14</v>
      </c>
      <c r="B1212" s="5">
        <v>1205</v>
      </c>
      <c r="C1212" s="5">
        <v>183</v>
      </c>
      <c r="D1212" s="9">
        <v>97</v>
      </c>
      <c r="E1212" s="42">
        <f t="shared" si="111"/>
        <v>4.1666666666666269E-2</v>
      </c>
      <c r="F1212" s="42">
        <f t="shared" si="112"/>
        <v>0.14999999999999858</v>
      </c>
      <c r="G1212" s="42">
        <f>0.5*Y$11*Y$13*Y$10*(D1212*(1000/3600))^2</f>
        <v>657.0897989722223</v>
      </c>
      <c r="H1212" s="42">
        <f>IF(D1212=0,0,Y$12*Y$9*9.81)</f>
        <v>374.44769999999994</v>
      </c>
      <c r="I1212" s="42">
        <f t="shared" si="108"/>
        <v>1031.5374989722222</v>
      </c>
      <c r="J1212" s="42">
        <f>(Y$9*E1212)+IF(E1212&gt;0,H1212+G1212,0)</f>
        <v>1103.8291656388883</v>
      </c>
      <c r="K1212" s="42">
        <f>MAX((Y$9*E1212)+H1212+G1212,0)</f>
        <v>1103.8291656388883</v>
      </c>
      <c r="L1212" s="42">
        <f t="shared" si="109"/>
        <v>0</v>
      </c>
      <c r="M1212" s="42">
        <f>ABS(MIN((Y$9*E1212)+H1212+G1212,0))</f>
        <v>0</v>
      </c>
      <c r="N1212" s="42">
        <f>MAX(K1212,0)*(D1212*1000/3600)</f>
        <v>29742.063629714488</v>
      </c>
      <c r="O1212" s="42">
        <f>ABS(M1212*(D1212*1000/3600))</f>
        <v>0</v>
      </c>
      <c r="P1212" s="42">
        <f>P1211+N1212/1000</f>
        <v>8413.9834104000201</v>
      </c>
      <c r="Q1212" s="42">
        <f>Q1211+O1212/1000</f>
        <v>1772.4190442929378</v>
      </c>
      <c r="R1212" s="43">
        <v>1301.1780278536228</v>
      </c>
      <c r="S1212" s="43">
        <f t="shared" si="110"/>
        <v>0</v>
      </c>
      <c r="T1212" s="42">
        <f>V1212*Y$16</f>
        <v>1100.6973026553721</v>
      </c>
      <c r="U1212" s="21">
        <f>MIN(O1212,Y$17)</f>
        <v>0</v>
      </c>
      <c r="V1212" s="21">
        <f t="shared" si="113"/>
        <v>1596.3031788096448</v>
      </c>
      <c r="W1212" s="22"/>
    </row>
    <row r="1213" spans="1:23" x14ac:dyDescent="0.35">
      <c r="A1213" s="5" t="s">
        <v>14</v>
      </c>
      <c r="B1213" s="5">
        <v>1206</v>
      </c>
      <c r="C1213" s="5">
        <v>184</v>
      </c>
      <c r="D1213" s="9">
        <v>97.1</v>
      </c>
      <c r="E1213" s="42">
        <f t="shared" si="111"/>
        <v>2.7777777777778172E-2</v>
      </c>
      <c r="F1213" s="42">
        <f t="shared" si="112"/>
        <v>0.10000000000000142</v>
      </c>
      <c r="G1213" s="42">
        <f>0.5*Y$11*Y$13*Y$10*(D1213*(1000/3600))^2</f>
        <v>658.44532166305555</v>
      </c>
      <c r="H1213" s="42">
        <f>IF(D1213=0,0,Y$12*Y$9*9.81)</f>
        <v>374.44769999999994</v>
      </c>
      <c r="I1213" s="42">
        <f t="shared" si="108"/>
        <v>1032.8930216630556</v>
      </c>
      <c r="J1213" s="42">
        <f>(Y$9*E1213)+IF(E1213&gt;0,H1213+G1213,0)</f>
        <v>1081.0874661075006</v>
      </c>
      <c r="K1213" s="42">
        <f>MAX((Y$9*E1213)+H1213+G1213,0)</f>
        <v>1081.0874661075006</v>
      </c>
      <c r="L1213" s="42">
        <f t="shared" si="109"/>
        <v>0</v>
      </c>
      <c r="M1213" s="42">
        <f>ABS(MIN((Y$9*E1213)+H1213+G1213,0))</f>
        <v>0</v>
      </c>
      <c r="N1213" s="42">
        <f>MAX(K1213,0)*(D1213*1000/3600)</f>
        <v>29159.33137751064</v>
      </c>
      <c r="O1213" s="42">
        <f>ABS(M1213*(D1213*1000/3600))</f>
        <v>0</v>
      </c>
      <c r="P1213" s="42">
        <f>P1212+N1213/1000</f>
        <v>8443.1427417775303</v>
      </c>
      <c r="Q1213" s="42">
        <f>Q1212+O1213/1000</f>
        <v>1772.4190442929378</v>
      </c>
      <c r="R1213" s="43">
        <v>1301.1780278536228</v>
      </c>
      <c r="S1213" s="43">
        <f t="shared" si="110"/>
        <v>0</v>
      </c>
      <c r="T1213" s="42">
        <f>V1213*Y$16</f>
        <v>1100.6973026553721</v>
      </c>
      <c r="U1213" s="21">
        <f>MIN(O1213,Y$17)</f>
        <v>0</v>
      </c>
      <c r="V1213" s="21">
        <f t="shared" si="113"/>
        <v>1596.3031788096448</v>
      </c>
      <c r="W1213" s="22"/>
    </row>
    <row r="1214" spans="1:23" x14ac:dyDescent="0.35">
      <c r="A1214" s="5" t="s">
        <v>14</v>
      </c>
      <c r="B1214" s="5">
        <v>1207</v>
      </c>
      <c r="C1214" s="5">
        <v>185</v>
      </c>
      <c r="D1214" s="9">
        <v>97.2</v>
      </c>
      <c r="E1214" s="42">
        <f t="shared" si="111"/>
        <v>2.7777777777778172E-2</v>
      </c>
      <c r="F1214" s="42">
        <f t="shared" si="112"/>
        <v>0.10000000000000142</v>
      </c>
      <c r="G1214" s="42">
        <f>0.5*Y$11*Y$13*Y$10*(D1214*(1000/3600))^2</f>
        <v>659.80224108000016</v>
      </c>
      <c r="H1214" s="42">
        <f>IF(D1214=0,0,Y$12*Y$9*9.81)</f>
        <v>374.44769999999994</v>
      </c>
      <c r="I1214" s="42">
        <f t="shared" si="108"/>
        <v>1034.2499410800001</v>
      </c>
      <c r="J1214" s="42">
        <f>(Y$9*E1214)+IF(E1214&gt;0,H1214+G1214,0)</f>
        <v>1082.4443855244451</v>
      </c>
      <c r="K1214" s="42">
        <f>MAX((Y$9*E1214)+H1214+G1214,0)</f>
        <v>1082.4443855244454</v>
      </c>
      <c r="L1214" s="42">
        <f t="shared" si="109"/>
        <v>0</v>
      </c>
      <c r="M1214" s="42">
        <f>ABS(MIN((Y$9*E1214)+H1214+G1214,0))</f>
        <v>0</v>
      </c>
      <c r="N1214" s="42">
        <f>MAX(K1214,0)*(D1214*1000/3600)</f>
        <v>29225.998409160024</v>
      </c>
      <c r="O1214" s="42">
        <f>ABS(M1214*(D1214*1000/3600))</f>
        <v>0</v>
      </c>
      <c r="P1214" s="42">
        <f>P1213+N1214/1000</f>
        <v>8472.36874018669</v>
      </c>
      <c r="Q1214" s="42">
        <f>Q1213+O1214/1000</f>
        <v>1772.4190442929378</v>
      </c>
      <c r="R1214" s="43">
        <v>1301.1780278536228</v>
      </c>
      <c r="S1214" s="43">
        <f t="shared" si="110"/>
        <v>0</v>
      </c>
      <c r="T1214" s="42">
        <f>V1214*Y$16</f>
        <v>1100.6973026553721</v>
      </c>
      <c r="U1214" s="21">
        <f>MIN(O1214,Y$17)</f>
        <v>0</v>
      </c>
      <c r="V1214" s="21">
        <f t="shared" si="113"/>
        <v>1596.3031788096448</v>
      </c>
      <c r="W1214" s="22"/>
    </row>
    <row r="1215" spans="1:23" x14ac:dyDescent="0.35">
      <c r="A1215" s="5" t="s">
        <v>14</v>
      </c>
      <c r="B1215" s="5">
        <v>1208</v>
      </c>
      <c r="C1215" s="5">
        <v>186</v>
      </c>
      <c r="D1215" s="9">
        <v>97.3</v>
      </c>
      <c r="E1215" s="42">
        <f t="shared" si="111"/>
        <v>2.7777777777778172E-2</v>
      </c>
      <c r="F1215" s="42">
        <f t="shared" si="112"/>
        <v>0.10000000000000142</v>
      </c>
      <c r="G1215" s="42">
        <f>0.5*Y$11*Y$13*Y$10*(D1215*(1000/3600))^2</f>
        <v>661.16055722305566</v>
      </c>
      <c r="H1215" s="42">
        <f>IF(D1215=0,0,Y$12*Y$9*9.81)</f>
        <v>374.44769999999994</v>
      </c>
      <c r="I1215" s="42">
        <f t="shared" si="108"/>
        <v>1035.6082572230557</v>
      </c>
      <c r="J1215" s="42">
        <f>(Y$9*E1215)+IF(E1215&gt;0,H1215+G1215,0)</f>
        <v>1083.8027016675007</v>
      </c>
      <c r="K1215" s="42">
        <f>MAX((Y$9*E1215)+H1215+G1215,0)</f>
        <v>1083.8027016675007</v>
      </c>
      <c r="L1215" s="42">
        <f t="shared" si="109"/>
        <v>0</v>
      </c>
      <c r="M1215" s="42">
        <f>ABS(MIN((Y$9*E1215)+H1215+G1215,0))</f>
        <v>0</v>
      </c>
      <c r="N1215" s="42">
        <f>MAX(K1215,0)*(D1215*1000/3600)</f>
        <v>29292.778575624397</v>
      </c>
      <c r="O1215" s="42">
        <f>ABS(M1215*(D1215*1000/3600))</f>
        <v>0</v>
      </c>
      <c r="P1215" s="42">
        <f>P1214+N1215/1000</f>
        <v>8501.6615187623138</v>
      </c>
      <c r="Q1215" s="42">
        <f>Q1214+O1215/1000</f>
        <v>1772.4190442929378</v>
      </c>
      <c r="R1215" s="43">
        <v>1301.1780278536228</v>
      </c>
      <c r="S1215" s="43">
        <f t="shared" si="110"/>
        <v>0</v>
      </c>
      <c r="T1215" s="42">
        <f>V1215*Y$16</f>
        <v>1100.6973026553721</v>
      </c>
      <c r="U1215" s="21">
        <f>MIN(O1215,Y$17)</f>
        <v>0</v>
      </c>
      <c r="V1215" s="21">
        <f t="shared" si="113"/>
        <v>1596.3031788096448</v>
      </c>
      <c r="W1215" s="22"/>
    </row>
    <row r="1216" spans="1:23" x14ac:dyDescent="0.35">
      <c r="A1216" s="5" t="s">
        <v>14</v>
      </c>
      <c r="B1216" s="5">
        <v>1209</v>
      </c>
      <c r="C1216" s="5">
        <v>187</v>
      </c>
      <c r="D1216" s="9">
        <v>97.4</v>
      </c>
      <c r="E1216" s="42">
        <f t="shared" si="111"/>
        <v>1.3888888888890073E-2</v>
      </c>
      <c r="F1216" s="42">
        <f t="shared" si="112"/>
        <v>5.0000000000004263E-2</v>
      </c>
      <c r="G1216" s="42">
        <f>0.5*Y$11*Y$13*Y$10*(D1216*(1000/3600))^2</f>
        <v>662.52027009222229</v>
      </c>
      <c r="H1216" s="42">
        <f>IF(D1216=0,0,Y$12*Y$9*9.81)</f>
        <v>374.44769999999994</v>
      </c>
      <c r="I1216" s="42">
        <f t="shared" si="108"/>
        <v>1036.9679700922222</v>
      </c>
      <c r="J1216" s="42">
        <f>(Y$9*E1216)+IF(E1216&gt;0,H1216+G1216,0)</f>
        <v>1061.0651923144464</v>
      </c>
      <c r="K1216" s="42">
        <f>MAX((Y$9*E1216)+H1216+G1216,0)</f>
        <v>1061.0651923144464</v>
      </c>
      <c r="L1216" s="42">
        <f t="shared" si="109"/>
        <v>0</v>
      </c>
      <c r="M1216" s="42">
        <f>ABS(MIN((Y$9*E1216)+H1216+G1216,0))</f>
        <v>0</v>
      </c>
      <c r="N1216" s="42">
        <f>MAX(K1216,0)*(D1216*1000/3600)</f>
        <v>28707.708258729748</v>
      </c>
      <c r="O1216" s="42">
        <f>ABS(M1216*(D1216*1000/3600))</f>
        <v>0</v>
      </c>
      <c r="P1216" s="42">
        <f>P1215+N1216/1000</f>
        <v>8530.3692270210431</v>
      </c>
      <c r="Q1216" s="42">
        <f>Q1215+O1216/1000</f>
        <v>1772.4190442929378</v>
      </c>
      <c r="R1216" s="43">
        <v>1301.1780278536228</v>
      </c>
      <c r="S1216" s="43">
        <f t="shared" si="110"/>
        <v>0</v>
      </c>
      <c r="T1216" s="42">
        <f>V1216*Y$16</f>
        <v>1100.6973026553721</v>
      </c>
      <c r="U1216" s="21">
        <f>MIN(O1216,Y$17)</f>
        <v>0</v>
      </c>
      <c r="V1216" s="21">
        <f t="shared" si="113"/>
        <v>1596.3031788096448</v>
      </c>
      <c r="W1216" s="22"/>
    </row>
    <row r="1217" spans="1:23" x14ac:dyDescent="0.35">
      <c r="A1217" s="5" t="s">
        <v>14</v>
      </c>
      <c r="B1217" s="5">
        <v>1210</v>
      </c>
      <c r="C1217" s="5">
        <v>188</v>
      </c>
      <c r="D1217" s="9">
        <v>97.4</v>
      </c>
      <c r="E1217" s="42">
        <f t="shared" si="111"/>
        <v>0</v>
      </c>
      <c r="F1217" s="42">
        <f t="shared" si="112"/>
        <v>0</v>
      </c>
      <c r="G1217" s="42">
        <f>0.5*Y$11*Y$13*Y$10*(D1217*(1000/3600))^2</f>
        <v>662.52027009222229</v>
      </c>
      <c r="H1217" s="42">
        <f>IF(D1217=0,0,Y$12*Y$9*9.81)</f>
        <v>374.44769999999994</v>
      </c>
      <c r="I1217" s="42">
        <f t="shared" si="108"/>
        <v>1036.9679700922222</v>
      </c>
      <c r="J1217" s="42">
        <f>(Y$9*E1217)+IF(E1217&gt;0,H1217+G1217,0)</f>
        <v>0</v>
      </c>
      <c r="K1217" s="42">
        <f>MAX((Y$9*E1217)+H1217+G1217,0)</f>
        <v>1036.9679700922222</v>
      </c>
      <c r="L1217" s="42">
        <f t="shared" si="109"/>
        <v>0</v>
      </c>
      <c r="M1217" s="42">
        <f>ABS(MIN((Y$9*E1217)+H1217+G1217,0))</f>
        <v>0</v>
      </c>
      <c r="N1217" s="42">
        <f>MAX(K1217,0)*(D1217*1000/3600)</f>
        <v>28055.744524161793</v>
      </c>
      <c r="O1217" s="42">
        <f>ABS(M1217*(D1217*1000/3600))</f>
        <v>0</v>
      </c>
      <c r="P1217" s="42">
        <f>P1216+N1217/1000</f>
        <v>8558.4249715452042</v>
      </c>
      <c r="Q1217" s="42">
        <f>Q1216+O1217/1000</f>
        <v>1772.4190442929378</v>
      </c>
      <c r="R1217" s="43">
        <v>1301.1780278536228</v>
      </c>
      <c r="S1217" s="43">
        <f t="shared" si="110"/>
        <v>0</v>
      </c>
      <c r="T1217" s="42">
        <f>V1217*Y$16</f>
        <v>1100.6973026553721</v>
      </c>
      <c r="U1217" s="21">
        <f>MIN(O1217,Y$17)</f>
        <v>0</v>
      </c>
      <c r="V1217" s="21">
        <f t="shared" si="113"/>
        <v>1596.3031788096448</v>
      </c>
      <c r="W1217" s="22"/>
    </row>
    <row r="1218" spans="1:23" x14ac:dyDescent="0.35">
      <c r="A1218" s="5" t="s">
        <v>14</v>
      </c>
      <c r="B1218" s="5">
        <v>1211</v>
      </c>
      <c r="C1218" s="5">
        <v>189</v>
      </c>
      <c r="D1218" s="9">
        <v>97.4</v>
      </c>
      <c r="E1218" s="42">
        <f t="shared" si="111"/>
        <v>0</v>
      </c>
      <c r="F1218" s="42">
        <f t="shared" si="112"/>
        <v>0</v>
      </c>
      <c r="G1218" s="42">
        <f>0.5*Y$11*Y$13*Y$10*(D1218*(1000/3600))^2</f>
        <v>662.52027009222229</v>
      </c>
      <c r="H1218" s="42">
        <f>IF(D1218=0,0,Y$12*Y$9*9.81)</f>
        <v>374.44769999999994</v>
      </c>
      <c r="I1218" s="42">
        <f t="shared" si="108"/>
        <v>1036.9679700922222</v>
      </c>
      <c r="J1218" s="42">
        <f>(Y$9*E1218)+IF(E1218&gt;0,H1218+G1218,0)</f>
        <v>0</v>
      </c>
      <c r="K1218" s="42">
        <f>MAX((Y$9*E1218)+H1218+G1218,0)</f>
        <v>1036.9679700922222</v>
      </c>
      <c r="L1218" s="42">
        <f t="shared" si="109"/>
        <v>0</v>
      </c>
      <c r="M1218" s="42">
        <f>ABS(MIN((Y$9*E1218)+H1218+G1218,0))</f>
        <v>0</v>
      </c>
      <c r="N1218" s="42">
        <f>MAX(K1218,0)*(D1218*1000/3600)</f>
        <v>28055.744524161793</v>
      </c>
      <c r="O1218" s="42">
        <f>ABS(M1218*(D1218*1000/3600))</f>
        <v>0</v>
      </c>
      <c r="P1218" s="42">
        <f>P1217+N1218/1000</f>
        <v>8586.4807160693654</v>
      </c>
      <c r="Q1218" s="42">
        <f>Q1217+O1218/1000</f>
        <v>1772.4190442929378</v>
      </c>
      <c r="R1218" s="43">
        <v>1301.1780278536228</v>
      </c>
      <c r="S1218" s="43">
        <f t="shared" si="110"/>
        <v>0</v>
      </c>
      <c r="T1218" s="42">
        <f>V1218*Y$16</f>
        <v>1100.6973026553721</v>
      </c>
      <c r="U1218" s="21">
        <f>MIN(O1218,Y$17)</f>
        <v>0</v>
      </c>
      <c r="V1218" s="21">
        <f t="shared" si="113"/>
        <v>1596.3031788096448</v>
      </c>
      <c r="W1218" s="22"/>
    </row>
    <row r="1219" spans="1:23" x14ac:dyDescent="0.35">
      <c r="A1219" s="5" t="s">
        <v>14</v>
      </c>
      <c r="B1219" s="5">
        <v>1212</v>
      </c>
      <c r="C1219" s="5">
        <v>190</v>
      </c>
      <c r="D1219" s="9">
        <v>97.4</v>
      </c>
      <c r="E1219" s="42">
        <f t="shared" si="111"/>
        <v>-1.3888888888890073E-2</v>
      </c>
      <c r="F1219" s="42">
        <f t="shared" si="112"/>
        <v>-5.0000000000004263E-2</v>
      </c>
      <c r="G1219" s="42">
        <f>0.5*Y$11*Y$13*Y$10*(D1219*(1000/3600))^2</f>
        <v>662.52027009222229</v>
      </c>
      <c r="H1219" s="42">
        <f>IF(D1219=0,0,Y$12*Y$9*9.81)</f>
        <v>374.44769999999994</v>
      </c>
      <c r="I1219" s="42">
        <f t="shared" si="108"/>
        <v>1036.9679700922222</v>
      </c>
      <c r="J1219" s="42">
        <f>(Y$9*E1219)+IF(E1219&gt;0,H1219+G1219,0)</f>
        <v>-24.097222222224275</v>
      </c>
      <c r="K1219" s="42">
        <f>MAX((Y$9*E1219)+H1219+G1219,0)</f>
        <v>1012.870747869998</v>
      </c>
      <c r="L1219" s="42">
        <f t="shared" si="109"/>
        <v>24.097222222224275</v>
      </c>
      <c r="M1219" s="42">
        <f>ABS(MIN((Y$9*E1219)+H1219+G1219,0))</f>
        <v>0</v>
      </c>
      <c r="N1219" s="42">
        <f>MAX(K1219,0)*(D1219*1000/3600)</f>
        <v>27403.780789593835</v>
      </c>
      <c r="O1219" s="42">
        <f>ABS(M1219*(D1219*1000/3600))</f>
        <v>0</v>
      </c>
      <c r="P1219" s="42">
        <f>P1218+N1219/1000</f>
        <v>8613.8844968589583</v>
      </c>
      <c r="Q1219" s="42">
        <f>Q1218+O1219/1000</f>
        <v>1772.4190442929378</v>
      </c>
      <c r="R1219" s="43">
        <v>1301.1780278536228</v>
      </c>
      <c r="S1219" s="43">
        <f t="shared" si="110"/>
        <v>0</v>
      </c>
      <c r="T1219" s="42">
        <f>V1219*Y$16</f>
        <v>1100.6973026553721</v>
      </c>
      <c r="U1219" s="21">
        <f>MIN(O1219,Y$17)</f>
        <v>0</v>
      </c>
      <c r="V1219" s="21">
        <f t="shared" si="113"/>
        <v>1596.3031788096448</v>
      </c>
      <c r="W1219" s="22"/>
    </row>
    <row r="1220" spans="1:23" x14ac:dyDescent="0.35">
      <c r="A1220" s="5" t="s">
        <v>14</v>
      </c>
      <c r="B1220" s="5">
        <v>1213</v>
      </c>
      <c r="C1220" s="5">
        <v>191</v>
      </c>
      <c r="D1220" s="9">
        <v>97.3</v>
      </c>
      <c r="E1220" s="42">
        <f t="shared" si="111"/>
        <v>-1.3888888888890073E-2</v>
      </c>
      <c r="F1220" s="42">
        <f t="shared" si="112"/>
        <v>-5.0000000000004263E-2</v>
      </c>
      <c r="G1220" s="42">
        <f>0.5*Y$11*Y$13*Y$10*(D1220*(1000/3600))^2</f>
        <v>661.16055722305566</v>
      </c>
      <c r="H1220" s="42">
        <f>IF(D1220=0,0,Y$12*Y$9*9.81)</f>
        <v>374.44769999999994</v>
      </c>
      <c r="I1220" s="42">
        <f t="shared" si="108"/>
        <v>1035.6082572230557</v>
      </c>
      <c r="J1220" s="42">
        <f>(Y$9*E1220)+IF(E1220&gt;0,H1220+G1220,0)</f>
        <v>-24.097222222224275</v>
      </c>
      <c r="K1220" s="42">
        <f>MAX((Y$9*E1220)+H1220+G1220,0)</f>
        <v>1011.5110350008313</v>
      </c>
      <c r="L1220" s="42">
        <f t="shared" si="109"/>
        <v>24.097222222224275</v>
      </c>
      <c r="M1220" s="42">
        <f>ABS(MIN((Y$9*E1220)+H1220+G1220,0))</f>
        <v>0</v>
      </c>
      <c r="N1220" s="42">
        <f>MAX(K1220,0)*(D1220*1000/3600)</f>
        <v>27338.895473772467</v>
      </c>
      <c r="O1220" s="42">
        <f>ABS(M1220*(D1220*1000/3600))</f>
        <v>0</v>
      </c>
      <c r="P1220" s="42">
        <f>P1219+N1220/1000</f>
        <v>8641.2233923327312</v>
      </c>
      <c r="Q1220" s="42">
        <f>Q1219+O1220/1000</f>
        <v>1772.4190442929378</v>
      </c>
      <c r="R1220" s="43">
        <v>1301.1780278536228</v>
      </c>
      <c r="S1220" s="43">
        <f t="shared" si="110"/>
        <v>0</v>
      </c>
      <c r="T1220" s="42">
        <f>V1220*Y$16</f>
        <v>1100.6973026553721</v>
      </c>
      <c r="U1220" s="21">
        <f>MIN(O1220,Y$17)</f>
        <v>0</v>
      </c>
      <c r="V1220" s="21">
        <f t="shared" si="113"/>
        <v>1596.3031788096448</v>
      </c>
      <c r="W1220" s="22"/>
    </row>
    <row r="1221" spans="1:23" x14ac:dyDescent="0.35">
      <c r="A1221" s="5" t="s">
        <v>14</v>
      </c>
      <c r="B1221" s="5">
        <v>1214</v>
      </c>
      <c r="C1221" s="5">
        <v>192</v>
      </c>
      <c r="D1221" s="9">
        <v>97.3</v>
      </c>
      <c r="E1221" s="42">
        <f t="shared" si="111"/>
        <v>0</v>
      </c>
      <c r="F1221" s="42">
        <f t="shared" si="112"/>
        <v>0</v>
      </c>
      <c r="G1221" s="42">
        <f>0.5*Y$11*Y$13*Y$10*(D1221*(1000/3600))^2</f>
        <v>661.16055722305566</v>
      </c>
      <c r="H1221" s="42">
        <f>IF(D1221=0,0,Y$12*Y$9*9.81)</f>
        <v>374.44769999999994</v>
      </c>
      <c r="I1221" s="42">
        <f t="shared" si="108"/>
        <v>1035.6082572230557</v>
      </c>
      <c r="J1221" s="42">
        <f>(Y$9*E1221)+IF(E1221&gt;0,H1221+G1221,0)</f>
        <v>0</v>
      </c>
      <c r="K1221" s="42">
        <f>MAX((Y$9*E1221)+H1221+G1221,0)</f>
        <v>1035.6082572230557</v>
      </c>
      <c r="L1221" s="42">
        <f t="shared" si="109"/>
        <v>0</v>
      </c>
      <c r="M1221" s="42">
        <f>ABS(MIN((Y$9*E1221)+H1221+G1221,0))</f>
        <v>0</v>
      </c>
      <c r="N1221" s="42">
        <f>MAX(K1221,0)*(D1221*1000/3600)</f>
        <v>27990.189841056479</v>
      </c>
      <c r="O1221" s="42">
        <f>ABS(M1221*(D1221*1000/3600))</f>
        <v>0</v>
      </c>
      <c r="P1221" s="42">
        <f>P1220+N1221/1000</f>
        <v>8669.2135821737884</v>
      </c>
      <c r="Q1221" s="42">
        <f>Q1220+O1221/1000</f>
        <v>1772.4190442929378</v>
      </c>
      <c r="R1221" s="43">
        <v>1301.1780278536228</v>
      </c>
      <c r="S1221" s="43">
        <f t="shared" si="110"/>
        <v>0</v>
      </c>
      <c r="T1221" s="42">
        <f>V1221*Y$16</f>
        <v>1100.6973026553721</v>
      </c>
      <c r="U1221" s="21">
        <f>MIN(O1221,Y$17)</f>
        <v>0</v>
      </c>
      <c r="V1221" s="21">
        <f t="shared" si="113"/>
        <v>1596.3031788096448</v>
      </c>
      <c r="W1221" s="22"/>
    </row>
    <row r="1222" spans="1:23" x14ac:dyDescent="0.35">
      <c r="A1222" s="5" t="s">
        <v>14</v>
      </c>
      <c r="B1222" s="5">
        <v>1215</v>
      </c>
      <c r="C1222" s="5">
        <v>193</v>
      </c>
      <c r="D1222" s="9">
        <v>97.3</v>
      </c>
      <c r="E1222" s="42">
        <f t="shared" si="111"/>
        <v>0</v>
      </c>
      <c r="F1222" s="42">
        <f t="shared" si="112"/>
        <v>0</v>
      </c>
      <c r="G1222" s="42">
        <f>0.5*Y$11*Y$13*Y$10*(D1222*(1000/3600))^2</f>
        <v>661.16055722305566</v>
      </c>
      <c r="H1222" s="42">
        <f>IF(D1222=0,0,Y$12*Y$9*9.81)</f>
        <v>374.44769999999994</v>
      </c>
      <c r="I1222" s="42">
        <f t="shared" si="108"/>
        <v>1035.6082572230557</v>
      </c>
      <c r="J1222" s="42">
        <f>(Y$9*E1222)+IF(E1222&gt;0,H1222+G1222,0)</f>
        <v>0</v>
      </c>
      <c r="K1222" s="42">
        <f>MAX((Y$9*E1222)+H1222+G1222,0)</f>
        <v>1035.6082572230557</v>
      </c>
      <c r="L1222" s="42">
        <f t="shared" si="109"/>
        <v>0</v>
      </c>
      <c r="M1222" s="42">
        <f>ABS(MIN((Y$9*E1222)+H1222+G1222,0))</f>
        <v>0</v>
      </c>
      <c r="N1222" s="42">
        <f>MAX(K1222,0)*(D1222*1000/3600)</f>
        <v>27990.189841056479</v>
      </c>
      <c r="O1222" s="42">
        <f>ABS(M1222*(D1222*1000/3600))</f>
        <v>0</v>
      </c>
      <c r="P1222" s="42">
        <f>P1221+N1222/1000</f>
        <v>8697.2037720148455</v>
      </c>
      <c r="Q1222" s="42">
        <f>Q1221+O1222/1000</f>
        <v>1772.4190442929378</v>
      </c>
      <c r="R1222" s="43">
        <v>1301.1780278536228</v>
      </c>
      <c r="S1222" s="43">
        <f t="shared" si="110"/>
        <v>0</v>
      </c>
      <c r="T1222" s="42">
        <f>V1222*Y$16</f>
        <v>1100.6973026553721</v>
      </c>
      <c r="U1222" s="21">
        <f>MIN(O1222,Y$17)</f>
        <v>0</v>
      </c>
      <c r="V1222" s="21">
        <f t="shared" si="113"/>
        <v>1596.3031788096448</v>
      </c>
      <c r="W1222" s="22"/>
    </row>
    <row r="1223" spans="1:23" x14ac:dyDescent="0.35">
      <c r="A1223" s="5" t="s">
        <v>14</v>
      </c>
      <c r="B1223" s="5">
        <v>1216</v>
      </c>
      <c r="C1223" s="5">
        <v>194</v>
      </c>
      <c r="D1223" s="9">
        <v>97.3</v>
      </c>
      <c r="E1223" s="42">
        <f t="shared" si="111"/>
        <v>-1.3888888888888099E-2</v>
      </c>
      <c r="F1223" s="42">
        <f t="shared" si="112"/>
        <v>-4.9999999999997158E-2</v>
      </c>
      <c r="G1223" s="42">
        <f>0.5*Y$11*Y$13*Y$10*(D1223*(1000/3600))^2</f>
        <v>661.16055722305566</v>
      </c>
      <c r="H1223" s="42">
        <f>IF(D1223=0,0,Y$12*Y$9*9.81)</f>
        <v>374.44769999999994</v>
      </c>
      <c r="I1223" s="42">
        <f t="shared" si="108"/>
        <v>1035.6082572230557</v>
      </c>
      <c r="J1223" s="42">
        <f>(Y$9*E1223)+IF(E1223&gt;0,H1223+G1223,0)</f>
        <v>-24.09722222222085</v>
      </c>
      <c r="K1223" s="42">
        <f>MAX((Y$9*E1223)+H1223+G1223,0)</f>
        <v>1011.5110350008347</v>
      </c>
      <c r="L1223" s="42">
        <f t="shared" si="109"/>
        <v>24.09722222222085</v>
      </c>
      <c r="M1223" s="42">
        <f>ABS(MIN((Y$9*E1223)+H1223+G1223,0))</f>
        <v>0</v>
      </c>
      <c r="N1223" s="42">
        <f>MAX(K1223,0)*(D1223*1000/3600)</f>
        <v>27338.895473772562</v>
      </c>
      <c r="O1223" s="42">
        <f>ABS(M1223*(D1223*1000/3600))</f>
        <v>0</v>
      </c>
      <c r="P1223" s="42">
        <f>P1222+N1223/1000</f>
        <v>8724.5426674886185</v>
      </c>
      <c r="Q1223" s="42">
        <f>Q1222+O1223/1000</f>
        <v>1772.4190442929378</v>
      </c>
      <c r="R1223" s="43">
        <v>1301.1780278536228</v>
      </c>
      <c r="S1223" s="43">
        <f t="shared" si="110"/>
        <v>0</v>
      </c>
      <c r="T1223" s="42">
        <f>V1223*Y$16</f>
        <v>1100.6973026553721</v>
      </c>
      <c r="U1223" s="21">
        <f>MIN(O1223,Y$17)</f>
        <v>0</v>
      </c>
      <c r="V1223" s="21">
        <f t="shared" si="113"/>
        <v>1596.3031788096448</v>
      </c>
      <c r="W1223" s="22"/>
    </row>
    <row r="1224" spans="1:23" x14ac:dyDescent="0.35">
      <c r="A1224" s="5" t="s">
        <v>14</v>
      </c>
      <c r="B1224" s="5">
        <v>1217</v>
      </c>
      <c r="C1224" s="5">
        <v>195</v>
      </c>
      <c r="D1224" s="9">
        <v>97.2</v>
      </c>
      <c r="E1224" s="42">
        <f t="shared" si="111"/>
        <v>-2.7777777777778172E-2</v>
      </c>
      <c r="F1224" s="42">
        <f t="shared" si="112"/>
        <v>-0.10000000000000142</v>
      </c>
      <c r="G1224" s="42">
        <f>0.5*Y$11*Y$13*Y$10*(D1224*(1000/3600))^2</f>
        <v>659.80224108000016</v>
      </c>
      <c r="H1224" s="42">
        <f>IF(D1224=0,0,Y$12*Y$9*9.81)</f>
        <v>374.44769999999994</v>
      </c>
      <c r="I1224" s="42">
        <f t="shared" ref="I1224:I1287" si="114">G1224+H1224</f>
        <v>1034.2499410800001</v>
      </c>
      <c r="J1224" s="42">
        <f>(Y$9*E1224)+IF(E1224&gt;0,H1224+G1224,0)</f>
        <v>-48.194444444445125</v>
      </c>
      <c r="K1224" s="42">
        <f>MAX((Y$9*E1224)+H1224+G1224,0)</f>
        <v>986.05549663555496</v>
      </c>
      <c r="L1224" s="42">
        <f t="shared" ref="L1224:L1287" si="115">ABS(MIN(J1224,0))</f>
        <v>48.194444444445125</v>
      </c>
      <c r="M1224" s="42">
        <f>ABS(MIN((Y$9*E1224)+H1224+G1224,0))</f>
        <v>0</v>
      </c>
      <c r="N1224" s="42">
        <f>MAX(K1224,0)*(D1224*1000/3600)</f>
        <v>26623.498409159984</v>
      </c>
      <c r="O1224" s="42">
        <f>ABS(M1224*(D1224*1000/3600))</f>
        <v>0</v>
      </c>
      <c r="P1224" s="42">
        <f>P1223+N1224/1000</f>
        <v>8751.1661658977791</v>
      </c>
      <c r="Q1224" s="42">
        <f>Q1223+O1224/1000</f>
        <v>1772.4190442929378</v>
      </c>
      <c r="R1224" s="43">
        <v>1301.1780278536228</v>
      </c>
      <c r="S1224" s="43">
        <f t="shared" ref="S1224:S1287" si="116">R1225-R1224</f>
        <v>0</v>
      </c>
      <c r="T1224" s="42">
        <f>V1224*Y$16</f>
        <v>1100.6973026553721</v>
      </c>
      <c r="U1224" s="21">
        <f>MIN(O1224,Y$17)</f>
        <v>0</v>
      </c>
      <c r="V1224" s="21">
        <f t="shared" si="113"/>
        <v>1596.3031788096448</v>
      </c>
      <c r="W1224" s="22"/>
    </row>
    <row r="1225" spans="1:23" x14ac:dyDescent="0.35">
      <c r="A1225" s="5" t="s">
        <v>14</v>
      </c>
      <c r="B1225" s="5">
        <v>1218</v>
      </c>
      <c r="C1225" s="5">
        <v>196</v>
      </c>
      <c r="D1225" s="9">
        <v>97.1</v>
      </c>
      <c r="E1225" s="42">
        <f t="shared" ref="E1225:E1288" si="117">($D1226-$D1224)/2/3.6</f>
        <v>-2.7777777777778172E-2</v>
      </c>
      <c r="F1225" s="42">
        <f t="shared" ref="F1225:F1288" si="118">($D1226-$D1224)/2</f>
        <v>-0.10000000000000142</v>
      </c>
      <c r="G1225" s="42">
        <f>0.5*Y$11*Y$13*Y$10*(D1225*(1000/3600))^2</f>
        <v>658.44532166305555</v>
      </c>
      <c r="H1225" s="42">
        <f>IF(D1225=0,0,Y$12*Y$9*9.81)</f>
        <v>374.44769999999994</v>
      </c>
      <c r="I1225" s="42">
        <f t="shared" si="114"/>
        <v>1032.8930216630556</v>
      </c>
      <c r="J1225" s="42">
        <f>(Y$9*E1225)+IF(E1225&gt;0,H1225+G1225,0)</f>
        <v>-48.194444444445125</v>
      </c>
      <c r="K1225" s="42">
        <f>MAX((Y$9*E1225)+H1225+G1225,0)</f>
        <v>984.69857721861035</v>
      </c>
      <c r="L1225" s="42">
        <f t="shared" si="115"/>
        <v>48.194444444445125</v>
      </c>
      <c r="M1225" s="42">
        <f>ABS(MIN((Y$9*E1225)+H1225+G1225,0))</f>
        <v>0</v>
      </c>
      <c r="N1225" s="42">
        <f>MAX(K1225,0)*(D1225*1000/3600)</f>
        <v>26559.508846646408</v>
      </c>
      <c r="O1225" s="42">
        <f>ABS(M1225*(D1225*1000/3600))</f>
        <v>0</v>
      </c>
      <c r="P1225" s="42">
        <f>P1224+N1225/1000</f>
        <v>8777.7256747444262</v>
      </c>
      <c r="Q1225" s="42">
        <f>Q1224+O1225/1000</f>
        <v>1772.4190442929378</v>
      </c>
      <c r="R1225" s="43">
        <v>1301.1780278536228</v>
      </c>
      <c r="S1225" s="43">
        <f t="shared" si="116"/>
        <v>0</v>
      </c>
      <c r="T1225" s="42">
        <f>V1225*Y$16</f>
        <v>1100.6973026553721</v>
      </c>
      <c r="U1225" s="21">
        <f>MIN(O1225,Y$17)</f>
        <v>0</v>
      </c>
      <c r="V1225" s="21">
        <f t="shared" ref="V1225:V1288" si="119">V1224+U1225/1000</f>
        <v>1596.3031788096448</v>
      </c>
      <c r="W1225" s="22"/>
    </row>
    <row r="1226" spans="1:23" x14ac:dyDescent="0.35">
      <c r="A1226" s="5" t="s">
        <v>14</v>
      </c>
      <c r="B1226" s="5">
        <v>1219</v>
      </c>
      <c r="C1226" s="5">
        <v>197</v>
      </c>
      <c r="D1226" s="9">
        <v>97</v>
      </c>
      <c r="E1226" s="42">
        <f t="shared" si="117"/>
        <v>-2.7777777777776198E-2</v>
      </c>
      <c r="F1226" s="42">
        <f t="shared" si="118"/>
        <v>-9.9999999999994316E-2</v>
      </c>
      <c r="G1226" s="42">
        <f>0.5*Y$11*Y$13*Y$10*(D1226*(1000/3600))^2</f>
        <v>657.0897989722223</v>
      </c>
      <c r="H1226" s="42">
        <f>IF(D1226=0,0,Y$12*Y$9*9.81)</f>
        <v>374.44769999999994</v>
      </c>
      <c r="I1226" s="42">
        <f t="shared" si="114"/>
        <v>1031.5374989722222</v>
      </c>
      <c r="J1226" s="42">
        <f>(Y$9*E1226)+IF(E1226&gt;0,H1226+G1226,0)</f>
        <v>-48.1944444444417</v>
      </c>
      <c r="K1226" s="42">
        <f>MAX((Y$9*E1226)+H1226+G1226,0)</f>
        <v>983.34305452778051</v>
      </c>
      <c r="L1226" s="42">
        <f t="shared" si="115"/>
        <v>48.1944444444417</v>
      </c>
      <c r="M1226" s="42">
        <f>ABS(MIN((Y$9*E1226)+H1226+G1226,0))</f>
        <v>0</v>
      </c>
      <c r="N1226" s="42">
        <f>MAX(K1226,0)*(D1226*1000/3600)</f>
        <v>26495.632302554084</v>
      </c>
      <c r="O1226" s="42">
        <f>ABS(M1226*(D1226*1000/3600))</f>
        <v>0</v>
      </c>
      <c r="P1226" s="42">
        <f>P1225+N1226/1000</f>
        <v>8804.2213070469807</v>
      </c>
      <c r="Q1226" s="42">
        <f>Q1225+O1226/1000</f>
        <v>1772.4190442929378</v>
      </c>
      <c r="R1226" s="43">
        <v>1301.1780278536228</v>
      </c>
      <c r="S1226" s="43">
        <f t="shared" si="116"/>
        <v>0</v>
      </c>
      <c r="T1226" s="42">
        <f>V1226*Y$16</f>
        <v>1100.6973026553721</v>
      </c>
      <c r="U1226" s="21">
        <f>MIN(O1226,Y$17)</f>
        <v>0</v>
      </c>
      <c r="V1226" s="21">
        <f t="shared" si="119"/>
        <v>1596.3031788096448</v>
      </c>
      <c r="W1226" s="22"/>
    </row>
    <row r="1227" spans="1:23" x14ac:dyDescent="0.35">
      <c r="A1227" s="5" t="s">
        <v>14</v>
      </c>
      <c r="B1227" s="5">
        <v>1220</v>
      </c>
      <c r="C1227" s="5">
        <v>198</v>
      </c>
      <c r="D1227" s="9">
        <v>96.9</v>
      </c>
      <c r="E1227" s="42">
        <f t="shared" si="117"/>
        <v>-4.1666666666666269E-2</v>
      </c>
      <c r="F1227" s="42">
        <f t="shared" si="118"/>
        <v>-0.14999999999999858</v>
      </c>
      <c r="G1227" s="42">
        <f>0.5*Y$11*Y$13*Y$10*(D1227*(1000/3600))^2</f>
        <v>655.73567300750005</v>
      </c>
      <c r="H1227" s="42">
        <f>IF(D1227=0,0,Y$12*Y$9*9.81)</f>
        <v>374.44769999999994</v>
      </c>
      <c r="I1227" s="42">
        <f t="shared" si="114"/>
        <v>1030.1833730075</v>
      </c>
      <c r="J1227" s="42">
        <f>(Y$9*E1227)+IF(E1227&gt;0,H1227+G1227,0)</f>
        <v>-72.291666666665975</v>
      </c>
      <c r="K1227" s="42">
        <f>MAX((Y$9*E1227)+H1227+G1227,0)</f>
        <v>957.89170634083405</v>
      </c>
      <c r="L1227" s="42">
        <f t="shared" si="115"/>
        <v>72.291666666665975</v>
      </c>
      <c r="M1227" s="42">
        <f>ABS(MIN((Y$9*E1227)+H1227+G1227,0))</f>
        <v>0</v>
      </c>
      <c r="N1227" s="42">
        <f>MAX(K1227,0)*(D1227*1000/3600)</f>
        <v>25783.251762340784</v>
      </c>
      <c r="O1227" s="42">
        <f>ABS(M1227*(D1227*1000/3600))</f>
        <v>0</v>
      </c>
      <c r="P1227" s="42">
        <f>P1226+N1227/1000</f>
        <v>8830.0045588093217</v>
      </c>
      <c r="Q1227" s="42">
        <f>Q1226+O1227/1000</f>
        <v>1772.4190442929378</v>
      </c>
      <c r="R1227" s="43">
        <v>1301.1780278536228</v>
      </c>
      <c r="S1227" s="43">
        <f t="shared" si="116"/>
        <v>0</v>
      </c>
      <c r="T1227" s="42">
        <f>V1227*Y$16</f>
        <v>1100.6973026553721</v>
      </c>
      <c r="U1227" s="21">
        <f>MIN(O1227,Y$17)</f>
        <v>0</v>
      </c>
      <c r="V1227" s="21">
        <f t="shared" si="119"/>
        <v>1596.3031788096448</v>
      </c>
      <c r="W1227" s="22"/>
    </row>
    <row r="1228" spans="1:23" x14ac:dyDescent="0.35">
      <c r="A1228" s="5" t="s">
        <v>14</v>
      </c>
      <c r="B1228" s="5">
        <v>1221</v>
      </c>
      <c r="C1228" s="5">
        <v>199</v>
      </c>
      <c r="D1228" s="9">
        <v>96.7</v>
      </c>
      <c r="E1228" s="42">
        <f t="shared" si="117"/>
        <v>-6.9444444444444448E-2</v>
      </c>
      <c r="F1228" s="42">
        <f t="shared" si="118"/>
        <v>-0.25</v>
      </c>
      <c r="G1228" s="42">
        <f>0.5*Y$11*Y$13*Y$10*(D1228*(1000/3600))^2</f>
        <v>653.03161125638906</v>
      </c>
      <c r="H1228" s="42">
        <f>IF(D1228=0,0,Y$12*Y$9*9.81)</f>
        <v>374.44769999999994</v>
      </c>
      <c r="I1228" s="42">
        <f t="shared" si="114"/>
        <v>1027.4793112563889</v>
      </c>
      <c r="J1228" s="42">
        <f>(Y$9*E1228)+IF(E1228&gt;0,H1228+G1228,0)</f>
        <v>-120.48611111111111</v>
      </c>
      <c r="K1228" s="42">
        <f>MAX((Y$9*E1228)+H1228+G1228,0)</f>
        <v>906.99320014527791</v>
      </c>
      <c r="L1228" s="42">
        <f t="shared" si="115"/>
        <v>120.48611111111111</v>
      </c>
      <c r="M1228" s="42">
        <f>ABS(MIN((Y$9*E1228)+H1228+G1228,0))</f>
        <v>0</v>
      </c>
      <c r="N1228" s="42">
        <f>MAX(K1228,0)*(D1228*1000/3600)</f>
        <v>24362.845126124546</v>
      </c>
      <c r="O1228" s="42">
        <f>ABS(M1228*(D1228*1000/3600))</f>
        <v>0</v>
      </c>
      <c r="P1228" s="42">
        <f>P1227+N1228/1000</f>
        <v>8854.3674039354464</v>
      </c>
      <c r="Q1228" s="42">
        <f>Q1227+O1228/1000</f>
        <v>1772.4190442929378</v>
      </c>
      <c r="R1228" s="43">
        <v>1301.1780278536228</v>
      </c>
      <c r="S1228" s="43">
        <f t="shared" si="116"/>
        <v>0</v>
      </c>
      <c r="T1228" s="42">
        <f>V1228*Y$16</f>
        <v>1100.6973026553721</v>
      </c>
      <c r="U1228" s="21">
        <f>MIN(O1228,Y$17)</f>
        <v>0</v>
      </c>
      <c r="V1228" s="21">
        <f t="shared" si="119"/>
        <v>1596.3031788096448</v>
      </c>
      <c r="W1228" s="22"/>
    </row>
    <row r="1229" spans="1:23" x14ac:dyDescent="0.35">
      <c r="A1229" s="5" t="s">
        <v>14</v>
      </c>
      <c r="B1229" s="5">
        <v>1222</v>
      </c>
      <c r="C1229" s="5">
        <v>200</v>
      </c>
      <c r="D1229" s="9">
        <v>96.4</v>
      </c>
      <c r="E1229" s="42">
        <f t="shared" si="117"/>
        <v>-8.3333333333334522E-2</v>
      </c>
      <c r="F1229" s="42">
        <f t="shared" si="118"/>
        <v>-0.30000000000000426</v>
      </c>
      <c r="G1229" s="42">
        <f>0.5*Y$11*Y$13*Y$10*(D1229*(1000/3600))^2</f>
        <v>648.98599407555582</v>
      </c>
      <c r="H1229" s="42">
        <f>IF(D1229=0,0,Y$12*Y$9*9.81)</f>
        <v>374.44769999999994</v>
      </c>
      <c r="I1229" s="42">
        <f t="shared" si="114"/>
        <v>1023.4336940755558</v>
      </c>
      <c r="J1229" s="42">
        <f>(Y$9*E1229)+IF(E1229&gt;0,H1229+G1229,0)</f>
        <v>-144.58333333333539</v>
      </c>
      <c r="K1229" s="42">
        <f>MAX((Y$9*E1229)+H1229+G1229,0)</f>
        <v>878.85036074222035</v>
      </c>
      <c r="L1229" s="42">
        <f t="shared" si="115"/>
        <v>144.58333333333539</v>
      </c>
      <c r="M1229" s="42">
        <f>ABS(MIN((Y$9*E1229)+H1229+G1229,0))</f>
        <v>0</v>
      </c>
      <c r="N1229" s="42">
        <f>MAX(K1229,0)*(D1229*1000/3600)</f>
        <v>23533.659659875011</v>
      </c>
      <c r="O1229" s="42">
        <f>ABS(M1229*(D1229*1000/3600))</f>
        <v>0</v>
      </c>
      <c r="P1229" s="42">
        <f>P1228+N1229/1000</f>
        <v>8877.9010635953218</v>
      </c>
      <c r="Q1229" s="42">
        <f>Q1228+O1229/1000</f>
        <v>1772.4190442929378</v>
      </c>
      <c r="R1229" s="43">
        <v>1301.1780278536228</v>
      </c>
      <c r="S1229" s="43">
        <f t="shared" si="116"/>
        <v>0</v>
      </c>
      <c r="T1229" s="42">
        <f>V1229*Y$16</f>
        <v>1100.6973026553721</v>
      </c>
      <c r="U1229" s="21">
        <f>MIN(O1229,Y$17)</f>
        <v>0</v>
      </c>
      <c r="V1229" s="21">
        <f t="shared" si="119"/>
        <v>1596.3031788096448</v>
      </c>
      <c r="W1229" s="22"/>
    </row>
    <row r="1230" spans="1:23" x14ac:dyDescent="0.35">
      <c r="A1230" s="5" t="s">
        <v>14</v>
      </c>
      <c r="B1230" s="5">
        <v>1223</v>
      </c>
      <c r="C1230" s="5">
        <v>201</v>
      </c>
      <c r="D1230" s="9">
        <v>96.1</v>
      </c>
      <c r="E1230" s="42">
        <f t="shared" si="117"/>
        <v>-9.7222222222222612E-2</v>
      </c>
      <c r="F1230" s="42">
        <f t="shared" si="118"/>
        <v>-0.35000000000000142</v>
      </c>
      <c r="G1230" s="42">
        <f>0.5*Y$11*Y$13*Y$10*(D1230*(1000/3600))^2</f>
        <v>644.95294742972214</v>
      </c>
      <c r="H1230" s="42">
        <f>IF(D1230=0,0,Y$12*Y$9*9.81)</f>
        <v>374.44769999999994</v>
      </c>
      <c r="I1230" s="42">
        <f t="shared" si="114"/>
        <v>1019.4006474297221</v>
      </c>
      <c r="J1230" s="42">
        <f>(Y$9*E1230)+IF(E1230&gt;0,H1230+G1230,0)</f>
        <v>-168.68055555555623</v>
      </c>
      <c r="K1230" s="42">
        <f>MAX((Y$9*E1230)+H1230+G1230,0)</f>
        <v>850.72009187416586</v>
      </c>
      <c r="L1230" s="42">
        <f t="shared" si="115"/>
        <v>168.68055555555623</v>
      </c>
      <c r="M1230" s="42">
        <f>ABS(MIN((Y$9*E1230)+H1230+G1230,0))</f>
        <v>0</v>
      </c>
      <c r="N1230" s="42">
        <f>MAX(K1230,0)*(D1230*1000/3600)</f>
        <v>22709.500230307593</v>
      </c>
      <c r="O1230" s="42">
        <f>ABS(M1230*(D1230*1000/3600))</f>
        <v>0</v>
      </c>
      <c r="P1230" s="42">
        <f>P1229+N1230/1000</f>
        <v>8900.6105638256286</v>
      </c>
      <c r="Q1230" s="42">
        <f>Q1229+O1230/1000</f>
        <v>1772.4190442929378</v>
      </c>
      <c r="R1230" s="43">
        <v>1301.1780278536228</v>
      </c>
      <c r="S1230" s="43">
        <f t="shared" si="116"/>
        <v>0</v>
      </c>
      <c r="T1230" s="42">
        <f>V1230*Y$16</f>
        <v>1100.6973026553721</v>
      </c>
      <c r="U1230" s="21">
        <f>MIN(O1230,Y$17)</f>
        <v>0</v>
      </c>
      <c r="V1230" s="21">
        <f t="shared" si="119"/>
        <v>1596.3031788096448</v>
      </c>
      <c r="W1230" s="22"/>
    </row>
    <row r="1231" spans="1:23" x14ac:dyDescent="0.35">
      <c r="A1231" s="5" t="s">
        <v>14</v>
      </c>
      <c r="B1231" s="5">
        <v>1224</v>
      </c>
      <c r="C1231" s="5">
        <v>202</v>
      </c>
      <c r="D1231" s="9">
        <v>95.7</v>
      </c>
      <c r="E1231" s="42">
        <f t="shared" si="117"/>
        <v>-8.3333333333332538E-2</v>
      </c>
      <c r="F1231" s="42">
        <f t="shared" si="118"/>
        <v>-0.29999999999999716</v>
      </c>
      <c r="G1231" s="42">
        <f>0.5*Y$11*Y$13*Y$10*(D1231*(1000/3600))^2</f>
        <v>639.59510606750007</v>
      </c>
      <c r="H1231" s="42">
        <f>IF(D1231=0,0,Y$12*Y$9*9.81)</f>
        <v>374.44769999999994</v>
      </c>
      <c r="I1231" s="42">
        <f t="shared" si="114"/>
        <v>1014.0428060675</v>
      </c>
      <c r="J1231" s="42">
        <f>(Y$9*E1231)+IF(E1231&gt;0,H1231+G1231,0)</f>
        <v>-144.58333333333195</v>
      </c>
      <c r="K1231" s="42">
        <f>MAX((Y$9*E1231)+H1231+G1231,0)</f>
        <v>869.459472734168</v>
      </c>
      <c r="L1231" s="42">
        <f t="shared" si="115"/>
        <v>144.58333333333195</v>
      </c>
      <c r="M1231" s="42">
        <f>ABS(MIN((Y$9*E1231)+H1231+G1231,0))</f>
        <v>0</v>
      </c>
      <c r="N1231" s="42">
        <f>MAX(K1231,0)*(D1231*1000/3600)</f>
        <v>23113.130983516632</v>
      </c>
      <c r="O1231" s="42">
        <f>ABS(M1231*(D1231*1000/3600))</f>
        <v>0</v>
      </c>
      <c r="P1231" s="42">
        <f>P1230+N1231/1000</f>
        <v>8923.7236948091449</v>
      </c>
      <c r="Q1231" s="42">
        <f>Q1230+O1231/1000</f>
        <v>1772.4190442929378</v>
      </c>
      <c r="R1231" s="43">
        <v>1301.1780278536228</v>
      </c>
      <c r="S1231" s="43">
        <f t="shared" si="116"/>
        <v>0</v>
      </c>
      <c r="T1231" s="42">
        <f>V1231*Y$16</f>
        <v>1100.6973026553721</v>
      </c>
      <c r="U1231" s="21">
        <f>MIN(O1231,Y$17)</f>
        <v>0</v>
      </c>
      <c r="V1231" s="21">
        <f t="shared" si="119"/>
        <v>1596.3031788096448</v>
      </c>
      <c r="W1231" s="22"/>
    </row>
    <row r="1232" spans="1:23" x14ac:dyDescent="0.35">
      <c r="A1232" s="5" t="s">
        <v>14</v>
      </c>
      <c r="B1232" s="5">
        <v>1225</v>
      </c>
      <c r="C1232" s="5">
        <v>203</v>
      </c>
      <c r="D1232" s="9">
        <v>95.5</v>
      </c>
      <c r="E1232" s="42">
        <f t="shared" si="117"/>
        <v>-5.5555555555556344E-2</v>
      </c>
      <c r="F1232" s="42">
        <f t="shared" si="118"/>
        <v>-0.20000000000000284</v>
      </c>
      <c r="G1232" s="42">
        <f>0.5*Y$11*Y$13*Y$10*(D1232*(1000/3600))^2</f>
        <v>636.92456574305561</v>
      </c>
      <c r="H1232" s="42">
        <f>IF(D1232=0,0,Y$12*Y$9*9.81)</f>
        <v>374.44769999999994</v>
      </c>
      <c r="I1232" s="42">
        <f t="shared" si="114"/>
        <v>1011.3722657430556</v>
      </c>
      <c r="J1232" s="42">
        <f>(Y$9*E1232)+IF(E1232&gt;0,H1232+G1232,0)</f>
        <v>-96.38888888889025</v>
      </c>
      <c r="K1232" s="42">
        <f>MAX((Y$9*E1232)+H1232+G1232,0)</f>
        <v>914.98337685416527</v>
      </c>
      <c r="L1232" s="42">
        <f t="shared" si="115"/>
        <v>96.38888888889025</v>
      </c>
      <c r="M1232" s="42">
        <f>ABS(MIN((Y$9*E1232)+H1232+G1232,0))</f>
        <v>0</v>
      </c>
      <c r="N1232" s="42">
        <f>MAX(K1232,0)*(D1232*1000/3600)</f>
        <v>24272.475691547996</v>
      </c>
      <c r="O1232" s="42">
        <f>ABS(M1232*(D1232*1000/3600))</f>
        <v>0</v>
      </c>
      <c r="P1232" s="42">
        <f>P1231+N1232/1000</f>
        <v>8947.9961705006936</v>
      </c>
      <c r="Q1232" s="42">
        <f>Q1231+O1232/1000</f>
        <v>1772.4190442929378</v>
      </c>
      <c r="R1232" s="43">
        <v>1301.1780278536228</v>
      </c>
      <c r="S1232" s="43">
        <f t="shared" si="116"/>
        <v>0</v>
      </c>
      <c r="T1232" s="42">
        <f>V1232*Y$16</f>
        <v>1100.6973026553721</v>
      </c>
      <c r="U1232" s="21">
        <f>MIN(O1232,Y$17)</f>
        <v>0</v>
      </c>
      <c r="V1232" s="21">
        <f t="shared" si="119"/>
        <v>1596.3031788096448</v>
      </c>
      <c r="W1232" s="22"/>
    </row>
    <row r="1233" spans="1:23" x14ac:dyDescent="0.35">
      <c r="A1233" s="5" t="s">
        <v>14</v>
      </c>
      <c r="B1233" s="5">
        <v>1226</v>
      </c>
      <c r="C1233" s="5">
        <v>204</v>
      </c>
      <c r="D1233" s="9">
        <v>95.3</v>
      </c>
      <c r="E1233" s="42">
        <f t="shared" si="117"/>
        <v>-4.1666666666666269E-2</v>
      </c>
      <c r="F1233" s="42">
        <f t="shared" si="118"/>
        <v>-0.14999999999999858</v>
      </c>
      <c r="G1233" s="42">
        <f>0.5*Y$11*Y$13*Y$10*(D1233*(1000/3600))^2</f>
        <v>634.25961232305553</v>
      </c>
      <c r="H1233" s="42">
        <f>IF(D1233=0,0,Y$12*Y$9*9.81)</f>
        <v>374.44769999999994</v>
      </c>
      <c r="I1233" s="42">
        <f t="shared" si="114"/>
        <v>1008.7073123230555</v>
      </c>
      <c r="J1233" s="42">
        <f>(Y$9*E1233)+IF(E1233&gt;0,H1233+G1233,0)</f>
        <v>-72.291666666665975</v>
      </c>
      <c r="K1233" s="42">
        <f>MAX((Y$9*E1233)+H1233+G1233,0)</f>
        <v>936.41564565638953</v>
      </c>
      <c r="L1233" s="42">
        <f t="shared" si="115"/>
        <v>72.291666666665975</v>
      </c>
      <c r="M1233" s="42">
        <f>ABS(MIN((Y$9*E1233)+H1233+G1233,0))</f>
        <v>0</v>
      </c>
      <c r="N1233" s="42">
        <f>MAX(K1233,0)*(D1233*1000/3600)</f>
        <v>24789.003064181645</v>
      </c>
      <c r="O1233" s="42">
        <f>ABS(M1233*(D1233*1000/3600))</f>
        <v>0</v>
      </c>
      <c r="P1233" s="42">
        <f>P1232+N1233/1000</f>
        <v>8972.7851735648746</v>
      </c>
      <c r="Q1233" s="42">
        <f>Q1232+O1233/1000</f>
        <v>1772.4190442929378</v>
      </c>
      <c r="R1233" s="43">
        <v>1301.1780278536228</v>
      </c>
      <c r="S1233" s="43">
        <f t="shared" si="116"/>
        <v>0</v>
      </c>
      <c r="T1233" s="42">
        <f>V1233*Y$16</f>
        <v>1100.6973026553721</v>
      </c>
      <c r="U1233" s="21">
        <f>MIN(O1233,Y$17)</f>
        <v>0</v>
      </c>
      <c r="V1233" s="21">
        <f t="shared" si="119"/>
        <v>1596.3031788096448</v>
      </c>
      <c r="W1233" s="22"/>
    </row>
    <row r="1234" spans="1:23" x14ac:dyDescent="0.35">
      <c r="A1234" s="5" t="s">
        <v>14</v>
      </c>
      <c r="B1234" s="5">
        <v>1227</v>
      </c>
      <c r="C1234" s="5">
        <v>205</v>
      </c>
      <c r="D1234" s="9">
        <v>95.2</v>
      </c>
      <c r="E1234" s="42">
        <f t="shared" si="117"/>
        <v>-4.1666666666666269E-2</v>
      </c>
      <c r="F1234" s="42">
        <f t="shared" si="118"/>
        <v>-0.14999999999999858</v>
      </c>
      <c r="G1234" s="42">
        <f>0.5*Y$11*Y$13*Y$10*(D1234*(1000/3600))^2</f>
        <v>632.9292307022223</v>
      </c>
      <c r="H1234" s="42">
        <f>IF(D1234=0,0,Y$12*Y$9*9.81)</f>
        <v>374.44769999999994</v>
      </c>
      <c r="I1234" s="42">
        <f t="shared" si="114"/>
        <v>1007.3769307022222</v>
      </c>
      <c r="J1234" s="42">
        <f>(Y$9*E1234)+IF(E1234&gt;0,H1234+G1234,0)</f>
        <v>-72.291666666665975</v>
      </c>
      <c r="K1234" s="42">
        <f>MAX((Y$9*E1234)+H1234+G1234,0)</f>
        <v>935.08526403555629</v>
      </c>
      <c r="L1234" s="42">
        <f t="shared" si="115"/>
        <v>72.291666666665975</v>
      </c>
      <c r="M1234" s="42">
        <f>ABS(MIN((Y$9*E1234)+H1234+G1234,0))</f>
        <v>0</v>
      </c>
      <c r="N1234" s="42">
        <f>MAX(K1234,0)*(D1234*1000/3600)</f>
        <v>24727.81031560693</v>
      </c>
      <c r="O1234" s="42">
        <f>ABS(M1234*(D1234*1000/3600))</f>
        <v>0</v>
      </c>
      <c r="P1234" s="42">
        <f>P1233+N1234/1000</f>
        <v>8997.5129838804824</v>
      </c>
      <c r="Q1234" s="42">
        <f>Q1233+O1234/1000</f>
        <v>1772.4190442929378</v>
      </c>
      <c r="R1234" s="43">
        <v>1301.1780278536228</v>
      </c>
      <c r="S1234" s="43">
        <f t="shared" si="116"/>
        <v>0</v>
      </c>
      <c r="T1234" s="42">
        <f>V1234*Y$16</f>
        <v>1100.6973026553721</v>
      </c>
      <c r="U1234" s="21">
        <f>MIN(O1234,Y$17)</f>
        <v>0</v>
      </c>
      <c r="V1234" s="21">
        <f t="shared" si="119"/>
        <v>1596.3031788096448</v>
      </c>
      <c r="W1234" s="22"/>
    </row>
    <row r="1235" spans="1:23" x14ac:dyDescent="0.35">
      <c r="A1235" s="5" t="s">
        <v>14</v>
      </c>
      <c r="B1235" s="5">
        <v>1228</v>
      </c>
      <c r="C1235" s="5">
        <v>206</v>
      </c>
      <c r="D1235" s="9">
        <v>95</v>
      </c>
      <c r="E1235" s="42">
        <f t="shared" si="117"/>
        <v>-4.1666666666666269E-2</v>
      </c>
      <c r="F1235" s="42">
        <f t="shared" si="118"/>
        <v>-0.14999999999999858</v>
      </c>
      <c r="G1235" s="42">
        <f>0.5*Y$11*Y$13*Y$10*(D1235*(1000/3600))^2</f>
        <v>630.27265763888886</v>
      </c>
      <c r="H1235" s="42">
        <f>IF(D1235=0,0,Y$12*Y$9*9.81)</f>
        <v>374.44769999999994</v>
      </c>
      <c r="I1235" s="42">
        <f t="shared" si="114"/>
        <v>1004.7203576388888</v>
      </c>
      <c r="J1235" s="42">
        <f>(Y$9*E1235)+IF(E1235&gt;0,H1235+G1235,0)</f>
        <v>-72.291666666665975</v>
      </c>
      <c r="K1235" s="42">
        <f>MAX((Y$9*E1235)+H1235+G1235,0)</f>
        <v>932.42869097222285</v>
      </c>
      <c r="L1235" s="42">
        <f t="shared" si="115"/>
        <v>72.291666666665975</v>
      </c>
      <c r="M1235" s="42">
        <f>ABS(MIN((Y$9*E1235)+H1235+G1235,0))</f>
        <v>0</v>
      </c>
      <c r="N1235" s="42">
        <f>MAX(K1235,0)*(D1235*1000/3600)</f>
        <v>24605.757122878102</v>
      </c>
      <c r="O1235" s="42">
        <f>ABS(M1235*(D1235*1000/3600))</f>
        <v>0</v>
      </c>
      <c r="P1235" s="42">
        <f>P1234+N1235/1000</f>
        <v>9022.1187410033599</v>
      </c>
      <c r="Q1235" s="42">
        <f>Q1234+O1235/1000</f>
        <v>1772.4190442929378</v>
      </c>
      <c r="R1235" s="43">
        <v>1301.1780278536228</v>
      </c>
      <c r="S1235" s="43">
        <f t="shared" si="116"/>
        <v>18.611066142999789</v>
      </c>
      <c r="T1235" s="42">
        <f>V1235*Y$16</f>
        <v>1100.6973026553721</v>
      </c>
      <c r="U1235" s="21">
        <f>MIN(O1235,Y$17)</f>
        <v>0</v>
      </c>
      <c r="V1235" s="21">
        <f t="shared" si="119"/>
        <v>1596.3031788096448</v>
      </c>
      <c r="W1235" s="22"/>
    </row>
    <row r="1236" spans="1:23" x14ac:dyDescent="0.35">
      <c r="A1236" s="5" t="s">
        <v>14</v>
      </c>
      <c r="B1236" s="5">
        <v>1229</v>
      </c>
      <c r="C1236" s="5">
        <v>207</v>
      </c>
      <c r="D1236" s="9">
        <v>94.9</v>
      </c>
      <c r="E1236" s="42">
        <f t="shared" si="117"/>
        <v>-4.1666666666666269E-2</v>
      </c>
      <c r="F1236" s="42">
        <f t="shared" si="118"/>
        <v>-0.14999999999999858</v>
      </c>
      <c r="G1236" s="42">
        <f>0.5*Y$11*Y$13*Y$10*(D1236*(1000/3600))^2</f>
        <v>628.946466196389</v>
      </c>
      <c r="H1236" s="42">
        <f>IF(D1236=0,0,Y$12*Y$9*9.81)</f>
        <v>374.44769999999994</v>
      </c>
      <c r="I1236" s="42">
        <f t="shared" si="114"/>
        <v>1003.3941661963889</v>
      </c>
      <c r="J1236" s="42">
        <f>(Y$9*E1236)+IF(E1236&gt;0,H1236+G1236,0)</f>
        <v>-72.291666666665975</v>
      </c>
      <c r="K1236" s="42">
        <f>MAX((Y$9*E1236)+H1236+G1236,0)</f>
        <v>931.10249952972299</v>
      </c>
      <c r="L1236" s="42">
        <f t="shared" si="115"/>
        <v>72.291666666665975</v>
      </c>
      <c r="M1236" s="42">
        <f>ABS(MIN((Y$9*E1236)+H1236+G1236,0))</f>
        <v>0</v>
      </c>
      <c r="N1236" s="42">
        <f>MAX(K1236,0)*(D1236*1000/3600)</f>
        <v>24544.896445936309</v>
      </c>
      <c r="O1236" s="42">
        <f>ABS(M1236*(D1236*1000/3600))</f>
        <v>0</v>
      </c>
      <c r="P1236" s="42">
        <f>P1235+N1236/1000</f>
        <v>9046.6636374492955</v>
      </c>
      <c r="Q1236" s="42">
        <f>Q1235+O1236/1000</f>
        <v>1772.4190442929378</v>
      </c>
      <c r="R1236" s="43">
        <v>1319.7890939966226</v>
      </c>
      <c r="S1236" s="43">
        <f t="shared" si="116"/>
        <v>0</v>
      </c>
      <c r="T1236" s="42">
        <f>V1236*Y$16</f>
        <v>1100.6973026553721</v>
      </c>
      <c r="U1236" s="21">
        <f>MIN(O1236,Y$17)</f>
        <v>0</v>
      </c>
      <c r="V1236" s="21">
        <f t="shared" si="119"/>
        <v>1596.3031788096448</v>
      </c>
      <c r="W1236" s="22"/>
    </row>
    <row r="1237" spans="1:23" x14ac:dyDescent="0.35">
      <c r="A1237" s="5" t="s">
        <v>14</v>
      </c>
      <c r="B1237" s="5">
        <v>1230</v>
      </c>
      <c r="C1237" s="5">
        <v>208</v>
      </c>
      <c r="D1237" s="9">
        <v>94.7</v>
      </c>
      <c r="E1237" s="42">
        <f t="shared" si="117"/>
        <v>-5.5555555555556344E-2</v>
      </c>
      <c r="F1237" s="42">
        <f t="shared" si="118"/>
        <v>-0.20000000000000284</v>
      </c>
      <c r="G1237" s="42">
        <f>0.5*Y$11*Y$13*Y$10*(D1237*(1000/3600))^2</f>
        <v>626.29827348972231</v>
      </c>
      <c r="H1237" s="42">
        <f>IF(D1237=0,0,Y$12*Y$9*9.81)</f>
        <v>374.44769999999994</v>
      </c>
      <c r="I1237" s="42">
        <f t="shared" si="114"/>
        <v>1000.7459734897222</v>
      </c>
      <c r="J1237" s="42">
        <f>(Y$9*E1237)+IF(E1237&gt;0,H1237+G1237,0)</f>
        <v>-96.38888888889025</v>
      </c>
      <c r="K1237" s="42">
        <f>MAX((Y$9*E1237)+H1237+G1237,0)</f>
        <v>904.35708460083197</v>
      </c>
      <c r="L1237" s="42">
        <f t="shared" si="115"/>
        <v>96.38888888889025</v>
      </c>
      <c r="M1237" s="42">
        <f>ABS(MIN((Y$9*E1237)+H1237+G1237,0))</f>
        <v>0</v>
      </c>
      <c r="N1237" s="42">
        <f>MAX(K1237,0)*(D1237*1000/3600)</f>
        <v>23789.615531027441</v>
      </c>
      <c r="O1237" s="42">
        <f>ABS(M1237*(D1237*1000/3600))</f>
        <v>0</v>
      </c>
      <c r="P1237" s="42">
        <f>P1236+N1237/1000</f>
        <v>9070.4532529803237</v>
      </c>
      <c r="Q1237" s="42">
        <f>Q1236+O1237/1000</f>
        <v>1772.4190442929378</v>
      </c>
      <c r="R1237" s="43">
        <v>1319.7890939966226</v>
      </c>
      <c r="S1237" s="43">
        <f t="shared" si="116"/>
        <v>0</v>
      </c>
      <c r="T1237" s="42">
        <f>V1237*Y$16</f>
        <v>1100.6973026553721</v>
      </c>
      <c r="U1237" s="21">
        <f>MIN(O1237,Y$17)</f>
        <v>0</v>
      </c>
      <c r="V1237" s="21">
        <f t="shared" si="119"/>
        <v>1596.3031788096448</v>
      </c>
      <c r="W1237" s="22"/>
    </row>
    <row r="1238" spans="1:23" x14ac:dyDescent="0.35">
      <c r="A1238" s="5" t="s">
        <v>14</v>
      </c>
      <c r="B1238" s="5">
        <v>1231</v>
      </c>
      <c r="C1238" s="5">
        <v>209</v>
      </c>
      <c r="D1238" s="9">
        <v>94.5</v>
      </c>
      <c r="E1238" s="42">
        <f t="shared" si="117"/>
        <v>-4.1666666666666269E-2</v>
      </c>
      <c r="F1238" s="42">
        <f t="shared" si="118"/>
        <v>-0.14999999999999858</v>
      </c>
      <c r="G1238" s="42">
        <f>0.5*Y$11*Y$13*Y$10*(D1238*(1000/3600))^2</f>
        <v>623.6556676875</v>
      </c>
      <c r="H1238" s="42">
        <f>IF(D1238=0,0,Y$12*Y$9*9.81)</f>
        <v>374.44769999999994</v>
      </c>
      <c r="I1238" s="42">
        <f t="shared" si="114"/>
        <v>998.10336768749994</v>
      </c>
      <c r="J1238" s="42">
        <f>(Y$9*E1238)+IF(E1238&gt;0,H1238+G1238,0)</f>
        <v>-72.291666666665975</v>
      </c>
      <c r="K1238" s="42">
        <f>MAX((Y$9*E1238)+H1238+G1238,0)</f>
        <v>925.81170102083399</v>
      </c>
      <c r="L1238" s="42">
        <f t="shared" si="115"/>
        <v>72.291666666665975</v>
      </c>
      <c r="M1238" s="42">
        <f>ABS(MIN((Y$9*E1238)+H1238+G1238,0))</f>
        <v>0</v>
      </c>
      <c r="N1238" s="42">
        <f>MAX(K1238,0)*(D1238*1000/3600)</f>
        <v>24302.557151796893</v>
      </c>
      <c r="O1238" s="42">
        <f>ABS(M1238*(D1238*1000/3600))</f>
        <v>0</v>
      </c>
      <c r="P1238" s="42">
        <f>P1237+N1238/1000</f>
        <v>9094.755810132121</v>
      </c>
      <c r="Q1238" s="42">
        <f>Q1237+O1238/1000</f>
        <v>1772.4190442929378</v>
      </c>
      <c r="R1238" s="43">
        <v>1319.7890939966226</v>
      </c>
      <c r="S1238" s="43">
        <f t="shared" si="116"/>
        <v>0</v>
      </c>
      <c r="T1238" s="42">
        <f>V1238*Y$16</f>
        <v>1100.6973026553721</v>
      </c>
      <c r="U1238" s="21">
        <f>MIN(O1238,Y$17)</f>
        <v>0</v>
      </c>
      <c r="V1238" s="21">
        <f t="shared" si="119"/>
        <v>1596.3031788096448</v>
      </c>
      <c r="W1238" s="22"/>
    </row>
    <row r="1239" spans="1:23" x14ac:dyDescent="0.35">
      <c r="A1239" s="5" t="s">
        <v>14</v>
      </c>
      <c r="B1239" s="5">
        <v>1232</v>
      </c>
      <c r="C1239" s="5">
        <v>210</v>
      </c>
      <c r="D1239" s="9">
        <v>94.4</v>
      </c>
      <c r="E1239" s="42">
        <f t="shared" si="117"/>
        <v>-1.3888888888888099E-2</v>
      </c>
      <c r="F1239" s="42">
        <f t="shared" si="118"/>
        <v>-4.9999999999997158E-2</v>
      </c>
      <c r="G1239" s="42">
        <f>0.5*Y$11*Y$13*Y$10*(D1239*(1000/3600))^2</f>
        <v>622.33645987555565</v>
      </c>
      <c r="H1239" s="42">
        <f>IF(D1239=0,0,Y$12*Y$9*9.81)</f>
        <v>374.44769999999994</v>
      </c>
      <c r="I1239" s="42">
        <f t="shared" si="114"/>
        <v>996.78415987555559</v>
      </c>
      <c r="J1239" s="42">
        <f>(Y$9*E1239)+IF(E1239&gt;0,H1239+G1239,0)</f>
        <v>-24.09722222222085</v>
      </c>
      <c r="K1239" s="42">
        <f>MAX((Y$9*E1239)+H1239+G1239,0)</f>
        <v>972.68693765333478</v>
      </c>
      <c r="L1239" s="42">
        <f t="shared" si="115"/>
        <v>24.09722222222085</v>
      </c>
      <c r="M1239" s="42">
        <f>ABS(MIN((Y$9*E1239)+H1239+G1239,0))</f>
        <v>0</v>
      </c>
      <c r="N1239" s="42">
        <f>MAX(K1239,0)*(D1239*1000/3600)</f>
        <v>25506.013031798557</v>
      </c>
      <c r="O1239" s="42">
        <f>ABS(M1239*(D1239*1000/3600))</f>
        <v>0</v>
      </c>
      <c r="P1239" s="42">
        <f>P1238+N1239/1000</f>
        <v>9120.261823163919</v>
      </c>
      <c r="Q1239" s="42">
        <f>Q1238+O1239/1000</f>
        <v>1772.4190442929378</v>
      </c>
      <c r="R1239" s="43">
        <v>1319.7890939966226</v>
      </c>
      <c r="S1239" s="43">
        <f t="shared" si="116"/>
        <v>0</v>
      </c>
      <c r="T1239" s="42">
        <f>V1239*Y$16</f>
        <v>1100.6973026553721</v>
      </c>
      <c r="U1239" s="21">
        <f>MIN(O1239,Y$17)</f>
        <v>0</v>
      </c>
      <c r="V1239" s="21">
        <f t="shared" si="119"/>
        <v>1596.3031788096448</v>
      </c>
      <c r="W1239" s="22"/>
    </row>
    <row r="1240" spans="1:23" x14ac:dyDescent="0.35">
      <c r="A1240" s="5" t="s">
        <v>14</v>
      </c>
      <c r="B1240" s="5">
        <v>1233</v>
      </c>
      <c r="C1240" s="5">
        <v>211</v>
      </c>
      <c r="D1240" s="9">
        <v>94.4</v>
      </c>
      <c r="E1240" s="42">
        <f t="shared" si="117"/>
        <v>-1.3888888888890073E-2</v>
      </c>
      <c r="F1240" s="42">
        <f t="shared" si="118"/>
        <v>-5.0000000000004263E-2</v>
      </c>
      <c r="G1240" s="42">
        <f>0.5*Y$11*Y$13*Y$10*(D1240*(1000/3600))^2</f>
        <v>622.33645987555565</v>
      </c>
      <c r="H1240" s="42">
        <f>IF(D1240=0,0,Y$12*Y$9*9.81)</f>
        <v>374.44769999999994</v>
      </c>
      <c r="I1240" s="42">
        <f t="shared" si="114"/>
        <v>996.78415987555559</v>
      </c>
      <c r="J1240" s="42">
        <f>(Y$9*E1240)+IF(E1240&gt;0,H1240+G1240,0)</f>
        <v>-24.097222222224275</v>
      </c>
      <c r="K1240" s="42">
        <f>MAX((Y$9*E1240)+H1240+G1240,0)</f>
        <v>972.68693765333137</v>
      </c>
      <c r="L1240" s="42">
        <f t="shared" si="115"/>
        <v>24.097222222224275</v>
      </c>
      <c r="M1240" s="42">
        <f>ABS(MIN((Y$9*E1240)+H1240+G1240,0))</f>
        <v>0</v>
      </c>
      <c r="N1240" s="42">
        <f>MAX(K1240,0)*(D1240*1000/3600)</f>
        <v>25506.013031798466</v>
      </c>
      <c r="O1240" s="42">
        <f>ABS(M1240*(D1240*1000/3600))</f>
        <v>0</v>
      </c>
      <c r="P1240" s="42">
        <f>P1239+N1240/1000</f>
        <v>9145.7678361957169</v>
      </c>
      <c r="Q1240" s="42">
        <f>Q1239+O1240/1000</f>
        <v>1772.4190442929378</v>
      </c>
      <c r="R1240" s="43">
        <v>1319.7890939966226</v>
      </c>
      <c r="S1240" s="43">
        <f t="shared" si="116"/>
        <v>0</v>
      </c>
      <c r="T1240" s="42">
        <f>V1240*Y$16</f>
        <v>1100.6973026553721</v>
      </c>
      <c r="U1240" s="21">
        <f>MIN(O1240,Y$17)</f>
        <v>0</v>
      </c>
      <c r="V1240" s="21">
        <f t="shared" si="119"/>
        <v>1596.3031788096448</v>
      </c>
      <c r="W1240" s="22"/>
    </row>
    <row r="1241" spans="1:23" x14ac:dyDescent="0.35">
      <c r="A1241" s="5" t="s">
        <v>14</v>
      </c>
      <c r="B1241" s="5">
        <v>1234</v>
      </c>
      <c r="C1241" s="5">
        <v>212</v>
      </c>
      <c r="D1241" s="9">
        <v>94.3</v>
      </c>
      <c r="E1241" s="42">
        <f t="shared" si="117"/>
        <v>-1.3888888888890073E-2</v>
      </c>
      <c r="F1241" s="42">
        <f t="shared" si="118"/>
        <v>-5.0000000000004263E-2</v>
      </c>
      <c r="G1241" s="42">
        <f>0.5*Y$11*Y$13*Y$10*(D1241*(1000/3600))^2</f>
        <v>621.01864878972231</v>
      </c>
      <c r="H1241" s="42">
        <f>IF(D1241=0,0,Y$12*Y$9*9.81)</f>
        <v>374.44769999999994</v>
      </c>
      <c r="I1241" s="42">
        <f t="shared" si="114"/>
        <v>995.46634878972225</v>
      </c>
      <c r="J1241" s="42">
        <f>(Y$9*E1241)+IF(E1241&gt;0,H1241+G1241,0)</f>
        <v>-24.097222222224275</v>
      </c>
      <c r="K1241" s="42">
        <f>MAX((Y$9*E1241)+H1241+G1241,0)</f>
        <v>971.36912656749791</v>
      </c>
      <c r="L1241" s="42">
        <f t="shared" si="115"/>
        <v>24.097222222224275</v>
      </c>
      <c r="M1241" s="42">
        <f>ABS(MIN((Y$9*E1241)+H1241+G1241,0))</f>
        <v>0</v>
      </c>
      <c r="N1241" s="42">
        <f>MAX(K1241,0)*(D1241*1000/3600)</f>
        <v>25444.474620920846</v>
      </c>
      <c r="O1241" s="42">
        <f>ABS(M1241*(D1241*1000/3600))</f>
        <v>0</v>
      </c>
      <c r="P1241" s="42">
        <f>P1240+N1241/1000</f>
        <v>9171.2123108166379</v>
      </c>
      <c r="Q1241" s="42">
        <f>Q1240+O1241/1000</f>
        <v>1772.4190442929378</v>
      </c>
      <c r="R1241" s="43">
        <v>1319.7890939966226</v>
      </c>
      <c r="S1241" s="43">
        <f t="shared" si="116"/>
        <v>0</v>
      </c>
      <c r="T1241" s="42">
        <f>V1241*Y$16</f>
        <v>1100.6973026553721</v>
      </c>
      <c r="U1241" s="21">
        <f>MIN(O1241,Y$17)</f>
        <v>0</v>
      </c>
      <c r="V1241" s="21">
        <f t="shared" si="119"/>
        <v>1596.3031788096448</v>
      </c>
      <c r="W1241" s="22"/>
    </row>
    <row r="1242" spans="1:23" x14ac:dyDescent="0.35">
      <c r="A1242" s="5" t="s">
        <v>14</v>
      </c>
      <c r="B1242" s="5">
        <v>1235</v>
      </c>
      <c r="C1242" s="5">
        <v>213</v>
      </c>
      <c r="D1242" s="9">
        <v>94.3</v>
      </c>
      <c r="E1242" s="42">
        <f t="shared" si="117"/>
        <v>-2.7777777777778172E-2</v>
      </c>
      <c r="F1242" s="42">
        <f t="shared" si="118"/>
        <v>-0.10000000000000142</v>
      </c>
      <c r="G1242" s="42">
        <f>0.5*Y$11*Y$13*Y$10*(D1242*(1000/3600))^2</f>
        <v>621.01864878972231</v>
      </c>
      <c r="H1242" s="42">
        <f>IF(D1242=0,0,Y$12*Y$9*9.81)</f>
        <v>374.44769999999994</v>
      </c>
      <c r="I1242" s="42">
        <f t="shared" si="114"/>
        <v>995.46634878972225</v>
      </c>
      <c r="J1242" s="42">
        <f>(Y$9*E1242)+IF(E1242&gt;0,H1242+G1242,0)</f>
        <v>-48.194444444445125</v>
      </c>
      <c r="K1242" s="42">
        <f>MAX((Y$9*E1242)+H1242+G1242,0)</f>
        <v>947.27190434527711</v>
      </c>
      <c r="L1242" s="42">
        <f t="shared" si="115"/>
        <v>48.194444444445125</v>
      </c>
      <c r="M1242" s="42">
        <f>ABS(MIN((Y$9*E1242)+H1242+G1242,0))</f>
        <v>0</v>
      </c>
      <c r="N1242" s="42">
        <f>MAX(K1242,0)*(D1242*1000/3600)</f>
        <v>24813.261272155451</v>
      </c>
      <c r="O1242" s="42">
        <f>ABS(M1242*(D1242*1000/3600))</f>
        <v>0</v>
      </c>
      <c r="P1242" s="42">
        <f>P1241+N1242/1000</f>
        <v>9196.0255720887926</v>
      </c>
      <c r="Q1242" s="42">
        <f>Q1241+O1242/1000</f>
        <v>1772.4190442929378</v>
      </c>
      <c r="R1242" s="43">
        <v>1319.7890939966226</v>
      </c>
      <c r="S1242" s="43">
        <f t="shared" si="116"/>
        <v>0</v>
      </c>
      <c r="T1242" s="42">
        <f>V1242*Y$16</f>
        <v>1100.6973026553721</v>
      </c>
      <c r="U1242" s="21">
        <f>MIN(O1242,Y$17)</f>
        <v>0</v>
      </c>
      <c r="V1242" s="21">
        <f t="shared" si="119"/>
        <v>1596.3031788096448</v>
      </c>
      <c r="W1242" s="22"/>
    </row>
    <row r="1243" spans="1:23" x14ac:dyDescent="0.35">
      <c r="A1243" s="5" t="s">
        <v>14</v>
      </c>
      <c r="B1243" s="5">
        <v>1236</v>
      </c>
      <c r="C1243" s="5">
        <v>214</v>
      </c>
      <c r="D1243" s="9">
        <v>94.1</v>
      </c>
      <c r="E1243" s="42">
        <f t="shared" si="117"/>
        <v>-5.5555555555554373E-2</v>
      </c>
      <c r="F1243" s="42">
        <f t="shared" si="118"/>
        <v>-0.19999999999999574</v>
      </c>
      <c r="G1243" s="42">
        <f>0.5*Y$11*Y$13*Y$10*(D1243*(1000/3600))^2</f>
        <v>618.38721679638888</v>
      </c>
      <c r="H1243" s="42">
        <f>IF(D1243=0,0,Y$12*Y$9*9.81)</f>
        <v>374.44769999999994</v>
      </c>
      <c r="I1243" s="42">
        <f t="shared" si="114"/>
        <v>992.83491679638882</v>
      </c>
      <c r="J1243" s="42">
        <f>(Y$9*E1243)+IF(E1243&gt;0,H1243+G1243,0)</f>
        <v>-96.388888888886839</v>
      </c>
      <c r="K1243" s="42">
        <f>MAX((Y$9*E1243)+H1243+G1243,0)</f>
        <v>896.44602790750196</v>
      </c>
      <c r="L1243" s="42">
        <f t="shared" si="115"/>
        <v>96.388888888886839</v>
      </c>
      <c r="M1243" s="42">
        <f>ABS(MIN((Y$9*E1243)+H1243+G1243,0))</f>
        <v>0</v>
      </c>
      <c r="N1243" s="42">
        <f>MAX(K1243,0)*(D1243*1000/3600)</f>
        <v>23432.103118359981</v>
      </c>
      <c r="O1243" s="42">
        <f>ABS(M1243*(D1243*1000/3600))</f>
        <v>0</v>
      </c>
      <c r="P1243" s="42">
        <f>P1242+N1243/1000</f>
        <v>9219.4576752071534</v>
      </c>
      <c r="Q1243" s="42">
        <f>Q1242+O1243/1000</f>
        <v>1772.4190442929378</v>
      </c>
      <c r="R1243" s="43">
        <v>1319.7890939966226</v>
      </c>
      <c r="S1243" s="43">
        <f t="shared" si="116"/>
        <v>0</v>
      </c>
      <c r="T1243" s="42">
        <f>V1243*Y$16</f>
        <v>1100.6973026553721</v>
      </c>
      <c r="U1243" s="21">
        <f>MIN(O1243,Y$17)</f>
        <v>0</v>
      </c>
      <c r="V1243" s="21">
        <f t="shared" si="119"/>
        <v>1596.3031788096448</v>
      </c>
      <c r="W1243" s="22"/>
    </row>
    <row r="1244" spans="1:23" x14ac:dyDescent="0.35">
      <c r="A1244" s="5" t="s">
        <v>14</v>
      </c>
      <c r="B1244" s="5">
        <v>1237</v>
      </c>
      <c r="C1244" s="5">
        <v>215</v>
      </c>
      <c r="D1244" s="9">
        <v>93.9</v>
      </c>
      <c r="E1244" s="42">
        <f t="shared" si="117"/>
        <v>-9.7222222222220642E-2</v>
      </c>
      <c r="F1244" s="42">
        <f t="shared" si="118"/>
        <v>-0.34999999999999432</v>
      </c>
      <c r="G1244" s="42">
        <f>0.5*Y$11*Y$13*Y$10*(D1244*(1000/3600))^2</f>
        <v>615.76137170750019</v>
      </c>
      <c r="H1244" s="42">
        <f>IF(D1244=0,0,Y$12*Y$9*9.81)</f>
        <v>374.44769999999994</v>
      </c>
      <c r="I1244" s="42">
        <f t="shared" si="114"/>
        <v>990.20907170750013</v>
      </c>
      <c r="J1244" s="42">
        <f>(Y$9*E1244)+IF(E1244&gt;0,H1244+G1244,0)</f>
        <v>-168.68055555555281</v>
      </c>
      <c r="K1244" s="42">
        <f>MAX((Y$9*E1244)+H1244+G1244,0)</f>
        <v>821.52851615194731</v>
      </c>
      <c r="L1244" s="42">
        <f t="shared" si="115"/>
        <v>168.68055555555281</v>
      </c>
      <c r="M1244" s="42">
        <f>ABS(MIN((Y$9*E1244)+H1244+G1244,0))</f>
        <v>0</v>
      </c>
      <c r="N1244" s="42">
        <f>MAX(K1244,0)*(D1244*1000/3600)</f>
        <v>21428.202129629957</v>
      </c>
      <c r="O1244" s="42">
        <f>ABS(M1244*(D1244*1000/3600))</f>
        <v>0</v>
      </c>
      <c r="P1244" s="42">
        <f>P1243+N1244/1000</f>
        <v>9240.8858773367829</v>
      </c>
      <c r="Q1244" s="42">
        <f>Q1243+O1244/1000</f>
        <v>1772.4190442929378</v>
      </c>
      <c r="R1244" s="43">
        <v>1319.7890939966226</v>
      </c>
      <c r="S1244" s="43">
        <f t="shared" si="116"/>
        <v>0</v>
      </c>
      <c r="T1244" s="42">
        <f>V1244*Y$16</f>
        <v>1100.6973026553721</v>
      </c>
      <c r="U1244" s="21">
        <f>MIN(O1244,Y$17)</f>
        <v>0</v>
      </c>
      <c r="V1244" s="21">
        <f t="shared" si="119"/>
        <v>1596.3031788096448</v>
      </c>
      <c r="W1244" s="22"/>
    </row>
    <row r="1245" spans="1:23" x14ac:dyDescent="0.35">
      <c r="A1245" s="5" t="s">
        <v>14</v>
      </c>
      <c r="B1245" s="5">
        <v>1238</v>
      </c>
      <c r="C1245" s="5">
        <v>216</v>
      </c>
      <c r="D1245" s="9">
        <v>93.4</v>
      </c>
      <c r="E1245" s="42">
        <f t="shared" si="117"/>
        <v>-0.15277777777777896</v>
      </c>
      <c r="F1245" s="42">
        <f t="shared" si="118"/>
        <v>-0.55000000000000426</v>
      </c>
      <c r="G1245" s="42">
        <f>0.5*Y$11*Y$13*Y$10*(D1245*(1000/3600))^2</f>
        <v>609.22120169222228</v>
      </c>
      <c r="H1245" s="42">
        <f>IF(D1245=0,0,Y$12*Y$9*9.81)</f>
        <v>374.44769999999994</v>
      </c>
      <c r="I1245" s="42">
        <f t="shared" si="114"/>
        <v>983.66890169222222</v>
      </c>
      <c r="J1245" s="42">
        <f>(Y$9*E1245)+IF(E1245&gt;0,H1245+G1245,0)</f>
        <v>-265.0694444444465</v>
      </c>
      <c r="K1245" s="42">
        <f>MAX((Y$9*E1245)+H1245+G1245,0)</f>
        <v>718.59945724777572</v>
      </c>
      <c r="L1245" s="42">
        <f t="shared" si="115"/>
        <v>265.0694444444465</v>
      </c>
      <c r="M1245" s="42">
        <f>ABS(MIN((Y$9*E1245)+H1245+G1245,0))</f>
        <v>0</v>
      </c>
      <c r="N1245" s="42">
        <f>MAX(K1245,0)*(D1245*1000/3600)</f>
        <v>18643.663696372845</v>
      </c>
      <c r="O1245" s="42">
        <f>ABS(M1245*(D1245*1000/3600))</f>
        <v>0</v>
      </c>
      <c r="P1245" s="42">
        <f>P1244+N1245/1000</f>
        <v>9259.5295410331564</v>
      </c>
      <c r="Q1245" s="42">
        <f>Q1244+O1245/1000</f>
        <v>1772.4190442929378</v>
      </c>
      <c r="R1245" s="43">
        <v>1319.7890939966226</v>
      </c>
      <c r="S1245" s="43">
        <f t="shared" si="116"/>
        <v>0</v>
      </c>
      <c r="T1245" s="42">
        <f>V1245*Y$16</f>
        <v>1100.6973026553721</v>
      </c>
      <c r="U1245" s="21">
        <f>MIN(O1245,Y$17)</f>
        <v>0</v>
      </c>
      <c r="V1245" s="21">
        <f t="shared" si="119"/>
        <v>1596.3031788096448</v>
      </c>
      <c r="W1245" s="22"/>
    </row>
    <row r="1246" spans="1:23" x14ac:dyDescent="0.35">
      <c r="A1246" s="5" t="s">
        <v>14</v>
      </c>
      <c r="B1246" s="5">
        <v>1239</v>
      </c>
      <c r="C1246" s="5">
        <v>217</v>
      </c>
      <c r="D1246" s="9">
        <v>92.8</v>
      </c>
      <c r="E1246" s="42">
        <f t="shared" si="117"/>
        <v>-0.19444444444444522</v>
      </c>
      <c r="F1246" s="42">
        <f t="shared" si="118"/>
        <v>-0.70000000000000284</v>
      </c>
      <c r="G1246" s="42">
        <f>0.5*Y$11*Y$13*Y$10*(D1246*(1000/3600))^2</f>
        <v>601.41908963555557</v>
      </c>
      <c r="H1246" s="42">
        <f>IF(D1246=0,0,Y$12*Y$9*9.81)</f>
        <v>374.44769999999994</v>
      </c>
      <c r="I1246" s="42">
        <f t="shared" si="114"/>
        <v>975.86678963555551</v>
      </c>
      <c r="J1246" s="42">
        <f>(Y$9*E1246)+IF(E1246&gt;0,H1246+G1246,0)</f>
        <v>-337.36111111111245</v>
      </c>
      <c r="K1246" s="42">
        <f>MAX((Y$9*E1246)+H1246+G1246,0)</f>
        <v>638.50567852444306</v>
      </c>
      <c r="L1246" s="42">
        <f t="shared" si="115"/>
        <v>337.36111111111245</v>
      </c>
      <c r="M1246" s="42">
        <f>ABS(MIN((Y$9*E1246)+H1246+G1246,0))</f>
        <v>0</v>
      </c>
      <c r="N1246" s="42">
        <f>MAX(K1246,0)*(D1246*1000/3600)</f>
        <v>16459.257490852309</v>
      </c>
      <c r="O1246" s="42">
        <f>ABS(M1246*(D1246*1000/3600))</f>
        <v>0</v>
      </c>
      <c r="P1246" s="42">
        <f>P1245+N1246/1000</f>
        <v>9275.9887985240093</v>
      </c>
      <c r="Q1246" s="42">
        <f>Q1245+O1246/1000</f>
        <v>1772.4190442929378</v>
      </c>
      <c r="R1246" s="43">
        <v>1319.7890939966226</v>
      </c>
      <c r="S1246" s="43">
        <f t="shared" si="116"/>
        <v>0</v>
      </c>
      <c r="T1246" s="42">
        <f>V1246*Y$16</f>
        <v>1100.6973026553721</v>
      </c>
      <c r="U1246" s="21">
        <f>MIN(O1246,Y$17)</f>
        <v>0</v>
      </c>
      <c r="V1246" s="21">
        <f t="shared" si="119"/>
        <v>1596.3031788096448</v>
      </c>
      <c r="W1246" s="22"/>
    </row>
    <row r="1247" spans="1:23" x14ac:dyDescent="0.35">
      <c r="A1247" s="5" t="s">
        <v>14</v>
      </c>
      <c r="B1247" s="5">
        <v>1240</v>
      </c>
      <c r="C1247" s="5">
        <v>218</v>
      </c>
      <c r="D1247" s="9">
        <v>92</v>
      </c>
      <c r="E1247" s="42">
        <f t="shared" si="117"/>
        <v>-0.20833333333333331</v>
      </c>
      <c r="F1247" s="42">
        <f t="shared" si="118"/>
        <v>-0.75</v>
      </c>
      <c r="G1247" s="42">
        <f>0.5*Y$11*Y$13*Y$10*(D1247*(1000/3600))^2</f>
        <v>591.09449022222225</v>
      </c>
      <c r="H1247" s="42">
        <f>IF(D1247=0,0,Y$12*Y$9*9.81)</f>
        <v>374.44769999999994</v>
      </c>
      <c r="I1247" s="42">
        <f t="shared" si="114"/>
        <v>965.54219022222219</v>
      </c>
      <c r="J1247" s="42">
        <f>(Y$9*E1247)+IF(E1247&gt;0,H1247+G1247,0)</f>
        <v>-361.45833333333331</v>
      </c>
      <c r="K1247" s="42">
        <f>MAX((Y$9*E1247)+H1247+G1247,0)</f>
        <v>604.08385688888893</v>
      </c>
      <c r="L1247" s="42">
        <f t="shared" si="115"/>
        <v>361.45833333333331</v>
      </c>
      <c r="M1247" s="42">
        <f>ABS(MIN((Y$9*E1247)+H1247+G1247,0))</f>
        <v>0</v>
      </c>
      <c r="N1247" s="42">
        <f>MAX(K1247,0)*(D1247*1000/3600)</f>
        <v>15437.698564938273</v>
      </c>
      <c r="O1247" s="42">
        <f>ABS(M1247*(D1247*1000/3600))</f>
        <v>0</v>
      </c>
      <c r="P1247" s="42">
        <f>P1246+N1247/1000</f>
        <v>9291.4264970889471</v>
      </c>
      <c r="Q1247" s="42">
        <f>Q1246+O1247/1000</f>
        <v>1772.4190442929378</v>
      </c>
      <c r="R1247" s="43">
        <v>1319.7890939966226</v>
      </c>
      <c r="S1247" s="43">
        <f t="shared" si="116"/>
        <v>0</v>
      </c>
      <c r="T1247" s="42">
        <f>V1247*Y$16</f>
        <v>1100.6973026553721</v>
      </c>
      <c r="U1247" s="21">
        <f>MIN(O1247,Y$17)</f>
        <v>0</v>
      </c>
      <c r="V1247" s="21">
        <f t="shared" si="119"/>
        <v>1596.3031788096448</v>
      </c>
      <c r="W1247" s="22"/>
    </row>
    <row r="1248" spans="1:23" x14ac:dyDescent="0.35">
      <c r="A1248" s="5" t="s">
        <v>14</v>
      </c>
      <c r="B1248" s="5">
        <v>1241</v>
      </c>
      <c r="C1248" s="5">
        <v>219</v>
      </c>
      <c r="D1248" s="9">
        <v>91.3</v>
      </c>
      <c r="E1248" s="42">
        <f t="shared" si="117"/>
        <v>-0.19444444444444522</v>
      </c>
      <c r="F1248" s="42">
        <f t="shared" si="118"/>
        <v>-0.70000000000000284</v>
      </c>
      <c r="G1248" s="42">
        <f>0.5*Y$11*Y$13*Y$10*(D1248*(1000/3600))^2</f>
        <v>582.13379385638882</v>
      </c>
      <c r="H1248" s="42">
        <f>IF(D1248=0,0,Y$12*Y$9*9.81)</f>
        <v>374.44769999999994</v>
      </c>
      <c r="I1248" s="42">
        <f t="shared" si="114"/>
        <v>956.58149385638876</v>
      </c>
      <c r="J1248" s="42">
        <f>(Y$9*E1248)+IF(E1248&gt;0,H1248+G1248,0)</f>
        <v>-337.36111111111245</v>
      </c>
      <c r="K1248" s="42">
        <f>MAX((Y$9*E1248)+H1248+G1248,0)</f>
        <v>619.22038274527631</v>
      </c>
      <c r="L1248" s="42">
        <f t="shared" si="115"/>
        <v>337.36111111111245</v>
      </c>
      <c r="M1248" s="42">
        <f>ABS(MIN((Y$9*E1248)+H1248+G1248,0))</f>
        <v>0</v>
      </c>
      <c r="N1248" s="42">
        <f>MAX(K1248,0)*(D1248*1000/3600)</f>
        <v>15704.116929067703</v>
      </c>
      <c r="O1248" s="42">
        <f>ABS(M1248*(D1248*1000/3600))</f>
        <v>0</v>
      </c>
      <c r="P1248" s="42">
        <f>P1247+N1248/1000</f>
        <v>9307.130614018015</v>
      </c>
      <c r="Q1248" s="42">
        <f>Q1247+O1248/1000</f>
        <v>1772.4190442929378</v>
      </c>
      <c r="R1248" s="43">
        <v>1319.7890939966226</v>
      </c>
      <c r="S1248" s="43">
        <f t="shared" si="116"/>
        <v>0</v>
      </c>
      <c r="T1248" s="42">
        <f>V1248*Y$16</f>
        <v>1100.6973026553721</v>
      </c>
      <c r="U1248" s="21">
        <f>MIN(O1248,Y$17)</f>
        <v>0</v>
      </c>
      <c r="V1248" s="21">
        <f t="shared" si="119"/>
        <v>1596.3031788096448</v>
      </c>
      <c r="W1248" s="22"/>
    </row>
    <row r="1249" spans="1:23" x14ac:dyDescent="0.35">
      <c r="A1249" s="5" t="s">
        <v>14</v>
      </c>
      <c r="B1249" s="5">
        <v>1242</v>
      </c>
      <c r="C1249" s="5">
        <v>220</v>
      </c>
      <c r="D1249" s="9">
        <v>90.6</v>
      </c>
      <c r="E1249" s="42">
        <f t="shared" si="117"/>
        <v>-0.18055555555555516</v>
      </c>
      <c r="F1249" s="42">
        <f t="shared" si="118"/>
        <v>-0.64999999999999858</v>
      </c>
      <c r="G1249" s="42">
        <f>0.5*Y$11*Y$13*Y$10*(D1249*(1000/3600))^2</f>
        <v>573.24153707000005</v>
      </c>
      <c r="H1249" s="42">
        <f>IF(D1249=0,0,Y$12*Y$9*9.81)</f>
        <v>374.44769999999994</v>
      </c>
      <c r="I1249" s="42">
        <f t="shared" si="114"/>
        <v>947.68923706999999</v>
      </c>
      <c r="J1249" s="42">
        <f>(Y$9*E1249)+IF(E1249&gt;0,H1249+G1249,0)</f>
        <v>-313.26388888888823</v>
      </c>
      <c r="K1249" s="42">
        <f>MAX((Y$9*E1249)+H1249+G1249,0)</f>
        <v>634.42534818111176</v>
      </c>
      <c r="L1249" s="42">
        <f t="shared" si="115"/>
        <v>313.26388888888823</v>
      </c>
      <c r="M1249" s="42">
        <f>ABS(MIN((Y$9*E1249)+H1249+G1249,0))</f>
        <v>0</v>
      </c>
      <c r="N1249" s="42">
        <f>MAX(K1249,0)*(D1249*1000/3600)</f>
        <v>15966.371262557979</v>
      </c>
      <c r="O1249" s="42">
        <f>ABS(M1249*(D1249*1000/3600))</f>
        <v>0</v>
      </c>
      <c r="P1249" s="42">
        <f>P1248+N1249/1000</f>
        <v>9323.0969852805738</v>
      </c>
      <c r="Q1249" s="42">
        <f>Q1248+O1249/1000</f>
        <v>1772.4190442929378</v>
      </c>
      <c r="R1249" s="43">
        <v>1319.7890939966226</v>
      </c>
      <c r="S1249" s="43">
        <f t="shared" si="116"/>
        <v>0</v>
      </c>
      <c r="T1249" s="42">
        <f>V1249*Y$16</f>
        <v>1100.6973026553721</v>
      </c>
      <c r="U1249" s="21">
        <f>MIN(O1249,Y$17)</f>
        <v>0</v>
      </c>
      <c r="V1249" s="21">
        <f t="shared" si="119"/>
        <v>1596.3031788096448</v>
      </c>
      <c r="W1249" s="22"/>
    </row>
    <row r="1250" spans="1:23" x14ac:dyDescent="0.35">
      <c r="A1250" s="5" t="s">
        <v>14</v>
      </c>
      <c r="B1250" s="5">
        <v>1243</v>
      </c>
      <c r="C1250" s="5">
        <v>221</v>
      </c>
      <c r="D1250" s="9">
        <v>90</v>
      </c>
      <c r="E1250" s="42">
        <f t="shared" si="117"/>
        <v>-0.18055555555555516</v>
      </c>
      <c r="F1250" s="42">
        <f t="shared" si="118"/>
        <v>-0.64999999999999858</v>
      </c>
      <c r="G1250" s="42">
        <f>0.5*Y$11*Y$13*Y$10*(D1250*(1000/3600))^2</f>
        <v>565.67407500000002</v>
      </c>
      <c r="H1250" s="42">
        <f>IF(D1250=0,0,Y$12*Y$9*9.81)</f>
        <v>374.44769999999994</v>
      </c>
      <c r="I1250" s="42">
        <f t="shared" si="114"/>
        <v>940.12177499999996</v>
      </c>
      <c r="J1250" s="42">
        <f>(Y$9*E1250)+IF(E1250&gt;0,H1250+G1250,0)</f>
        <v>-313.26388888888823</v>
      </c>
      <c r="K1250" s="42">
        <f>MAX((Y$9*E1250)+H1250+G1250,0)</f>
        <v>626.85788611111172</v>
      </c>
      <c r="L1250" s="42">
        <f t="shared" si="115"/>
        <v>313.26388888888823</v>
      </c>
      <c r="M1250" s="42">
        <f>ABS(MIN((Y$9*E1250)+H1250+G1250,0))</f>
        <v>0</v>
      </c>
      <c r="N1250" s="42">
        <f>MAX(K1250,0)*(D1250*1000/3600)</f>
        <v>15671.447152777793</v>
      </c>
      <c r="O1250" s="42">
        <f>ABS(M1250*(D1250*1000/3600))</f>
        <v>0</v>
      </c>
      <c r="P1250" s="42">
        <f>P1249+N1250/1000</f>
        <v>9338.7684324333513</v>
      </c>
      <c r="Q1250" s="42">
        <f>Q1249+O1250/1000</f>
        <v>1772.4190442929378</v>
      </c>
      <c r="R1250" s="43">
        <v>1319.7890939966226</v>
      </c>
      <c r="S1250" s="43">
        <f t="shared" si="116"/>
        <v>0</v>
      </c>
      <c r="T1250" s="42">
        <f>V1250*Y$16</f>
        <v>1100.6973026553721</v>
      </c>
      <c r="U1250" s="21">
        <f>MIN(O1250,Y$17)</f>
        <v>0</v>
      </c>
      <c r="V1250" s="21">
        <f t="shared" si="119"/>
        <v>1596.3031788096448</v>
      </c>
      <c r="W1250" s="22"/>
    </row>
    <row r="1251" spans="1:23" x14ac:dyDescent="0.35">
      <c r="A1251" s="5" t="s">
        <v>14</v>
      </c>
      <c r="B1251" s="5">
        <v>1244</v>
      </c>
      <c r="C1251" s="5">
        <v>222</v>
      </c>
      <c r="D1251" s="9">
        <v>89.3</v>
      </c>
      <c r="E1251" s="42">
        <f t="shared" si="117"/>
        <v>-0.18055555555555516</v>
      </c>
      <c r="F1251" s="42">
        <f t="shared" si="118"/>
        <v>-0.64999999999999858</v>
      </c>
      <c r="G1251" s="42">
        <f>0.5*Y$11*Y$13*Y$10*(D1251*(1000/3600))^2</f>
        <v>556.90892028972223</v>
      </c>
      <c r="H1251" s="42">
        <f>IF(D1251=0,0,Y$12*Y$9*9.81)</f>
        <v>374.44769999999994</v>
      </c>
      <c r="I1251" s="42">
        <f t="shared" si="114"/>
        <v>931.35662028972217</v>
      </c>
      <c r="J1251" s="42">
        <f>(Y$9*E1251)+IF(E1251&gt;0,H1251+G1251,0)</f>
        <v>-313.26388888888823</v>
      </c>
      <c r="K1251" s="42">
        <f>MAX((Y$9*E1251)+H1251+G1251,0)</f>
        <v>618.09273140083394</v>
      </c>
      <c r="L1251" s="42">
        <f t="shared" si="115"/>
        <v>313.26388888888823</v>
      </c>
      <c r="M1251" s="42">
        <f>ABS(MIN((Y$9*E1251)+H1251+G1251,0))</f>
        <v>0</v>
      </c>
      <c r="N1251" s="42">
        <f>MAX(K1251,0)*(D1251*1000/3600)</f>
        <v>15332.133587248465</v>
      </c>
      <c r="O1251" s="42">
        <f>ABS(M1251*(D1251*1000/3600))</f>
        <v>0</v>
      </c>
      <c r="P1251" s="42">
        <f>P1250+N1251/1000</f>
        <v>9354.1005660205992</v>
      </c>
      <c r="Q1251" s="42">
        <f>Q1250+O1251/1000</f>
        <v>1772.4190442929378</v>
      </c>
      <c r="R1251" s="43">
        <v>1319.7890939966226</v>
      </c>
      <c r="S1251" s="43">
        <f t="shared" si="116"/>
        <v>0</v>
      </c>
      <c r="T1251" s="42">
        <f>V1251*Y$16</f>
        <v>1100.6973026553721</v>
      </c>
      <c r="U1251" s="21">
        <f>MIN(O1251,Y$17)</f>
        <v>0</v>
      </c>
      <c r="V1251" s="21">
        <f t="shared" si="119"/>
        <v>1596.3031788096448</v>
      </c>
      <c r="W1251" s="22"/>
    </row>
    <row r="1252" spans="1:23" x14ac:dyDescent="0.35">
      <c r="A1252" s="5" t="s">
        <v>14</v>
      </c>
      <c r="B1252" s="5">
        <v>1245</v>
      </c>
      <c r="C1252" s="5">
        <v>223</v>
      </c>
      <c r="D1252" s="9">
        <v>88.7</v>
      </c>
      <c r="E1252" s="42">
        <f t="shared" si="117"/>
        <v>-0.16666666666666705</v>
      </c>
      <c r="F1252" s="42">
        <f t="shared" si="118"/>
        <v>-0.60000000000000142</v>
      </c>
      <c r="G1252" s="42">
        <f>0.5*Y$11*Y$13*Y$10*(D1252*(1000/3600))^2</f>
        <v>549.45040285638891</v>
      </c>
      <c r="H1252" s="42">
        <f>IF(D1252=0,0,Y$12*Y$9*9.81)</f>
        <v>374.44769999999994</v>
      </c>
      <c r="I1252" s="42">
        <f t="shared" si="114"/>
        <v>923.89810285638885</v>
      </c>
      <c r="J1252" s="42">
        <f>(Y$9*E1252)+IF(E1252&gt;0,H1252+G1252,0)</f>
        <v>-289.16666666666731</v>
      </c>
      <c r="K1252" s="42">
        <f>MAX((Y$9*E1252)+H1252+G1252,0)</f>
        <v>634.73143618972153</v>
      </c>
      <c r="L1252" s="42">
        <f t="shared" si="115"/>
        <v>289.16666666666731</v>
      </c>
      <c r="M1252" s="42">
        <f>ABS(MIN((Y$9*E1252)+H1252+G1252,0))</f>
        <v>0</v>
      </c>
      <c r="N1252" s="42">
        <f>MAX(K1252,0)*(D1252*1000/3600)</f>
        <v>15639.077330563417</v>
      </c>
      <c r="O1252" s="42">
        <f>ABS(M1252*(D1252*1000/3600))</f>
        <v>0</v>
      </c>
      <c r="P1252" s="42">
        <f>P1251+N1252/1000</f>
        <v>9369.7396433511622</v>
      </c>
      <c r="Q1252" s="42">
        <f>Q1251+O1252/1000</f>
        <v>1772.4190442929378</v>
      </c>
      <c r="R1252" s="43">
        <v>1319.7890939966226</v>
      </c>
      <c r="S1252" s="43">
        <f t="shared" si="116"/>
        <v>0</v>
      </c>
      <c r="T1252" s="42">
        <f>V1252*Y$16</f>
        <v>1100.6973026553721</v>
      </c>
      <c r="U1252" s="21">
        <f>MIN(O1252,Y$17)</f>
        <v>0</v>
      </c>
      <c r="V1252" s="21">
        <f t="shared" si="119"/>
        <v>1596.3031788096448</v>
      </c>
      <c r="W1252" s="22"/>
    </row>
    <row r="1253" spans="1:23" x14ac:dyDescent="0.35">
      <c r="A1253" s="5" t="s">
        <v>14</v>
      </c>
      <c r="B1253" s="5">
        <v>1246</v>
      </c>
      <c r="C1253" s="5">
        <v>224</v>
      </c>
      <c r="D1253" s="9">
        <v>88.1</v>
      </c>
      <c r="E1253" s="42">
        <f t="shared" si="117"/>
        <v>-0.18055555555555516</v>
      </c>
      <c r="F1253" s="42">
        <f t="shared" si="118"/>
        <v>-0.64999999999999858</v>
      </c>
      <c r="G1253" s="42">
        <f>0.5*Y$11*Y$13*Y$10*(D1253*(1000/3600))^2</f>
        <v>542.0421675630555</v>
      </c>
      <c r="H1253" s="42">
        <f>IF(D1253=0,0,Y$12*Y$9*9.81)</f>
        <v>374.44769999999994</v>
      </c>
      <c r="I1253" s="42">
        <f t="shared" si="114"/>
        <v>916.48986756305544</v>
      </c>
      <c r="J1253" s="42">
        <f>(Y$9*E1253)+IF(E1253&gt;0,H1253+G1253,0)</f>
        <v>-313.26388888888823</v>
      </c>
      <c r="K1253" s="42">
        <f>MAX((Y$9*E1253)+H1253+G1253,0)</f>
        <v>603.22597867416721</v>
      </c>
      <c r="L1253" s="42">
        <f t="shared" si="115"/>
        <v>313.26388888888823</v>
      </c>
      <c r="M1253" s="42">
        <f>ABS(MIN((Y$9*E1253)+H1253+G1253,0))</f>
        <v>0</v>
      </c>
      <c r="N1253" s="42">
        <f>MAX(K1253,0)*(D1253*1000/3600)</f>
        <v>14762.280200331703</v>
      </c>
      <c r="O1253" s="42">
        <f>ABS(M1253*(D1253*1000/3600))</f>
        <v>0</v>
      </c>
      <c r="P1253" s="42">
        <f>P1252+N1253/1000</f>
        <v>9384.5019235514937</v>
      </c>
      <c r="Q1253" s="42">
        <f>Q1252+O1253/1000</f>
        <v>1772.4190442929378</v>
      </c>
      <c r="R1253" s="43">
        <v>1319.7890939966226</v>
      </c>
      <c r="S1253" s="43">
        <f t="shared" si="116"/>
        <v>0</v>
      </c>
      <c r="T1253" s="42">
        <f>V1253*Y$16</f>
        <v>1100.6973026553721</v>
      </c>
      <c r="U1253" s="21">
        <f>MIN(O1253,Y$17)</f>
        <v>0</v>
      </c>
      <c r="V1253" s="21">
        <f t="shared" si="119"/>
        <v>1596.3031788096448</v>
      </c>
      <c r="W1253" s="22"/>
    </row>
    <row r="1254" spans="1:23" x14ac:dyDescent="0.35">
      <c r="A1254" s="5" t="s">
        <v>14</v>
      </c>
      <c r="B1254" s="5">
        <v>1247</v>
      </c>
      <c r="C1254" s="5">
        <v>225</v>
      </c>
      <c r="D1254" s="9">
        <v>87.4</v>
      </c>
      <c r="E1254" s="42">
        <f t="shared" si="117"/>
        <v>-0.19444444444444325</v>
      </c>
      <c r="F1254" s="42">
        <f t="shared" si="118"/>
        <v>-0.69999999999999574</v>
      </c>
      <c r="G1254" s="42">
        <f>0.5*Y$11*Y$13*Y$10*(D1254*(1000/3600))^2</f>
        <v>533.46277742555583</v>
      </c>
      <c r="H1254" s="42">
        <f>IF(D1254=0,0,Y$12*Y$9*9.81)</f>
        <v>374.44769999999994</v>
      </c>
      <c r="I1254" s="42">
        <f t="shared" si="114"/>
        <v>907.91047742555577</v>
      </c>
      <c r="J1254" s="42">
        <f>(Y$9*E1254)+IF(E1254&gt;0,H1254+G1254,0)</f>
        <v>-337.36111111110904</v>
      </c>
      <c r="K1254" s="42">
        <f>MAX((Y$9*E1254)+H1254+G1254,0)</f>
        <v>570.54936631444673</v>
      </c>
      <c r="L1254" s="42">
        <f t="shared" si="115"/>
        <v>337.36111111110904</v>
      </c>
      <c r="M1254" s="42">
        <f>ABS(MIN((Y$9*E1254)+H1254+G1254,0))</f>
        <v>0</v>
      </c>
      <c r="N1254" s="42">
        <f>MAX(K1254,0)*(D1254*1000/3600)</f>
        <v>13851.670726634069</v>
      </c>
      <c r="O1254" s="42">
        <f>ABS(M1254*(D1254*1000/3600))</f>
        <v>0</v>
      </c>
      <c r="P1254" s="42">
        <f>P1253+N1254/1000</f>
        <v>9398.3535942781273</v>
      </c>
      <c r="Q1254" s="42">
        <f>Q1253+O1254/1000</f>
        <v>1772.4190442929378</v>
      </c>
      <c r="R1254" s="43">
        <v>1319.7890939966226</v>
      </c>
      <c r="S1254" s="43">
        <f t="shared" si="116"/>
        <v>0</v>
      </c>
      <c r="T1254" s="42">
        <f>V1254*Y$16</f>
        <v>1100.6973026553721</v>
      </c>
      <c r="U1254" s="21">
        <f>MIN(O1254,Y$17)</f>
        <v>0</v>
      </c>
      <c r="V1254" s="21">
        <f t="shared" si="119"/>
        <v>1596.3031788096448</v>
      </c>
      <c r="W1254" s="22"/>
    </row>
    <row r="1255" spans="1:23" x14ac:dyDescent="0.35">
      <c r="A1255" s="5" t="s">
        <v>14</v>
      </c>
      <c r="B1255" s="5">
        <v>1248</v>
      </c>
      <c r="C1255" s="5">
        <v>226</v>
      </c>
      <c r="D1255" s="9">
        <v>86.7</v>
      </c>
      <c r="E1255" s="42">
        <f t="shared" si="117"/>
        <v>-0.19444444444444522</v>
      </c>
      <c r="F1255" s="42">
        <f t="shared" si="118"/>
        <v>-0.70000000000000284</v>
      </c>
      <c r="G1255" s="42">
        <f>0.5*Y$11*Y$13*Y$10*(D1255*(1000/3600))^2</f>
        <v>524.95182686750013</v>
      </c>
      <c r="H1255" s="42">
        <f>IF(D1255=0,0,Y$12*Y$9*9.81)</f>
        <v>374.44769999999994</v>
      </c>
      <c r="I1255" s="42">
        <f t="shared" si="114"/>
        <v>899.39952686750007</v>
      </c>
      <c r="J1255" s="42">
        <f>(Y$9*E1255)+IF(E1255&gt;0,H1255+G1255,0)</f>
        <v>-337.36111111111245</v>
      </c>
      <c r="K1255" s="42">
        <f>MAX((Y$9*E1255)+H1255+G1255,0)</f>
        <v>562.03841575638762</v>
      </c>
      <c r="L1255" s="42">
        <f t="shared" si="115"/>
        <v>337.36111111111245</v>
      </c>
      <c r="M1255" s="42">
        <f>ABS(MIN((Y$9*E1255)+H1255+G1255,0))</f>
        <v>0</v>
      </c>
      <c r="N1255" s="42">
        <f>MAX(K1255,0)*(D1255*1000/3600)</f>
        <v>13535.758512799668</v>
      </c>
      <c r="O1255" s="42">
        <f>ABS(M1255*(D1255*1000/3600))</f>
        <v>0</v>
      </c>
      <c r="P1255" s="42">
        <f>P1254+N1255/1000</f>
        <v>9411.8893527909277</v>
      </c>
      <c r="Q1255" s="42">
        <f>Q1254+O1255/1000</f>
        <v>1772.4190442929378</v>
      </c>
      <c r="R1255" s="43">
        <v>1319.7890939966226</v>
      </c>
      <c r="S1255" s="43">
        <f t="shared" si="116"/>
        <v>0</v>
      </c>
      <c r="T1255" s="42">
        <f>V1255*Y$16</f>
        <v>1100.6973026553721</v>
      </c>
      <c r="U1255" s="21">
        <f>MIN(O1255,Y$17)</f>
        <v>0</v>
      </c>
      <c r="V1255" s="21">
        <f t="shared" si="119"/>
        <v>1596.3031788096448</v>
      </c>
      <c r="W1255" s="22"/>
    </row>
    <row r="1256" spans="1:23" x14ac:dyDescent="0.35">
      <c r="A1256" s="5" t="s">
        <v>14</v>
      </c>
      <c r="B1256" s="5">
        <v>1249</v>
      </c>
      <c r="C1256" s="5">
        <v>227</v>
      </c>
      <c r="D1256" s="9">
        <v>86</v>
      </c>
      <c r="E1256" s="42">
        <f t="shared" si="117"/>
        <v>-0.19444444444444522</v>
      </c>
      <c r="F1256" s="42">
        <f t="shared" si="118"/>
        <v>-0.70000000000000284</v>
      </c>
      <c r="G1256" s="42">
        <f>0.5*Y$11*Y$13*Y$10*(D1256*(1000/3600))^2</f>
        <v>516.50931588888886</v>
      </c>
      <c r="H1256" s="42">
        <f>IF(D1256=0,0,Y$12*Y$9*9.81)</f>
        <v>374.44769999999994</v>
      </c>
      <c r="I1256" s="42">
        <f t="shared" si="114"/>
        <v>890.9570158888888</v>
      </c>
      <c r="J1256" s="42">
        <f>(Y$9*E1256)+IF(E1256&gt;0,H1256+G1256,0)</f>
        <v>-337.36111111111245</v>
      </c>
      <c r="K1256" s="42">
        <f>MAX((Y$9*E1256)+H1256+G1256,0)</f>
        <v>553.59590477777635</v>
      </c>
      <c r="L1256" s="42">
        <f t="shared" si="115"/>
        <v>337.36111111111245</v>
      </c>
      <c r="M1256" s="42">
        <f>ABS(MIN((Y$9*E1256)+H1256+G1256,0))</f>
        <v>0</v>
      </c>
      <c r="N1256" s="42">
        <f>MAX(K1256,0)*(D1256*1000/3600)</f>
        <v>13224.791058580213</v>
      </c>
      <c r="O1256" s="42">
        <f>ABS(M1256*(D1256*1000/3600))</f>
        <v>0</v>
      </c>
      <c r="P1256" s="42">
        <f>P1255+N1256/1000</f>
        <v>9425.1141438495088</v>
      </c>
      <c r="Q1256" s="42">
        <f>Q1255+O1256/1000</f>
        <v>1772.4190442929378</v>
      </c>
      <c r="R1256" s="43">
        <v>1319.7890939966226</v>
      </c>
      <c r="S1256" s="43">
        <f t="shared" si="116"/>
        <v>0</v>
      </c>
      <c r="T1256" s="42">
        <f>V1256*Y$16</f>
        <v>1100.6973026553721</v>
      </c>
      <c r="U1256" s="21">
        <f>MIN(O1256,Y$17)</f>
        <v>0</v>
      </c>
      <c r="V1256" s="21">
        <f t="shared" si="119"/>
        <v>1596.3031788096448</v>
      </c>
      <c r="W1256" s="22"/>
    </row>
    <row r="1257" spans="1:23" x14ac:dyDescent="0.35">
      <c r="A1257" s="5" t="s">
        <v>14</v>
      </c>
      <c r="B1257" s="5">
        <v>1250</v>
      </c>
      <c r="C1257" s="5">
        <v>228</v>
      </c>
      <c r="D1257" s="9">
        <v>85.3</v>
      </c>
      <c r="E1257" s="42">
        <f t="shared" si="117"/>
        <v>-0.18055555555555516</v>
      </c>
      <c r="F1257" s="42">
        <f t="shared" si="118"/>
        <v>-0.64999999999999858</v>
      </c>
      <c r="G1257" s="42">
        <f>0.5*Y$11*Y$13*Y$10*(D1257*(1000/3600))^2</f>
        <v>508.13524448972231</v>
      </c>
      <c r="H1257" s="42">
        <f>IF(D1257=0,0,Y$12*Y$9*9.81)</f>
        <v>374.44769999999994</v>
      </c>
      <c r="I1257" s="42">
        <f t="shared" si="114"/>
        <v>882.58294448972219</v>
      </c>
      <c r="J1257" s="42">
        <f>(Y$9*E1257)+IF(E1257&gt;0,H1257+G1257,0)</f>
        <v>-313.26388888888823</v>
      </c>
      <c r="K1257" s="42">
        <f>MAX((Y$9*E1257)+H1257+G1257,0)</f>
        <v>569.31905560083396</v>
      </c>
      <c r="L1257" s="42">
        <f t="shared" si="115"/>
        <v>313.26388888888823</v>
      </c>
      <c r="M1257" s="42">
        <f>ABS(MIN((Y$9*E1257)+H1257+G1257,0))</f>
        <v>0</v>
      </c>
      <c r="N1257" s="42">
        <f>MAX(K1257,0)*(D1257*1000/3600)</f>
        <v>13489.698734097537</v>
      </c>
      <c r="O1257" s="42">
        <f>ABS(M1257*(D1257*1000/3600))</f>
        <v>0</v>
      </c>
      <c r="P1257" s="42">
        <f>P1256+N1257/1000</f>
        <v>9438.6038425836068</v>
      </c>
      <c r="Q1257" s="42">
        <f>Q1256+O1257/1000</f>
        <v>1772.4190442929378</v>
      </c>
      <c r="R1257" s="43">
        <v>1319.7890939966226</v>
      </c>
      <c r="S1257" s="43">
        <f t="shared" si="116"/>
        <v>0</v>
      </c>
      <c r="T1257" s="42">
        <f>V1257*Y$16</f>
        <v>1100.6973026553721</v>
      </c>
      <c r="U1257" s="21">
        <f>MIN(O1257,Y$17)</f>
        <v>0</v>
      </c>
      <c r="V1257" s="21">
        <f t="shared" si="119"/>
        <v>1596.3031788096448</v>
      </c>
      <c r="W1257" s="22"/>
    </row>
    <row r="1258" spans="1:23" x14ac:dyDescent="0.35">
      <c r="A1258" s="5" t="s">
        <v>14</v>
      </c>
      <c r="B1258" s="5">
        <v>1251</v>
      </c>
      <c r="C1258" s="5">
        <v>229</v>
      </c>
      <c r="D1258" s="9">
        <v>84.7</v>
      </c>
      <c r="E1258" s="42">
        <f t="shared" si="117"/>
        <v>-0.16666666666666705</v>
      </c>
      <c r="F1258" s="42">
        <f t="shared" si="118"/>
        <v>-0.60000000000000142</v>
      </c>
      <c r="G1258" s="42">
        <f>0.5*Y$11*Y$13*Y$10*(D1258*(1000/3600))^2</f>
        <v>501.01194132305562</v>
      </c>
      <c r="H1258" s="42">
        <f>IF(D1258=0,0,Y$12*Y$9*9.81)</f>
        <v>374.44769999999994</v>
      </c>
      <c r="I1258" s="42">
        <f t="shared" si="114"/>
        <v>875.45964132305562</v>
      </c>
      <c r="J1258" s="42">
        <f>(Y$9*E1258)+IF(E1258&gt;0,H1258+G1258,0)</f>
        <v>-289.16666666666731</v>
      </c>
      <c r="K1258" s="42">
        <f>MAX((Y$9*E1258)+H1258+G1258,0)</f>
        <v>586.2929746563882</v>
      </c>
      <c r="L1258" s="42">
        <f t="shared" si="115"/>
        <v>289.16666666666731</v>
      </c>
      <c r="M1258" s="42">
        <f>ABS(MIN((Y$9*E1258)+H1258+G1258,0))</f>
        <v>0</v>
      </c>
      <c r="N1258" s="42">
        <f>MAX(K1258,0)*(D1258*1000/3600)</f>
        <v>13794.170820387801</v>
      </c>
      <c r="O1258" s="42">
        <f>ABS(M1258*(D1258*1000/3600))</f>
        <v>0</v>
      </c>
      <c r="P1258" s="42">
        <f>P1257+N1258/1000</f>
        <v>9452.3980134039939</v>
      </c>
      <c r="Q1258" s="42">
        <f>Q1257+O1258/1000</f>
        <v>1772.4190442929378</v>
      </c>
      <c r="R1258" s="43">
        <v>1319.7890939966226</v>
      </c>
      <c r="S1258" s="43">
        <f t="shared" si="116"/>
        <v>0</v>
      </c>
      <c r="T1258" s="42">
        <f>V1258*Y$16</f>
        <v>1100.6973026553721</v>
      </c>
      <c r="U1258" s="21">
        <f>MIN(O1258,Y$17)</f>
        <v>0</v>
      </c>
      <c r="V1258" s="21">
        <f t="shared" si="119"/>
        <v>1596.3031788096448</v>
      </c>
      <c r="W1258" s="22"/>
    </row>
    <row r="1259" spans="1:23" x14ac:dyDescent="0.35">
      <c r="A1259" s="5" t="s">
        <v>14</v>
      </c>
      <c r="B1259" s="5">
        <v>1252</v>
      </c>
      <c r="C1259" s="5">
        <v>230</v>
      </c>
      <c r="D1259" s="9">
        <v>84.1</v>
      </c>
      <c r="E1259" s="42">
        <f t="shared" si="117"/>
        <v>-0.16666666666666705</v>
      </c>
      <c r="F1259" s="42">
        <f t="shared" si="118"/>
        <v>-0.60000000000000142</v>
      </c>
      <c r="G1259" s="42">
        <f>0.5*Y$11*Y$13*Y$10*(D1259*(1000/3600))^2</f>
        <v>493.93892029638886</v>
      </c>
      <c r="H1259" s="42">
        <f>IF(D1259=0,0,Y$12*Y$9*9.81)</f>
        <v>374.44769999999994</v>
      </c>
      <c r="I1259" s="42">
        <f t="shared" si="114"/>
        <v>868.38662029638886</v>
      </c>
      <c r="J1259" s="42">
        <f>(Y$9*E1259)+IF(E1259&gt;0,H1259+G1259,0)</f>
        <v>-289.16666666666731</v>
      </c>
      <c r="K1259" s="42">
        <f>MAX((Y$9*E1259)+H1259+G1259,0)</f>
        <v>579.21995362972143</v>
      </c>
      <c r="L1259" s="42">
        <f t="shared" si="115"/>
        <v>289.16666666666731</v>
      </c>
      <c r="M1259" s="42">
        <f>ABS(MIN((Y$9*E1259)+H1259+G1259,0))</f>
        <v>0</v>
      </c>
      <c r="N1259" s="42">
        <f>MAX(K1259,0)*(D1259*1000/3600)</f>
        <v>13531.221694516547</v>
      </c>
      <c r="O1259" s="42">
        <f>ABS(M1259*(D1259*1000/3600))</f>
        <v>0</v>
      </c>
      <c r="P1259" s="42">
        <f>P1258+N1259/1000</f>
        <v>9465.9292350985106</v>
      </c>
      <c r="Q1259" s="42">
        <f>Q1258+O1259/1000</f>
        <v>1772.4190442929378</v>
      </c>
      <c r="R1259" s="43">
        <v>1319.7890939966226</v>
      </c>
      <c r="S1259" s="43">
        <f t="shared" si="116"/>
        <v>0</v>
      </c>
      <c r="T1259" s="42">
        <f>V1259*Y$16</f>
        <v>1100.6973026553721</v>
      </c>
      <c r="U1259" s="21">
        <f>MIN(O1259,Y$17)</f>
        <v>0</v>
      </c>
      <c r="V1259" s="21">
        <f t="shared" si="119"/>
        <v>1596.3031788096448</v>
      </c>
      <c r="W1259" s="22"/>
    </row>
    <row r="1260" spans="1:23" x14ac:dyDescent="0.35">
      <c r="A1260" s="5" t="s">
        <v>14</v>
      </c>
      <c r="B1260" s="5">
        <v>1253</v>
      </c>
      <c r="C1260" s="5">
        <v>231</v>
      </c>
      <c r="D1260" s="9">
        <v>83.5</v>
      </c>
      <c r="E1260" s="42">
        <f t="shared" si="117"/>
        <v>-0.16666666666666508</v>
      </c>
      <c r="F1260" s="42">
        <f t="shared" si="118"/>
        <v>-0.59999999999999432</v>
      </c>
      <c r="G1260" s="42">
        <f>0.5*Y$11*Y$13*Y$10*(D1260*(1000/3600))^2</f>
        <v>486.9161814097223</v>
      </c>
      <c r="H1260" s="42">
        <f>IF(D1260=0,0,Y$12*Y$9*9.81)</f>
        <v>374.44769999999994</v>
      </c>
      <c r="I1260" s="42">
        <f t="shared" si="114"/>
        <v>861.36388140972224</v>
      </c>
      <c r="J1260" s="42">
        <f>(Y$9*E1260)+IF(E1260&gt;0,H1260+G1260,0)</f>
        <v>-289.1666666666639</v>
      </c>
      <c r="K1260" s="42">
        <f>MAX((Y$9*E1260)+H1260+G1260,0)</f>
        <v>572.19721474305834</v>
      </c>
      <c r="L1260" s="42">
        <f t="shared" si="115"/>
        <v>289.1666666666639</v>
      </c>
      <c r="M1260" s="42">
        <f>ABS(MIN((Y$9*E1260)+H1260+G1260,0))</f>
        <v>0</v>
      </c>
      <c r="N1260" s="42">
        <f>MAX(K1260,0)*(D1260*1000/3600)</f>
        <v>13271.796508623713</v>
      </c>
      <c r="O1260" s="42">
        <f>ABS(M1260*(D1260*1000/3600))</f>
        <v>0</v>
      </c>
      <c r="P1260" s="42">
        <f>P1259+N1260/1000</f>
        <v>9479.2010316071337</v>
      </c>
      <c r="Q1260" s="42">
        <f>Q1259+O1260/1000</f>
        <v>1772.4190442929378</v>
      </c>
      <c r="R1260" s="43">
        <v>1319.7890939966226</v>
      </c>
      <c r="S1260" s="43">
        <f t="shared" si="116"/>
        <v>0</v>
      </c>
      <c r="T1260" s="42">
        <f>V1260*Y$16</f>
        <v>1100.6973026553721</v>
      </c>
      <c r="U1260" s="21">
        <f>MIN(O1260,Y$17)</f>
        <v>0</v>
      </c>
      <c r="V1260" s="21">
        <f t="shared" si="119"/>
        <v>1596.3031788096448</v>
      </c>
      <c r="W1260" s="22"/>
    </row>
    <row r="1261" spans="1:23" x14ac:dyDescent="0.35">
      <c r="A1261" s="5" t="s">
        <v>14</v>
      </c>
      <c r="B1261" s="5">
        <v>1254</v>
      </c>
      <c r="C1261" s="5">
        <v>232</v>
      </c>
      <c r="D1261" s="9">
        <v>82.9</v>
      </c>
      <c r="E1261" s="42">
        <f t="shared" si="117"/>
        <v>-0.16666666666666705</v>
      </c>
      <c r="F1261" s="42">
        <f t="shared" si="118"/>
        <v>-0.60000000000000142</v>
      </c>
      <c r="G1261" s="42">
        <f>0.5*Y$11*Y$13*Y$10*(D1261*(1000/3600))^2</f>
        <v>479.94372466305578</v>
      </c>
      <c r="H1261" s="42">
        <f>IF(D1261=0,0,Y$12*Y$9*9.81)</f>
        <v>374.44769999999994</v>
      </c>
      <c r="I1261" s="42">
        <f t="shared" si="114"/>
        <v>854.39142466305566</v>
      </c>
      <c r="J1261" s="42">
        <f>(Y$9*E1261)+IF(E1261&gt;0,H1261+G1261,0)</f>
        <v>-289.16666666666731</v>
      </c>
      <c r="K1261" s="42">
        <f>MAX((Y$9*E1261)+H1261+G1261,0)</f>
        <v>565.22475799638846</v>
      </c>
      <c r="L1261" s="42">
        <f t="shared" si="115"/>
        <v>289.16666666666731</v>
      </c>
      <c r="M1261" s="42">
        <f>ABS(MIN((Y$9*E1261)+H1261+G1261,0))</f>
        <v>0</v>
      </c>
      <c r="N1261" s="42">
        <f>MAX(K1261,0)*(D1261*1000/3600)</f>
        <v>13015.870121639056</v>
      </c>
      <c r="O1261" s="42">
        <f>ABS(M1261*(D1261*1000/3600))</f>
        <v>0</v>
      </c>
      <c r="P1261" s="42">
        <f>P1260+N1261/1000</f>
        <v>9492.2169017287724</v>
      </c>
      <c r="Q1261" s="42">
        <f>Q1260+O1261/1000</f>
        <v>1772.4190442929378</v>
      </c>
      <c r="R1261" s="43">
        <v>1319.7890939966226</v>
      </c>
      <c r="S1261" s="43">
        <f t="shared" si="116"/>
        <v>0</v>
      </c>
      <c r="T1261" s="42">
        <f>V1261*Y$16</f>
        <v>1100.6973026553721</v>
      </c>
      <c r="U1261" s="21">
        <f>MIN(O1261,Y$17)</f>
        <v>0</v>
      </c>
      <c r="V1261" s="21">
        <f t="shared" si="119"/>
        <v>1596.3031788096448</v>
      </c>
      <c r="W1261" s="22"/>
    </row>
    <row r="1262" spans="1:23" x14ac:dyDescent="0.35">
      <c r="A1262" s="5" t="s">
        <v>14</v>
      </c>
      <c r="B1262" s="5">
        <v>1255</v>
      </c>
      <c r="C1262" s="5">
        <v>233</v>
      </c>
      <c r="D1262" s="9">
        <v>82.3</v>
      </c>
      <c r="E1262" s="42">
        <f t="shared" si="117"/>
        <v>-0.16666666666666705</v>
      </c>
      <c r="F1262" s="42">
        <f t="shared" si="118"/>
        <v>-0.60000000000000142</v>
      </c>
      <c r="G1262" s="42">
        <f>0.5*Y$11*Y$13*Y$10*(D1262*(1000/3600))^2</f>
        <v>473.02155005638889</v>
      </c>
      <c r="H1262" s="42">
        <f>IF(D1262=0,0,Y$12*Y$9*9.81)</f>
        <v>374.44769999999994</v>
      </c>
      <c r="I1262" s="42">
        <f t="shared" si="114"/>
        <v>847.46925005638877</v>
      </c>
      <c r="J1262" s="42">
        <f>(Y$9*E1262)+IF(E1262&gt;0,H1262+G1262,0)</f>
        <v>-289.16666666666731</v>
      </c>
      <c r="K1262" s="42">
        <f>MAX((Y$9*E1262)+H1262+G1262,0)</f>
        <v>558.30258338972158</v>
      </c>
      <c r="L1262" s="42">
        <f t="shared" si="115"/>
        <v>289.16666666666731</v>
      </c>
      <c r="M1262" s="42">
        <f>ABS(MIN((Y$9*E1262)+H1262+G1262,0))</f>
        <v>0</v>
      </c>
      <c r="N1262" s="42">
        <f>MAX(K1262,0)*(D1262*1000/3600)</f>
        <v>12763.417392492802</v>
      </c>
      <c r="O1262" s="42">
        <f>ABS(M1262*(D1262*1000/3600))</f>
        <v>0</v>
      </c>
      <c r="P1262" s="42">
        <f>P1261+N1262/1000</f>
        <v>9504.980319121265</v>
      </c>
      <c r="Q1262" s="42">
        <f>Q1261+O1262/1000</f>
        <v>1772.4190442929378</v>
      </c>
      <c r="R1262" s="43">
        <v>1319.7890939966226</v>
      </c>
      <c r="S1262" s="43">
        <f t="shared" si="116"/>
        <v>0</v>
      </c>
      <c r="T1262" s="42">
        <f>V1262*Y$16</f>
        <v>1100.6973026553721</v>
      </c>
      <c r="U1262" s="21">
        <f>MIN(O1262,Y$17)</f>
        <v>0</v>
      </c>
      <c r="V1262" s="21">
        <f t="shared" si="119"/>
        <v>1596.3031788096448</v>
      </c>
      <c r="W1262" s="22"/>
    </row>
    <row r="1263" spans="1:23" x14ac:dyDescent="0.35">
      <c r="A1263" s="5" t="s">
        <v>14</v>
      </c>
      <c r="B1263" s="5">
        <v>1256</v>
      </c>
      <c r="C1263" s="5">
        <v>234</v>
      </c>
      <c r="D1263" s="9">
        <v>81.7</v>
      </c>
      <c r="E1263" s="42">
        <f t="shared" si="117"/>
        <v>-0.16666666666666705</v>
      </c>
      <c r="F1263" s="42">
        <f t="shared" si="118"/>
        <v>-0.60000000000000142</v>
      </c>
      <c r="G1263" s="42">
        <f>0.5*Y$11*Y$13*Y$10*(D1263*(1000/3600))^2</f>
        <v>466.14965758972232</v>
      </c>
      <c r="H1263" s="42">
        <f>IF(D1263=0,0,Y$12*Y$9*9.81)</f>
        <v>374.44769999999994</v>
      </c>
      <c r="I1263" s="42">
        <f t="shared" si="114"/>
        <v>840.59735758972226</v>
      </c>
      <c r="J1263" s="42">
        <f>(Y$9*E1263)+IF(E1263&gt;0,H1263+G1263,0)</f>
        <v>-289.16666666666731</v>
      </c>
      <c r="K1263" s="42">
        <f>MAX((Y$9*E1263)+H1263+G1263,0)</f>
        <v>551.43069092305495</v>
      </c>
      <c r="L1263" s="42">
        <f t="shared" si="115"/>
        <v>289.16666666666731</v>
      </c>
      <c r="M1263" s="42">
        <f>ABS(MIN((Y$9*E1263)+H1263+G1263,0))</f>
        <v>0</v>
      </c>
      <c r="N1263" s="42">
        <f>MAX(K1263,0)*(D1263*1000/3600)</f>
        <v>12514.413180114885</v>
      </c>
      <c r="O1263" s="42">
        <f>ABS(M1263*(D1263*1000/3600))</f>
        <v>0</v>
      </c>
      <c r="P1263" s="42">
        <f>P1262+N1263/1000</f>
        <v>9517.4947323013803</v>
      </c>
      <c r="Q1263" s="42">
        <f>Q1262+O1263/1000</f>
        <v>1772.4190442929378</v>
      </c>
      <c r="R1263" s="43">
        <v>1319.7890939966226</v>
      </c>
      <c r="S1263" s="43">
        <f t="shared" si="116"/>
        <v>0</v>
      </c>
      <c r="T1263" s="42">
        <f>V1263*Y$16</f>
        <v>1100.6973026553721</v>
      </c>
      <c r="U1263" s="21">
        <f>MIN(O1263,Y$17)</f>
        <v>0</v>
      </c>
      <c r="V1263" s="21">
        <f t="shared" si="119"/>
        <v>1596.3031788096448</v>
      </c>
      <c r="W1263" s="22"/>
    </row>
    <row r="1264" spans="1:23" x14ac:dyDescent="0.35">
      <c r="A1264" s="5" t="s">
        <v>14</v>
      </c>
      <c r="B1264" s="5">
        <v>1257</v>
      </c>
      <c r="C1264" s="5">
        <v>235</v>
      </c>
      <c r="D1264" s="9">
        <v>81.099999999999994</v>
      </c>
      <c r="E1264" s="42">
        <f t="shared" si="117"/>
        <v>-0.16666666666666705</v>
      </c>
      <c r="F1264" s="42">
        <f t="shared" si="118"/>
        <v>-0.60000000000000142</v>
      </c>
      <c r="G1264" s="42">
        <f>0.5*Y$11*Y$13*Y$10*(D1264*(1000/3600))^2</f>
        <v>459.32804726305557</v>
      </c>
      <c r="H1264" s="42">
        <f>IF(D1264=0,0,Y$12*Y$9*9.81)</f>
        <v>374.44769999999994</v>
      </c>
      <c r="I1264" s="42">
        <f t="shared" si="114"/>
        <v>833.77574726305556</v>
      </c>
      <c r="J1264" s="42">
        <f>(Y$9*E1264)+IF(E1264&gt;0,H1264+G1264,0)</f>
        <v>-289.16666666666731</v>
      </c>
      <c r="K1264" s="42">
        <f>MAX((Y$9*E1264)+H1264+G1264,0)</f>
        <v>544.60908059638814</v>
      </c>
      <c r="L1264" s="42">
        <f t="shared" si="115"/>
        <v>289.16666666666731</v>
      </c>
      <c r="M1264" s="42">
        <f>ABS(MIN((Y$9*E1264)+H1264+G1264,0))</f>
        <v>0</v>
      </c>
      <c r="N1264" s="42">
        <f>MAX(K1264,0)*(D1264*1000/3600)</f>
        <v>12268.832343435301</v>
      </c>
      <c r="O1264" s="42">
        <f>ABS(M1264*(D1264*1000/3600))</f>
        <v>0</v>
      </c>
      <c r="P1264" s="42">
        <f>P1263+N1264/1000</f>
        <v>9529.7635646448161</v>
      </c>
      <c r="Q1264" s="42">
        <f>Q1263+O1264/1000</f>
        <v>1772.4190442929378</v>
      </c>
      <c r="R1264" s="43">
        <v>1319.7890939966226</v>
      </c>
      <c r="S1264" s="43">
        <f t="shared" si="116"/>
        <v>0</v>
      </c>
      <c r="T1264" s="42">
        <f>V1264*Y$16</f>
        <v>1100.6973026553721</v>
      </c>
      <c r="U1264" s="21">
        <f>MIN(O1264,Y$17)</f>
        <v>0</v>
      </c>
      <c r="V1264" s="21">
        <f t="shared" si="119"/>
        <v>1596.3031788096448</v>
      </c>
      <c r="W1264" s="22"/>
    </row>
    <row r="1265" spans="1:23" x14ac:dyDescent="0.35">
      <c r="A1265" s="5" t="s">
        <v>14</v>
      </c>
      <c r="B1265" s="5">
        <v>1258</v>
      </c>
      <c r="C1265" s="5">
        <v>236</v>
      </c>
      <c r="D1265" s="9">
        <v>80.5</v>
      </c>
      <c r="E1265" s="42">
        <f t="shared" si="117"/>
        <v>-0.16666666666666508</v>
      </c>
      <c r="F1265" s="42">
        <f t="shared" si="118"/>
        <v>-0.59999999999999432</v>
      </c>
      <c r="G1265" s="42">
        <f>0.5*Y$11*Y$13*Y$10*(D1265*(1000/3600))^2</f>
        <v>452.55671907638884</v>
      </c>
      <c r="H1265" s="42">
        <f>IF(D1265=0,0,Y$12*Y$9*9.81)</f>
        <v>374.44769999999994</v>
      </c>
      <c r="I1265" s="42">
        <f t="shared" si="114"/>
        <v>827.00441907638879</v>
      </c>
      <c r="J1265" s="42">
        <f>(Y$9*E1265)+IF(E1265&gt;0,H1265+G1265,0)</f>
        <v>-289.1666666666639</v>
      </c>
      <c r="K1265" s="42">
        <f>MAX((Y$9*E1265)+H1265+G1265,0)</f>
        <v>537.83775240972489</v>
      </c>
      <c r="L1265" s="42">
        <f t="shared" si="115"/>
        <v>289.1666666666639</v>
      </c>
      <c r="M1265" s="42">
        <f>ABS(MIN((Y$9*E1265)+H1265+G1265,0))</f>
        <v>0</v>
      </c>
      <c r="N1265" s="42">
        <f>MAX(K1265,0)*(D1265*1000/3600)</f>
        <v>12026.649741384126</v>
      </c>
      <c r="O1265" s="42">
        <f>ABS(M1265*(D1265*1000/3600))</f>
        <v>0</v>
      </c>
      <c r="P1265" s="42">
        <f>P1264+N1265/1000</f>
        <v>9541.7902143862011</v>
      </c>
      <c r="Q1265" s="42">
        <f>Q1264+O1265/1000</f>
        <v>1772.4190442929378</v>
      </c>
      <c r="R1265" s="43">
        <v>1319.7890939966226</v>
      </c>
      <c r="S1265" s="43">
        <f t="shared" si="116"/>
        <v>0</v>
      </c>
      <c r="T1265" s="42">
        <f>V1265*Y$16</f>
        <v>1100.6973026553721</v>
      </c>
      <c r="U1265" s="21">
        <f>MIN(O1265,Y$17)</f>
        <v>0</v>
      </c>
      <c r="V1265" s="21">
        <f t="shared" si="119"/>
        <v>1596.3031788096448</v>
      </c>
      <c r="W1265" s="22"/>
    </row>
    <row r="1266" spans="1:23" x14ac:dyDescent="0.35">
      <c r="A1266" s="5" t="s">
        <v>14</v>
      </c>
      <c r="B1266" s="5">
        <v>1259</v>
      </c>
      <c r="C1266" s="5">
        <v>237</v>
      </c>
      <c r="D1266" s="9">
        <v>79.900000000000006</v>
      </c>
      <c r="E1266" s="42">
        <f t="shared" si="117"/>
        <v>-0.15277777777777699</v>
      </c>
      <c r="F1266" s="42">
        <f t="shared" si="118"/>
        <v>-0.54999999999999716</v>
      </c>
      <c r="G1266" s="42">
        <f>0.5*Y$11*Y$13*Y$10*(D1266*(1000/3600))^2</f>
        <v>445.83567302972227</v>
      </c>
      <c r="H1266" s="42">
        <f>IF(D1266=0,0,Y$12*Y$9*9.81)</f>
        <v>374.44769999999994</v>
      </c>
      <c r="I1266" s="42">
        <f t="shared" si="114"/>
        <v>820.28337302972227</v>
      </c>
      <c r="J1266" s="42">
        <f>(Y$9*E1266)+IF(E1266&gt;0,H1266+G1266,0)</f>
        <v>-265.06944444444309</v>
      </c>
      <c r="K1266" s="42">
        <f>MAX((Y$9*E1266)+H1266+G1266,0)</f>
        <v>555.21392858527906</v>
      </c>
      <c r="L1266" s="42">
        <f t="shared" si="115"/>
        <v>265.06944444444309</v>
      </c>
      <c r="M1266" s="42">
        <f>ABS(MIN((Y$9*E1266)+H1266+G1266,0))</f>
        <v>0</v>
      </c>
      <c r="N1266" s="42">
        <f>MAX(K1266,0)*(D1266*1000/3600)</f>
        <v>12322.664692767721</v>
      </c>
      <c r="O1266" s="42">
        <f>ABS(M1266*(D1266*1000/3600))</f>
        <v>0</v>
      </c>
      <c r="P1266" s="42">
        <f>P1265+N1266/1000</f>
        <v>9554.112879078968</v>
      </c>
      <c r="Q1266" s="42">
        <f>Q1265+O1266/1000</f>
        <v>1772.4190442929378</v>
      </c>
      <c r="R1266" s="43">
        <v>1319.7890939966226</v>
      </c>
      <c r="S1266" s="43">
        <f t="shared" si="116"/>
        <v>0</v>
      </c>
      <c r="T1266" s="42">
        <f>V1266*Y$16</f>
        <v>1100.6973026553721</v>
      </c>
      <c r="U1266" s="21">
        <f>MIN(O1266,Y$17)</f>
        <v>0</v>
      </c>
      <c r="V1266" s="21">
        <f t="shared" si="119"/>
        <v>1596.3031788096448</v>
      </c>
      <c r="W1266" s="22"/>
    </row>
    <row r="1267" spans="1:23" x14ac:dyDescent="0.35">
      <c r="A1267" s="5" t="s">
        <v>14</v>
      </c>
      <c r="B1267" s="5">
        <v>1260</v>
      </c>
      <c r="C1267" s="5">
        <v>238</v>
      </c>
      <c r="D1267" s="9">
        <v>79.400000000000006</v>
      </c>
      <c r="E1267" s="42">
        <f t="shared" si="117"/>
        <v>-0.12500000000000078</v>
      </c>
      <c r="F1267" s="42">
        <f t="shared" si="118"/>
        <v>-0.45000000000000284</v>
      </c>
      <c r="G1267" s="42">
        <f>0.5*Y$11*Y$13*Y$10*(D1267*(1000/3600))^2</f>
        <v>440.27321129222224</v>
      </c>
      <c r="H1267" s="42">
        <f>IF(D1267=0,0,Y$12*Y$9*9.81)</f>
        <v>374.44769999999994</v>
      </c>
      <c r="I1267" s="42">
        <f t="shared" si="114"/>
        <v>814.72091129222213</v>
      </c>
      <c r="J1267" s="42">
        <f>(Y$9*E1267)+IF(E1267&gt;0,H1267+G1267,0)</f>
        <v>-216.87500000000134</v>
      </c>
      <c r="K1267" s="42">
        <f>MAX((Y$9*E1267)+H1267+G1267,0)</f>
        <v>597.84591129222088</v>
      </c>
      <c r="L1267" s="42">
        <f t="shared" si="115"/>
        <v>216.87500000000134</v>
      </c>
      <c r="M1267" s="42">
        <f>ABS(MIN((Y$9*E1267)+H1267+G1267,0))</f>
        <v>0</v>
      </c>
      <c r="N1267" s="42">
        <f>MAX(K1267,0)*(D1267*1000/3600)</f>
        <v>13185.823710167317</v>
      </c>
      <c r="O1267" s="42">
        <f>ABS(M1267*(D1267*1000/3600))</f>
        <v>0</v>
      </c>
      <c r="P1267" s="42">
        <f>P1266+N1267/1000</f>
        <v>9567.2987027891359</v>
      </c>
      <c r="Q1267" s="42">
        <f>Q1266+O1267/1000</f>
        <v>1772.4190442929378</v>
      </c>
      <c r="R1267" s="43">
        <v>1319.7890939966226</v>
      </c>
      <c r="S1267" s="43">
        <f t="shared" si="116"/>
        <v>0</v>
      </c>
      <c r="T1267" s="42">
        <f>V1267*Y$16</f>
        <v>1100.6973026553721</v>
      </c>
      <c r="U1267" s="21">
        <f>MIN(O1267,Y$17)</f>
        <v>0</v>
      </c>
      <c r="V1267" s="21">
        <f t="shared" si="119"/>
        <v>1596.3031788096448</v>
      </c>
      <c r="W1267" s="22"/>
    </row>
    <row r="1268" spans="1:23" x14ac:dyDescent="0.35">
      <c r="A1268" s="5" t="s">
        <v>14</v>
      </c>
      <c r="B1268" s="5">
        <v>1261</v>
      </c>
      <c r="C1268" s="5">
        <v>239</v>
      </c>
      <c r="D1268" s="9">
        <v>79</v>
      </c>
      <c r="E1268" s="42">
        <f t="shared" si="117"/>
        <v>-9.7222222222222612E-2</v>
      </c>
      <c r="F1268" s="42">
        <f t="shared" si="118"/>
        <v>-0.35000000000000142</v>
      </c>
      <c r="G1268" s="42">
        <f>0.5*Y$11*Y$13*Y$10*(D1268*(1000/3600))^2</f>
        <v>435.84838297222228</v>
      </c>
      <c r="H1268" s="42">
        <f>IF(D1268=0,0,Y$12*Y$9*9.81)</f>
        <v>374.44769999999994</v>
      </c>
      <c r="I1268" s="42">
        <f t="shared" si="114"/>
        <v>810.29608297222217</v>
      </c>
      <c r="J1268" s="42">
        <f>(Y$9*E1268)+IF(E1268&gt;0,H1268+G1268,0)</f>
        <v>-168.68055555555623</v>
      </c>
      <c r="K1268" s="42">
        <f>MAX((Y$9*E1268)+H1268+G1268,0)</f>
        <v>641.61552741666605</v>
      </c>
      <c r="L1268" s="42">
        <f t="shared" si="115"/>
        <v>168.68055555555623</v>
      </c>
      <c r="M1268" s="42">
        <f>ABS(MIN((Y$9*E1268)+H1268+G1268,0))</f>
        <v>0</v>
      </c>
      <c r="N1268" s="42">
        <f>MAX(K1268,0)*(D1268*1000/3600)</f>
        <v>14079.896296087949</v>
      </c>
      <c r="O1268" s="42">
        <f>ABS(M1268*(D1268*1000/3600))</f>
        <v>0</v>
      </c>
      <c r="P1268" s="42">
        <f>P1267+N1268/1000</f>
        <v>9581.378599085223</v>
      </c>
      <c r="Q1268" s="42">
        <f>Q1267+O1268/1000</f>
        <v>1772.4190442929378</v>
      </c>
      <c r="R1268" s="43">
        <v>1319.7890939966226</v>
      </c>
      <c r="S1268" s="43">
        <f t="shared" si="116"/>
        <v>0</v>
      </c>
      <c r="T1268" s="42">
        <f>V1268*Y$16</f>
        <v>1100.6973026553721</v>
      </c>
      <c r="U1268" s="21">
        <f>MIN(O1268,Y$17)</f>
        <v>0</v>
      </c>
      <c r="V1268" s="21">
        <f t="shared" si="119"/>
        <v>1596.3031788096448</v>
      </c>
      <c r="W1268" s="22"/>
    </row>
    <row r="1269" spans="1:23" x14ac:dyDescent="0.35">
      <c r="A1269" s="5" t="s">
        <v>14</v>
      </c>
      <c r="B1269" s="5">
        <v>1262</v>
      </c>
      <c r="C1269" s="5">
        <v>240</v>
      </c>
      <c r="D1269" s="9">
        <v>78.7</v>
      </c>
      <c r="E1269" s="42">
        <f t="shared" si="117"/>
        <v>-4.1666666666666269E-2</v>
      </c>
      <c r="F1269" s="42">
        <f t="shared" si="118"/>
        <v>-0.14999999999999858</v>
      </c>
      <c r="G1269" s="42">
        <f>0.5*Y$11*Y$13*Y$10*(D1269*(1000/3600))^2</f>
        <v>432.54442735638901</v>
      </c>
      <c r="H1269" s="42">
        <f>IF(D1269=0,0,Y$12*Y$9*9.81)</f>
        <v>374.44769999999994</v>
      </c>
      <c r="I1269" s="42">
        <f t="shared" si="114"/>
        <v>806.99212735638889</v>
      </c>
      <c r="J1269" s="42">
        <f>(Y$9*E1269)+IF(E1269&gt;0,H1269+G1269,0)</f>
        <v>-72.291666666665975</v>
      </c>
      <c r="K1269" s="42">
        <f>MAX((Y$9*E1269)+H1269+G1269,0)</f>
        <v>734.70046068972306</v>
      </c>
      <c r="L1269" s="42">
        <f t="shared" si="115"/>
        <v>72.291666666665975</v>
      </c>
      <c r="M1269" s="42">
        <f>ABS(MIN((Y$9*E1269)+H1269+G1269,0))</f>
        <v>0</v>
      </c>
      <c r="N1269" s="42">
        <f>MAX(K1269,0)*(D1269*1000/3600)</f>
        <v>16061.368404522556</v>
      </c>
      <c r="O1269" s="42">
        <f>ABS(M1269*(D1269*1000/3600))</f>
        <v>0</v>
      </c>
      <c r="P1269" s="42">
        <f>P1268+N1269/1000</f>
        <v>9597.439967489745</v>
      </c>
      <c r="Q1269" s="42">
        <f>Q1268+O1269/1000</f>
        <v>1772.4190442929378</v>
      </c>
      <c r="R1269" s="43">
        <v>1319.7890939966226</v>
      </c>
      <c r="S1269" s="43">
        <f t="shared" si="116"/>
        <v>0</v>
      </c>
      <c r="T1269" s="42">
        <f>V1269*Y$16</f>
        <v>1100.6973026553721</v>
      </c>
      <c r="U1269" s="21">
        <f>MIN(O1269,Y$17)</f>
        <v>0</v>
      </c>
      <c r="V1269" s="21">
        <f t="shared" si="119"/>
        <v>1596.3031788096448</v>
      </c>
      <c r="W1269" s="22"/>
    </row>
    <row r="1270" spans="1:23" x14ac:dyDescent="0.35">
      <c r="A1270" s="5" t="s">
        <v>14</v>
      </c>
      <c r="B1270" s="5">
        <v>1263</v>
      </c>
      <c r="C1270" s="5">
        <v>241</v>
      </c>
      <c r="D1270" s="9">
        <v>78.7</v>
      </c>
      <c r="E1270" s="42">
        <f t="shared" si="117"/>
        <v>1.3888888888888099E-2</v>
      </c>
      <c r="F1270" s="42">
        <f t="shared" si="118"/>
        <v>4.9999999999997158E-2</v>
      </c>
      <c r="G1270" s="42">
        <f>0.5*Y$11*Y$13*Y$10*(D1270*(1000/3600))^2</f>
        <v>432.54442735638901</v>
      </c>
      <c r="H1270" s="42">
        <f>IF(D1270=0,0,Y$12*Y$9*9.81)</f>
        <v>374.44769999999994</v>
      </c>
      <c r="I1270" s="42">
        <f t="shared" si="114"/>
        <v>806.99212735638889</v>
      </c>
      <c r="J1270" s="42">
        <f>(Y$9*E1270)+IF(E1270&gt;0,H1270+G1270,0)</f>
        <v>831.0893495786097</v>
      </c>
      <c r="K1270" s="42">
        <f>MAX((Y$9*E1270)+H1270+G1270,0)</f>
        <v>831.08934957860981</v>
      </c>
      <c r="L1270" s="42">
        <f t="shared" si="115"/>
        <v>0</v>
      </c>
      <c r="M1270" s="42">
        <f>ABS(MIN((Y$9*E1270)+H1270+G1270,0))</f>
        <v>0</v>
      </c>
      <c r="N1270" s="42">
        <f>MAX(K1270,0)*(D1270*1000/3600)</f>
        <v>18168.536614399054</v>
      </c>
      <c r="O1270" s="42">
        <f>ABS(M1270*(D1270*1000/3600))</f>
        <v>0</v>
      </c>
      <c r="P1270" s="42">
        <f>P1269+N1270/1000</f>
        <v>9615.6085041041442</v>
      </c>
      <c r="Q1270" s="42">
        <f>Q1269+O1270/1000</f>
        <v>1772.4190442929378</v>
      </c>
      <c r="R1270" s="43">
        <v>1319.7890939966226</v>
      </c>
      <c r="S1270" s="43">
        <f t="shared" si="116"/>
        <v>0</v>
      </c>
      <c r="T1270" s="42">
        <f>V1270*Y$16</f>
        <v>1100.6973026553721</v>
      </c>
      <c r="U1270" s="21">
        <f>MIN(O1270,Y$17)</f>
        <v>0</v>
      </c>
      <c r="V1270" s="21">
        <f t="shared" si="119"/>
        <v>1596.3031788096448</v>
      </c>
      <c r="W1270" s="22"/>
    </row>
    <row r="1271" spans="1:23" x14ac:dyDescent="0.35">
      <c r="A1271" s="5" t="s">
        <v>14</v>
      </c>
      <c r="B1271" s="5">
        <v>1264</v>
      </c>
      <c r="C1271" s="5">
        <v>242</v>
      </c>
      <c r="D1271" s="9">
        <v>78.8</v>
      </c>
      <c r="E1271" s="42">
        <f t="shared" si="117"/>
        <v>5.5555555555554373E-2</v>
      </c>
      <c r="F1271" s="42">
        <f t="shared" si="118"/>
        <v>0.19999999999999574</v>
      </c>
      <c r="G1271" s="42">
        <f>0.5*Y$11*Y$13*Y$10*(D1271*(1000/3600))^2</f>
        <v>433.64434916888894</v>
      </c>
      <c r="H1271" s="42">
        <f>IF(D1271=0,0,Y$12*Y$9*9.81)</f>
        <v>374.44769999999994</v>
      </c>
      <c r="I1271" s="42">
        <f t="shared" si="114"/>
        <v>808.09204916888893</v>
      </c>
      <c r="J1271" s="42">
        <f>(Y$9*E1271)+IF(E1271&gt;0,H1271+G1271,0)</f>
        <v>904.4809380577758</v>
      </c>
      <c r="K1271" s="42">
        <f>MAX((Y$9*E1271)+H1271+G1271,0)</f>
        <v>904.4809380577758</v>
      </c>
      <c r="L1271" s="42">
        <f t="shared" si="115"/>
        <v>0</v>
      </c>
      <c r="M1271" s="42">
        <f>ABS(MIN((Y$9*E1271)+H1271+G1271,0))</f>
        <v>0</v>
      </c>
      <c r="N1271" s="42">
        <f>MAX(K1271,0)*(D1271*1000/3600)</f>
        <v>19798.082755264648</v>
      </c>
      <c r="O1271" s="42">
        <f>ABS(M1271*(D1271*1000/3600))</f>
        <v>0</v>
      </c>
      <c r="P1271" s="42">
        <f>P1270+N1271/1000</f>
        <v>9635.406586859408</v>
      </c>
      <c r="Q1271" s="42">
        <f>Q1270+O1271/1000</f>
        <v>1772.4190442929378</v>
      </c>
      <c r="R1271" s="43">
        <v>1319.7890939966226</v>
      </c>
      <c r="S1271" s="43">
        <f t="shared" si="116"/>
        <v>0</v>
      </c>
      <c r="T1271" s="42">
        <f>V1271*Y$16</f>
        <v>1100.6973026553721</v>
      </c>
      <c r="U1271" s="21">
        <f>MIN(O1271,Y$17)</f>
        <v>0</v>
      </c>
      <c r="V1271" s="21">
        <f t="shared" si="119"/>
        <v>1596.3031788096448</v>
      </c>
      <c r="W1271" s="22"/>
    </row>
    <row r="1272" spans="1:23" x14ac:dyDescent="0.35">
      <c r="A1272" s="5" t="s">
        <v>14</v>
      </c>
      <c r="B1272" s="5">
        <v>1265</v>
      </c>
      <c r="C1272" s="5">
        <v>243</v>
      </c>
      <c r="D1272" s="9">
        <v>79.099999999999994</v>
      </c>
      <c r="E1272" s="42">
        <f t="shared" si="117"/>
        <v>8.3333333333334522E-2</v>
      </c>
      <c r="F1272" s="42">
        <f t="shared" si="118"/>
        <v>0.30000000000000426</v>
      </c>
      <c r="G1272" s="42">
        <f>0.5*Y$11*Y$13*Y$10*(D1272*(1000/3600))^2</f>
        <v>436.95249496305553</v>
      </c>
      <c r="H1272" s="42">
        <f>IF(D1272=0,0,Y$12*Y$9*9.81)</f>
        <v>374.44769999999994</v>
      </c>
      <c r="I1272" s="42">
        <f t="shared" si="114"/>
        <v>811.40019496305547</v>
      </c>
      <c r="J1272" s="42">
        <f>(Y$9*E1272)+IF(E1272&gt;0,H1272+G1272,0)</f>
        <v>955.98352829639089</v>
      </c>
      <c r="K1272" s="42">
        <f>MAX((Y$9*E1272)+H1272+G1272,0)</f>
        <v>955.98352829639089</v>
      </c>
      <c r="L1272" s="42">
        <f t="shared" si="115"/>
        <v>0</v>
      </c>
      <c r="M1272" s="42">
        <f>ABS(MIN((Y$9*E1272)+H1272+G1272,0))</f>
        <v>0</v>
      </c>
      <c r="N1272" s="42">
        <f>MAX(K1272,0)*(D1272*1000/3600)</f>
        <v>21005.082524512367</v>
      </c>
      <c r="O1272" s="42">
        <f>ABS(M1272*(D1272*1000/3600))</f>
        <v>0</v>
      </c>
      <c r="P1272" s="42">
        <f>P1271+N1272/1000</f>
        <v>9656.4116693839205</v>
      </c>
      <c r="Q1272" s="42">
        <f>Q1271+O1272/1000</f>
        <v>1772.4190442929378</v>
      </c>
      <c r="R1272" s="43">
        <v>1319.7890939966226</v>
      </c>
      <c r="S1272" s="43">
        <f t="shared" si="116"/>
        <v>0</v>
      </c>
      <c r="T1272" s="42">
        <f>V1272*Y$16</f>
        <v>1100.6973026553721</v>
      </c>
      <c r="U1272" s="21">
        <f>MIN(O1272,Y$17)</f>
        <v>0</v>
      </c>
      <c r="V1272" s="21">
        <f t="shared" si="119"/>
        <v>1596.3031788096448</v>
      </c>
      <c r="W1272" s="22"/>
    </row>
    <row r="1273" spans="1:23" x14ac:dyDescent="0.35">
      <c r="A1273" s="5" t="s">
        <v>14</v>
      </c>
      <c r="B1273" s="5">
        <v>1266</v>
      </c>
      <c r="C1273" s="5">
        <v>244</v>
      </c>
      <c r="D1273" s="9">
        <v>79.400000000000006</v>
      </c>
      <c r="E1273" s="42">
        <f t="shared" si="117"/>
        <v>6.9444444444444448E-2</v>
      </c>
      <c r="F1273" s="42">
        <f t="shared" si="118"/>
        <v>0.25</v>
      </c>
      <c r="G1273" s="42">
        <f>0.5*Y$11*Y$13*Y$10*(D1273*(1000/3600))^2</f>
        <v>440.27321129222224</v>
      </c>
      <c r="H1273" s="42">
        <f>IF(D1273=0,0,Y$12*Y$9*9.81)</f>
        <v>374.44769999999994</v>
      </c>
      <c r="I1273" s="42">
        <f t="shared" si="114"/>
        <v>814.72091129222213</v>
      </c>
      <c r="J1273" s="42">
        <f>(Y$9*E1273)+IF(E1273&gt;0,H1273+G1273,0)</f>
        <v>935.20702240333321</v>
      </c>
      <c r="K1273" s="42">
        <f>MAX((Y$9*E1273)+H1273+G1273,0)</f>
        <v>935.20702240333321</v>
      </c>
      <c r="L1273" s="42">
        <f t="shared" si="115"/>
        <v>0</v>
      </c>
      <c r="M1273" s="42">
        <f>ABS(MIN((Y$9*E1273)+H1273+G1273,0))</f>
        <v>0</v>
      </c>
      <c r="N1273" s="42">
        <f>MAX(K1273,0)*(D1273*1000/3600)</f>
        <v>20626.510438562407</v>
      </c>
      <c r="O1273" s="42">
        <f>ABS(M1273*(D1273*1000/3600))</f>
        <v>0</v>
      </c>
      <c r="P1273" s="42">
        <f>P1272+N1273/1000</f>
        <v>9677.0381798224826</v>
      </c>
      <c r="Q1273" s="42">
        <f>Q1272+O1273/1000</f>
        <v>1772.4190442929378</v>
      </c>
      <c r="R1273" s="43">
        <v>1319.7890939966226</v>
      </c>
      <c r="S1273" s="43">
        <f t="shared" si="116"/>
        <v>0</v>
      </c>
      <c r="T1273" s="42">
        <f>V1273*Y$16</f>
        <v>1100.6973026553721</v>
      </c>
      <c r="U1273" s="21">
        <f>MIN(O1273,Y$17)</f>
        <v>0</v>
      </c>
      <c r="V1273" s="21">
        <f t="shared" si="119"/>
        <v>1596.3031788096448</v>
      </c>
      <c r="W1273" s="22"/>
    </row>
    <row r="1274" spans="1:23" x14ac:dyDescent="0.35">
      <c r="A1274" s="5" t="s">
        <v>14</v>
      </c>
      <c r="B1274" s="5">
        <v>1267</v>
      </c>
      <c r="C1274" s="5">
        <v>245</v>
      </c>
      <c r="D1274" s="9">
        <v>79.599999999999994</v>
      </c>
      <c r="E1274" s="42">
        <f t="shared" si="117"/>
        <v>5.5555555555554373E-2</v>
      </c>
      <c r="F1274" s="42">
        <f t="shared" si="118"/>
        <v>0.19999999999999574</v>
      </c>
      <c r="G1274" s="42">
        <f>0.5*Y$11*Y$13*Y$10*(D1274*(1000/3600))^2</f>
        <v>442.49400580888886</v>
      </c>
      <c r="H1274" s="42">
        <f>IF(D1274=0,0,Y$12*Y$9*9.81)</f>
        <v>374.44769999999994</v>
      </c>
      <c r="I1274" s="42">
        <f t="shared" si="114"/>
        <v>816.94170580888886</v>
      </c>
      <c r="J1274" s="42">
        <f>(Y$9*E1274)+IF(E1274&gt;0,H1274+G1274,0)</f>
        <v>913.33059469777572</v>
      </c>
      <c r="K1274" s="42">
        <f>MAX((Y$9*E1274)+H1274+G1274,0)</f>
        <v>913.33059469777572</v>
      </c>
      <c r="L1274" s="42">
        <f t="shared" si="115"/>
        <v>0</v>
      </c>
      <c r="M1274" s="42">
        <f>ABS(MIN((Y$9*E1274)+H1274+G1274,0))</f>
        <v>0</v>
      </c>
      <c r="N1274" s="42">
        <f>MAX(K1274,0)*(D1274*1000/3600)</f>
        <v>20194.754260539707</v>
      </c>
      <c r="O1274" s="42">
        <f>ABS(M1274*(D1274*1000/3600))</f>
        <v>0</v>
      </c>
      <c r="P1274" s="42">
        <f>P1273+N1274/1000</f>
        <v>9697.232934083022</v>
      </c>
      <c r="Q1274" s="42">
        <f>Q1273+O1274/1000</f>
        <v>1772.4190442929378</v>
      </c>
      <c r="R1274" s="43">
        <v>1319.7890939966226</v>
      </c>
      <c r="S1274" s="43">
        <f t="shared" si="116"/>
        <v>0</v>
      </c>
      <c r="T1274" s="42">
        <f>V1274*Y$16</f>
        <v>1100.6973026553721</v>
      </c>
      <c r="U1274" s="21">
        <f>MIN(O1274,Y$17)</f>
        <v>0</v>
      </c>
      <c r="V1274" s="21">
        <f t="shared" si="119"/>
        <v>1596.3031788096448</v>
      </c>
      <c r="W1274" s="22"/>
    </row>
    <row r="1275" spans="1:23" x14ac:dyDescent="0.35">
      <c r="A1275" s="5" t="s">
        <v>14</v>
      </c>
      <c r="B1275" s="5">
        <v>1268</v>
      </c>
      <c r="C1275" s="5">
        <v>246</v>
      </c>
      <c r="D1275" s="9">
        <v>79.8</v>
      </c>
      <c r="E1275" s="42">
        <f t="shared" si="117"/>
        <v>2.7777777777778172E-2</v>
      </c>
      <c r="F1275" s="42">
        <f t="shared" si="118"/>
        <v>0.10000000000000142</v>
      </c>
      <c r="G1275" s="42">
        <f>0.5*Y$11*Y$13*Y$10*(D1275*(1000/3600))^2</f>
        <v>444.72038723000003</v>
      </c>
      <c r="H1275" s="42">
        <f>IF(D1275=0,0,Y$12*Y$9*9.81)</f>
        <v>374.44769999999994</v>
      </c>
      <c r="I1275" s="42">
        <f t="shared" si="114"/>
        <v>819.16808722999997</v>
      </c>
      <c r="J1275" s="42">
        <f>(Y$9*E1275)+IF(E1275&gt;0,H1275+G1275,0)</f>
        <v>867.36253167444511</v>
      </c>
      <c r="K1275" s="42">
        <f>MAX((Y$9*E1275)+H1275+G1275,0)</f>
        <v>867.36253167444511</v>
      </c>
      <c r="L1275" s="42">
        <f t="shared" si="115"/>
        <v>0</v>
      </c>
      <c r="M1275" s="42">
        <f>ABS(MIN((Y$9*E1275)+H1275+G1275,0))</f>
        <v>0</v>
      </c>
      <c r="N1275" s="42">
        <f>MAX(K1275,0)*(D1275*1000/3600)</f>
        <v>19226.536118783533</v>
      </c>
      <c r="O1275" s="42">
        <f>ABS(M1275*(D1275*1000/3600))</f>
        <v>0</v>
      </c>
      <c r="P1275" s="42">
        <f>P1274+N1275/1000</f>
        <v>9716.4594702018057</v>
      </c>
      <c r="Q1275" s="42">
        <f>Q1274+O1275/1000</f>
        <v>1772.4190442929378</v>
      </c>
      <c r="R1275" s="43">
        <v>1319.7890939966226</v>
      </c>
      <c r="S1275" s="43">
        <f t="shared" si="116"/>
        <v>0</v>
      </c>
      <c r="T1275" s="42">
        <f>V1275*Y$16</f>
        <v>1100.6973026553721</v>
      </c>
      <c r="U1275" s="21">
        <f>MIN(O1275,Y$17)</f>
        <v>0</v>
      </c>
      <c r="V1275" s="21">
        <f t="shared" si="119"/>
        <v>1596.3031788096448</v>
      </c>
      <c r="W1275" s="22"/>
    </row>
    <row r="1276" spans="1:23" x14ac:dyDescent="0.35">
      <c r="A1276" s="5" t="s">
        <v>14</v>
      </c>
      <c r="B1276" s="5">
        <v>1269</v>
      </c>
      <c r="C1276" s="5">
        <v>247</v>
      </c>
      <c r="D1276" s="9">
        <v>79.8</v>
      </c>
      <c r="E1276" s="42">
        <f t="shared" si="117"/>
        <v>-2.7777777777778172E-2</v>
      </c>
      <c r="F1276" s="42">
        <f t="shared" si="118"/>
        <v>-0.10000000000000142</v>
      </c>
      <c r="G1276" s="42">
        <f>0.5*Y$11*Y$13*Y$10*(D1276*(1000/3600))^2</f>
        <v>444.72038723000003</v>
      </c>
      <c r="H1276" s="42">
        <f>IF(D1276=0,0,Y$12*Y$9*9.81)</f>
        <v>374.44769999999994</v>
      </c>
      <c r="I1276" s="42">
        <f t="shared" si="114"/>
        <v>819.16808722999997</v>
      </c>
      <c r="J1276" s="42">
        <f>(Y$9*E1276)+IF(E1276&gt;0,H1276+G1276,0)</f>
        <v>-48.194444444445125</v>
      </c>
      <c r="K1276" s="42">
        <f>MAX((Y$9*E1276)+H1276+G1276,0)</f>
        <v>770.97364278555483</v>
      </c>
      <c r="L1276" s="42">
        <f t="shared" si="115"/>
        <v>48.194444444445125</v>
      </c>
      <c r="M1276" s="42">
        <f>ABS(MIN((Y$9*E1276)+H1276+G1276,0))</f>
        <v>0</v>
      </c>
      <c r="N1276" s="42">
        <f>MAX(K1276,0)*(D1276*1000/3600)</f>
        <v>17089.915748413132</v>
      </c>
      <c r="O1276" s="42">
        <f>ABS(M1276*(D1276*1000/3600))</f>
        <v>0</v>
      </c>
      <c r="P1276" s="42">
        <f>P1275+N1276/1000</f>
        <v>9733.5493859502185</v>
      </c>
      <c r="Q1276" s="42">
        <f>Q1275+O1276/1000</f>
        <v>1772.4190442929378</v>
      </c>
      <c r="R1276" s="43">
        <v>1319.7890939966226</v>
      </c>
      <c r="S1276" s="43">
        <f t="shared" si="116"/>
        <v>0</v>
      </c>
      <c r="T1276" s="42">
        <f>V1276*Y$16</f>
        <v>1100.6973026553721</v>
      </c>
      <c r="U1276" s="21">
        <f>MIN(O1276,Y$17)</f>
        <v>0</v>
      </c>
      <c r="V1276" s="21">
        <f t="shared" si="119"/>
        <v>1596.3031788096448</v>
      </c>
      <c r="W1276" s="22"/>
    </row>
    <row r="1277" spans="1:23" x14ac:dyDescent="0.35">
      <c r="A1277" s="5" t="s">
        <v>14</v>
      </c>
      <c r="B1277" s="5">
        <v>1270</v>
      </c>
      <c r="C1277" s="5">
        <v>248</v>
      </c>
      <c r="D1277" s="9">
        <v>79.599999999999994</v>
      </c>
      <c r="E1277" s="42">
        <f t="shared" si="117"/>
        <v>-6.9444444444444448E-2</v>
      </c>
      <c r="F1277" s="42">
        <f t="shared" si="118"/>
        <v>-0.25</v>
      </c>
      <c r="G1277" s="42">
        <f>0.5*Y$11*Y$13*Y$10*(D1277*(1000/3600))^2</f>
        <v>442.49400580888886</v>
      </c>
      <c r="H1277" s="42">
        <f>IF(D1277=0,0,Y$12*Y$9*9.81)</f>
        <v>374.44769999999994</v>
      </c>
      <c r="I1277" s="42">
        <f t="shared" si="114"/>
        <v>816.94170580888886</v>
      </c>
      <c r="J1277" s="42">
        <f>(Y$9*E1277)+IF(E1277&gt;0,H1277+G1277,0)</f>
        <v>-120.48611111111111</v>
      </c>
      <c r="K1277" s="42">
        <f>MAX((Y$9*E1277)+H1277+G1277,0)</f>
        <v>696.45559469777766</v>
      </c>
      <c r="L1277" s="42">
        <f t="shared" si="115"/>
        <v>120.48611111111111</v>
      </c>
      <c r="M1277" s="42">
        <f>ABS(MIN((Y$9*E1277)+H1277+G1277,0))</f>
        <v>0</v>
      </c>
      <c r="N1277" s="42">
        <f>MAX(K1277,0)*(D1277*1000/3600)</f>
        <v>15399.407038317528</v>
      </c>
      <c r="O1277" s="42">
        <f>ABS(M1277*(D1277*1000/3600))</f>
        <v>0</v>
      </c>
      <c r="P1277" s="42">
        <f>P1276+N1277/1000</f>
        <v>9748.9487929885363</v>
      </c>
      <c r="Q1277" s="42">
        <f>Q1276+O1277/1000</f>
        <v>1772.4190442929378</v>
      </c>
      <c r="R1277" s="43">
        <v>1319.7890939966226</v>
      </c>
      <c r="S1277" s="43">
        <f t="shared" si="116"/>
        <v>0</v>
      </c>
      <c r="T1277" s="42">
        <f>V1277*Y$16</f>
        <v>1100.6973026553721</v>
      </c>
      <c r="U1277" s="21">
        <f>MIN(O1277,Y$17)</f>
        <v>0</v>
      </c>
      <c r="V1277" s="21">
        <f t="shared" si="119"/>
        <v>1596.3031788096448</v>
      </c>
      <c r="W1277" s="22"/>
    </row>
    <row r="1278" spans="1:23" x14ac:dyDescent="0.35">
      <c r="A1278" s="5" t="s">
        <v>14</v>
      </c>
      <c r="B1278" s="5">
        <v>1271</v>
      </c>
      <c r="C1278" s="5">
        <v>249</v>
      </c>
      <c r="D1278" s="9">
        <v>79.3</v>
      </c>
      <c r="E1278" s="42">
        <f t="shared" si="117"/>
        <v>-9.7222222222220642E-2</v>
      </c>
      <c r="F1278" s="42">
        <f t="shared" si="118"/>
        <v>-0.34999999999999432</v>
      </c>
      <c r="G1278" s="42">
        <f>0.5*Y$11*Y$13*Y$10*(D1278*(1000/3600))^2</f>
        <v>439.16490912305557</v>
      </c>
      <c r="H1278" s="42">
        <f>IF(D1278=0,0,Y$12*Y$9*9.81)</f>
        <v>374.44769999999994</v>
      </c>
      <c r="I1278" s="42">
        <f t="shared" si="114"/>
        <v>813.61260912305556</v>
      </c>
      <c r="J1278" s="42">
        <f>(Y$9*E1278)+IF(E1278&gt;0,H1278+G1278,0)</f>
        <v>-168.68055555555281</v>
      </c>
      <c r="K1278" s="42">
        <f>MAX((Y$9*E1278)+H1278+G1278,0)</f>
        <v>644.93205356750263</v>
      </c>
      <c r="L1278" s="42">
        <f t="shared" si="115"/>
        <v>168.68055555555281</v>
      </c>
      <c r="M1278" s="42">
        <f>ABS(MIN((Y$9*E1278)+H1278+G1278,0))</f>
        <v>0</v>
      </c>
      <c r="N1278" s="42">
        <f>MAX(K1278,0)*(D1278*1000/3600)</f>
        <v>14206.419957750823</v>
      </c>
      <c r="O1278" s="42">
        <f>ABS(M1278*(D1278*1000/3600))</f>
        <v>0</v>
      </c>
      <c r="P1278" s="42">
        <f>P1277+N1278/1000</f>
        <v>9763.1552129462871</v>
      </c>
      <c r="Q1278" s="42">
        <f>Q1277+O1278/1000</f>
        <v>1772.4190442929378</v>
      </c>
      <c r="R1278" s="43">
        <v>1319.7890939966226</v>
      </c>
      <c r="S1278" s="43">
        <f t="shared" si="116"/>
        <v>0</v>
      </c>
      <c r="T1278" s="42">
        <f>V1278*Y$16</f>
        <v>1100.6973026553721</v>
      </c>
      <c r="U1278" s="21">
        <f>MIN(O1278,Y$17)</f>
        <v>0</v>
      </c>
      <c r="V1278" s="21">
        <f t="shared" si="119"/>
        <v>1596.3031788096448</v>
      </c>
      <c r="W1278" s="22"/>
    </row>
    <row r="1279" spans="1:23" x14ac:dyDescent="0.35">
      <c r="A1279" s="5" t="s">
        <v>14</v>
      </c>
      <c r="B1279" s="5">
        <v>1272</v>
      </c>
      <c r="C1279" s="5">
        <v>250</v>
      </c>
      <c r="D1279" s="9">
        <v>78.900000000000006</v>
      </c>
      <c r="E1279" s="42">
        <f t="shared" si="117"/>
        <v>-0.11111111111111072</v>
      </c>
      <c r="F1279" s="42">
        <f t="shared" si="118"/>
        <v>-0.39999999999999858</v>
      </c>
      <c r="G1279" s="42">
        <f>0.5*Y$11*Y$13*Y$10*(D1279*(1000/3600))^2</f>
        <v>434.74566770750005</v>
      </c>
      <c r="H1279" s="42">
        <f>IF(D1279=0,0,Y$12*Y$9*9.81)</f>
        <v>374.44769999999994</v>
      </c>
      <c r="I1279" s="42">
        <f t="shared" si="114"/>
        <v>809.19336770749999</v>
      </c>
      <c r="J1279" s="42">
        <f>(Y$9*E1279)+IF(E1279&gt;0,H1279+G1279,0)</f>
        <v>-192.77777777777709</v>
      </c>
      <c r="K1279" s="42">
        <f>MAX((Y$9*E1279)+H1279+G1279,0)</f>
        <v>616.41558992972296</v>
      </c>
      <c r="L1279" s="42">
        <f t="shared" si="115"/>
        <v>192.77777777777709</v>
      </c>
      <c r="M1279" s="42">
        <f>ABS(MIN((Y$9*E1279)+H1279+G1279,0))</f>
        <v>0</v>
      </c>
      <c r="N1279" s="42">
        <f>MAX(K1279,0)*(D1279*1000/3600)</f>
        <v>13509.775012626429</v>
      </c>
      <c r="O1279" s="42">
        <f>ABS(M1279*(D1279*1000/3600))</f>
        <v>0</v>
      </c>
      <c r="P1279" s="42">
        <f>P1278+N1279/1000</f>
        <v>9776.6649879589131</v>
      </c>
      <c r="Q1279" s="42">
        <f>Q1278+O1279/1000</f>
        <v>1772.4190442929378</v>
      </c>
      <c r="R1279" s="43">
        <v>1319.7890939966226</v>
      </c>
      <c r="S1279" s="43">
        <f t="shared" si="116"/>
        <v>0</v>
      </c>
      <c r="T1279" s="42">
        <f>V1279*Y$16</f>
        <v>1100.6973026553721</v>
      </c>
      <c r="U1279" s="21">
        <f>MIN(O1279,Y$17)</f>
        <v>0</v>
      </c>
      <c r="V1279" s="21">
        <f t="shared" si="119"/>
        <v>1596.3031788096448</v>
      </c>
      <c r="W1279" s="22"/>
    </row>
    <row r="1280" spans="1:23" x14ac:dyDescent="0.35">
      <c r="A1280" s="5" t="s">
        <v>14</v>
      </c>
      <c r="B1280" s="5">
        <v>1273</v>
      </c>
      <c r="C1280" s="5">
        <v>251</v>
      </c>
      <c r="D1280" s="9">
        <v>78.5</v>
      </c>
      <c r="E1280" s="42">
        <f t="shared" si="117"/>
        <v>-9.7222222222222612E-2</v>
      </c>
      <c r="F1280" s="42">
        <f t="shared" si="118"/>
        <v>-0.35000000000000142</v>
      </c>
      <c r="G1280" s="42">
        <f>0.5*Y$11*Y$13*Y$10*(D1280*(1000/3600))^2</f>
        <v>430.34877390972224</v>
      </c>
      <c r="H1280" s="42">
        <f>IF(D1280=0,0,Y$12*Y$9*9.81)</f>
        <v>374.44769999999994</v>
      </c>
      <c r="I1280" s="42">
        <f t="shared" si="114"/>
        <v>804.79647390972218</v>
      </c>
      <c r="J1280" s="42">
        <f>(Y$9*E1280)+IF(E1280&gt;0,H1280+G1280,0)</f>
        <v>-168.68055555555623</v>
      </c>
      <c r="K1280" s="42">
        <f>MAX((Y$9*E1280)+H1280+G1280,0)</f>
        <v>636.11591835416596</v>
      </c>
      <c r="L1280" s="42">
        <f t="shared" si="115"/>
        <v>168.68055555555623</v>
      </c>
      <c r="M1280" s="42">
        <f>ABS(MIN((Y$9*E1280)+H1280+G1280,0))</f>
        <v>0</v>
      </c>
      <c r="N1280" s="42">
        <f>MAX(K1280,0)*(D1280*1000/3600)</f>
        <v>13870.860997445008</v>
      </c>
      <c r="O1280" s="42">
        <f>ABS(M1280*(D1280*1000/3600))</f>
        <v>0</v>
      </c>
      <c r="P1280" s="42">
        <f>P1279+N1280/1000</f>
        <v>9790.5358489563587</v>
      </c>
      <c r="Q1280" s="42">
        <f>Q1279+O1280/1000</f>
        <v>1772.4190442929378</v>
      </c>
      <c r="R1280" s="43">
        <v>1319.7890939966226</v>
      </c>
      <c r="S1280" s="43">
        <f t="shared" si="116"/>
        <v>0</v>
      </c>
      <c r="T1280" s="42">
        <f>V1280*Y$16</f>
        <v>1100.6973026553721</v>
      </c>
      <c r="U1280" s="21">
        <f>MIN(O1280,Y$17)</f>
        <v>0</v>
      </c>
      <c r="V1280" s="21">
        <f t="shared" si="119"/>
        <v>1596.3031788096448</v>
      </c>
      <c r="W1280" s="22"/>
    </row>
    <row r="1281" spans="1:23" x14ac:dyDescent="0.35">
      <c r="A1281" s="5" t="s">
        <v>14</v>
      </c>
      <c r="B1281" s="5">
        <v>1274</v>
      </c>
      <c r="C1281" s="5">
        <v>252</v>
      </c>
      <c r="D1281" s="9">
        <v>78.2</v>
      </c>
      <c r="E1281" s="42">
        <f t="shared" si="117"/>
        <v>-8.3333333333332538E-2</v>
      </c>
      <c r="F1281" s="42">
        <f t="shared" si="118"/>
        <v>-0.29999999999999716</v>
      </c>
      <c r="G1281" s="42">
        <f>0.5*Y$11*Y$13*Y$10*(D1281*(1000/3600))^2</f>
        <v>427.06576918555567</v>
      </c>
      <c r="H1281" s="42">
        <f>IF(D1281=0,0,Y$12*Y$9*9.81)</f>
        <v>374.44769999999994</v>
      </c>
      <c r="I1281" s="42">
        <f t="shared" si="114"/>
        <v>801.51346918555555</v>
      </c>
      <c r="J1281" s="42">
        <f>(Y$9*E1281)+IF(E1281&gt;0,H1281+G1281,0)</f>
        <v>-144.58333333333195</v>
      </c>
      <c r="K1281" s="42">
        <f>MAX((Y$9*E1281)+H1281+G1281,0)</f>
        <v>656.93013585222366</v>
      </c>
      <c r="L1281" s="42">
        <f t="shared" si="115"/>
        <v>144.58333333333195</v>
      </c>
      <c r="M1281" s="42">
        <f>ABS(MIN((Y$9*E1281)+H1281+G1281,0))</f>
        <v>0</v>
      </c>
      <c r="N1281" s="42">
        <f>MAX(K1281,0)*(D1281*1000/3600)</f>
        <v>14269.982395456636</v>
      </c>
      <c r="O1281" s="42">
        <f>ABS(M1281*(D1281*1000/3600))</f>
        <v>0</v>
      </c>
      <c r="P1281" s="42">
        <f>P1280+N1281/1000</f>
        <v>9804.8058313518159</v>
      </c>
      <c r="Q1281" s="42">
        <f>Q1280+O1281/1000</f>
        <v>1772.4190442929378</v>
      </c>
      <c r="R1281" s="43">
        <v>1319.7890939966226</v>
      </c>
      <c r="S1281" s="43">
        <f t="shared" si="116"/>
        <v>0</v>
      </c>
      <c r="T1281" s="42">
        <f>V1281*Y$16</f>
        <v>1100.6973026553721</v>
      </c>
      <c r="U1281" s="21">
        <f>MIN(O1281,Y$17)</f>
        <v>0</v>
      </c>
      <c r="V1281" s="21">
        <f t="shared" si="119"/>
        <v>1596.3031788096448</v>
      </c>
      <c r="W1281" s="22"/>
    </row>
    <row r="1282" spans="1:23" x14ac:dyDescent="0.35">
      <c r="A1282" s="5" t="s">
        <v>14</v>
      </c>
      <c r="B1282" s="5">
        <v>1275</v>
      </c>
      <c r="C1282" s="5">
        <v>253</v>
      </c>
      <c r="D1282" s="9">
        <v>77.900000000000006</v>
      </c>
      <c r="E1282" s="42">
        <f t="shared" si="117"/>
        <v>-6.9444444444444448E-2</v>
      </c>
      <c r="F1282" s="42">
        <f t="shared" si="118"/>
        <v>-0.25</v>
      </c>
      <c r="G1282" s="42">
        <f>0.5*Y$11*Y$13*Y$10*(D1282*(1000/3600))^2</f>
        <v>423.79533499638904</v>
      </c>
      <c r="H1282" s="42">
        <f>IF(D1282=0,0,Y$12*Y$9*9.81)</f>
        <v>374.44769999999994</v>
      </c>
      <c r="I1282" s="42">
        <f t="shared" si="114"/>
        <v>798.24303499638904</v>
      </c>
      <c r="J1282" s="42">
        <f>(Y$9*E1282)+IF(E1282&gt;0,H1282+G1282,0)</f>
        <v>-120.48611111111111</v>
      </c>
      <c r="K1282" s="42">
        <f>MAX((Y$9*E1282)+H1282+G1282,0)</f>
        <v>677.75692388527784</v>
      </c>
      <c r="L1282" s="42">
        <f t="shared" si="115"/>
        <v>120.48611111111111</v>
      </c>
      <c r="M1282" s="42">
        <f>ABS(MIN((Y$9*E1282)+H1282+G1282,0))</f>
        <v>0</v>
      </c>
      <c r="N1282" s="42">
        <f>MAX(K1282,0)*(D1282*1000/3600)</f>
        <v>14665.906769628651</v>
      </c>
      <c r="O1282" s="42">
        <f>ABS(M1282*(D1282*1000/3600))</f>
        <v>0</v>
      </c>
      <c r="P1282" s="42">
        <f>P1281+N1282/1000</f>
        <v>9819.471738121445</v>
      </c>
      <c r="Q1282" s="42">
        <f>Q1281+O1282/1000</f>
        <v>1772.4190442929378</v>
      </c>
      <c r="R1282" s="43">
        <v>1319.7890939966226</v>
      </c>
      <c r="S1282" s="43">
        <f t="shared" si="116"/>
        <v>0</v>
      </c>
      <c r="T1282" s="42">
        <f>V1282*Y$16</f>
        <v>1100.6973026553721</v>
      </c>
      <c r="U1282" s="21">
        <f>MIN(O1282,Y$17)</f>
        <v>0</v>
      </c>
      <c r="V1282" s="21">
        <f t="shared" si="119"/>
        <v>1596.3031788096448</v>
      </c>
      <c r="W1282" s="22"/>
    </row>
    <row r="1283" spans="1:23" x14ac:dyDescent="0.35">
      <c r="A1283" s="5" t="s">
        <v>14</v>
      </c>
      <c r="B1283" s="5">
        <v>1276</v>
      </c>
      <c r="C1283" s="5">
        <v>254</v>
      </c>
      <c r="D1283" s="9">
        <v>77.7</v>
      </c>
      <c r="E1283" s="42">
        <f t="shared" si="117"/>
        <v>-2.7777777777778172E-2</v>
      </c>
      <c r="F1283" s="42">
        <f t="shared" si="118"/>
        <v>-0.10000000000000142</v>
      </c>
      <c r="G1283" s="42">
        <f>0.5*Y$11*Y$13*Y$10*(D1283*(1000/3600))^2</f>
        <v>421.6220291675001</v>
      </c>
      <c r="H1283" s="42">
        <f>IF(D1283=0,0,Y$12*Y$9*9.81)</f>
        <v>374.44769999999994</v>
      </c>
      <c r="I1283" s="42">
        <f t="shared" si="114"/>
        <v>796.0697291675001</v>
      </c>
      <c r="J1283" s="42">
        <f>(Y$9*E1283)+IF(E1283&gt;0,H1283+G1283,0)</f>
        <v>-48.194444444445125</v>
      </c>
      <c r="K1283" s="42">
        <f>MAX((Y$9*E1283)+H1283+G1283,0)</f>
        <v>747.87528472305485</v>
      </c>
      <c r="L1283" s="42">
        <f t="shared" si="115"/>
        <v>48.194444444445125</v>
      </c>
      <c r="M1283" s="42">
        <f>ABS(MIN((Y$9*E1283)+H1283+G1283,0))</f>
        <v>0</v>
      </c>
      <c r="N1283" s="42">
        <f>MAX(K1283,0)*(D1283*1000/3600)</f>
        <v>16141.641561939266</v>
      </c>
      <c r="O1283" s="42">
        <f>ABS(M1283*(D1283*1000/3600))</f>
        <v>0</v>
      </c>
      <c r="P1283" s="42">
        <f>P1282+N1283/1000</f>
        <v>9835.6133796833838</v>
      </c>
      <c r="Q1283" s="42">
        <f>Q1282+O1283/1000</f>
        <v>1772.4190442929378</v>
      </c>
      <c r="R1283" s="43">
        <v>1319.7890939966226</v>
      </c>
      <c r="S1283" s="43">
        <f t="shared" si="116"/>
        <v>0</v>
      </c>
      <c r="T1283" s="42">
        <f>V1283*Y$16</f>
        <v>1100.6973026553721</v>
      </c>
      <c r="U1283" s="21">
        <f>MIN(O1283,Y$17)</f>
        <v>0</v>
      </c>
      <c r="V1283" s="21">
        <f t="shared" si="119"/>
        <v>1596.3031788096448</v>
      </c>
      <c r="W1283" s="22"/>
    </row>
    <row r="1284" spans="1:23" x14ac:dyDescent="0.35">
      <c r="A1284" s="5" t="s">
        <v>14</v>
      </c>
      <c r="B1284" s="5">
        <v>1277</v>
      </c>
      <c r="C1284" s="5">
        <v>255</v>
      </c>
      <c r="D1284" s="9">
        <v>77.7</v>
      </c>
      <c r="E1284" s="42">
        <f t="shared" si="117"/>
        <v>1.3888888888888099E-2</v>
      </c>
      <c r="F1284" s="42">
        <f t="shared" si="118"/>
        <v>4.9999999999997158E-2</v>
      </c>
      <c r="G1284" s="42">
        <f>0.5*Y$11*Y$13*Y$10*(D1284*(1000/3600))^2</f>
        <v>421.6220291675001</v>
      </c>
      <c r="H1284" s="42">
        <f>IF(D1284=0,0,Y$12*Y$9*9.81)</f>
        <v>374.44769999999994</v>
      </c>
      <c r="I1284" s="42">
        <f t="shared" si="114"/>
        <v>796.0697291675001</v>
      </c>
      <c r="J1284" s="42">
        <f>(Y$9*E1284)+IF(E1284&gt;0,H1284+G1284,0)</f>
        <v>820.16695138972091</v>
      </c>
      <c r="K1284" s="42">
        <f>MAX((Y$9*E1284)+H1284+G1284,0)</f>
        <v>820.16695138972091</v>
      </c>
      <c r="L1284" s="42">
        <f t="shared" si="115"/>
        <v>0</v>
      </c>
      <c r="M1284" s="42">
        <f>ABS(MIN((Y$9*E1284)+H1284+G1284,0))</f>
        <v>0</v>
      </c>
      <c r="N1284" s="42">
        <f>MAX(K1284,0)*(D1284*1000/3600)</f>
        <v>17701.936700828141</v>
      </c>
      <c r="O1284" s="42">
        <f>ABS(M1284*(D1284*1000/3600))</f>
        <v>0</v>
      </c>
      <c r="P1284" s="42">
        <f>P1283+N1284/1000</f>
        <v>9853.3153163842126</v>
      </c>
      <c r="Q1284" s="42">
        <f>Q1283+O1284/1000</f>
        <v>1772.4190442929378</v>
      </c>
      <c r="R1284" s="43">
        <v>1319.7890939966226</v>
      </c>
      <c r="S1284" s="43">
        <f t="shared" si="116"/>
        <v>0</v>
      </c>
      <c r="T1284" s="42">
        <f>V1284*Y$16</f>
        <v>1100.6973026553721</v>
      </c>
      <c r="U1284" s="21">
        <f>MIN(O1284,Y$17)</f>
        <v>0</v>
      </c>
      <c r="V1284" s="21">
        <f t="shared" si="119"/>
        <v>1596.3031788096448</v>
      </c>
      <c r="W1284" s="22"/>
    </row>
    <row r="1285" spans="1:23" x14ac:dyDescent="0.35">
      <c r="A1285" s="5" t="s">
        <v>14</v>
      </c>
      <c r="B1285" s="5">
        <v>1278</v>
      </c>
      <c r="C1285" s="5">
        <v>256</v>
      </c>
      <c r="D1285" s="9">
        <v>77.8</v>
      </c>
      <c r="E1285" s="42">
        <f t="shared" si="117"/>
        <v>2.7777777777778172E-2</v>
      </c>
      <c r="F1285" s="42">
        <f t="shared" si="118"/>
        <v>0.10000000000000142</v>
      </c>
      <c r="G1285" s="42">
        <f>0.5*Y$11*Y$13*Y$10*(D1285*(1000/3600))^2</f>
        <v>422.7079837188889</v>
      </c>
      <c r="H1285" s="42">
        <f>IF(D1285=0,0,Y$12*Y$9*9.81)</f>
        <v>374.44769999999994</v>
      </c>
      <c r="I1285" s="42">
        <f t="shared" si="114"/>
        <v>797.15568371888889</v>
      </c>
      <c r="J1285" s="42">
        <f>(Y$9*E1285)+IF(E1285&gt;0,H1285+G1285,0)</f>
        <v>845.35012816333403</v>
      </c>
      <c r="K1285" s="42">
        <f>MAX((Y$9*E1285)+H1285+G1285,0)</f>
        <v>845.35012816333392</v>
      </c>
      <c r="L1285" s="42">
        <f t="shared" si="115"/>
        <v>0</v>
      </c>
      <c r="M1285" s="42">
        <f>ABS(MIN((Y$9*E1285)+H1285+G1285,0))</f>
        <v>0</v>
      </c>
      <c r="N1285" s="42">
        <f>MAX(K1285,0)*(D1285*1000/3600)</f>
        <v>18268.955547529826</v>
      </c>
      <c r="O1285" s="42">
        <f>ABS(M1285*(D1285*1000/3600))</f>
        <v>0</v>
      </c>
      <c r="P1285" s="42">
        <f>P1284+N1285/1000</f>
        <v>9871.5842719317425</v>
      </c>
      <c r="Q1285" s="42">
        <f>Q1284+O1285/1000</f>
        <v>1772.4190442929378</v>
      </c>
      <c r="R1285" s="43">
        <v>1319.7890939966226</v>
      </c>
      <c r="S1285" s="43">
        <f t="shared" si="116"/>
        <v>0</v>
      </c>
      <c r="T1285" s="42">
        <f>V1285*Y$16</f>
        <v>1100.6973026553721</v>
      </c>
      <c r="U1285" s="21">
        <f>MIN(O1285,Y$17)</f>
        <v>0</v>
      </c>
      <c r="V1285" s="21">
        <f t="shared" si="119"/>
        <v>1596.3031788096448</v>
      </c>
      <c r="W1285" s="22"/>
    </row>
    <row r="1286" spans="1:23" x14ac:dyDescent="0.35">
      <c r="A1286" s="5" t="s">
        <v>14</v>
      </c>
      <c r="B1286" s="5">
        <v>1279</v>
      </c>
      <c r="C1286" s="5">
        <v>257</v>
      </c>
      <c r="D1286" s="9">
        <v>77.900000000000006</v>
      </c>
      <c r="E1286" s="42">
        <f t="shared" si="117"/>
        <v>4.1666666666666269E-2</v>
      </c>
      <c r="F1286" s="42">
        <f t="shared" si="118"/>
        <v>0.14999999999999858</v>
      </c>
      <c r="G1286" s="42">
        <f>0.5*Y$11*Y$13*Y$10*(D1286*(1000/3600))^2</f>
        <v>423.79533499638904</v>
      </c>
      <c r="H1286" s="42">
        <f>IF(D1286=0,0,Y$12*Y$9*9.81)</f>
        <v>374.44769999999994</v>
      </c>
      <c r="I1286" s="42">
        <f t="shared" si="114"/>
        <v>798.24303499638904</v>
      </c>
      <c r="J1286" s="42">
        <f>(Y$9*E1286)+IF(E1286&gt;0,H1286+G1286,0)</f>
        <v>870.53470166305499</v>
      </c>
      <c r="K1286" s="42">
        <f>MAX((Y$9*E1286)+H1286+G1286,0)</f>
        <v>870.53470166305488</v>
      </c>
      <c r="L1286" s="42">
        <f t="shared" si="115"/>
        <v>0</v>
      </c>
      <c r="M1286" s="42">
        <f>ABS(MIN((Y$9*E1286)+H1286+G1286,0))</f>
        <v>0</v>
      </c>
      <c r="N1286" s="42">
        <f>MAX(K1286,0)*(D1286*1000/3600)</f>
        <v>18837.403683208882</v>
      </c>
      <c r="O1286" s="42">
        <f>ABS(M1286*(D1286*1000/3600))</f>
        <v>0</v>
      </c>
      <c r="P1286" s="42">
        <f>P1285+N1286/1000</f>
        <v>9890.4216756149508</v>
      </c>
      <c r="Q1286" s="42">
        <f>Q1285+O1286/1000</f>
        <v>1772.4190442929378</v>
      </c>
      <c r="R1286" s="43">
        <v>1319.7890939966226</v>
      </c>
      <c r="S1286" s="43">
        <f t="shared" si="116"/>
        <v>0</v>
      </c>
      <c r="T1286" s="42">
        <f>V1286*Y$16</f>
        <v>1100.6973026553721</v>
      </c>
      <c r="U1286" s="21">
        <f>MIN(O1286,Y$17)</f>
        <v>0</v>
      </c>
      <c r="V1286" s="21">
        <f t="shared" si="119"/>
        <v>1596.3031788096448</v>
      </c>
      <c r="W1286" s="22"/>
    </row>
    <row r="1287" spans="1:23" x14ac:dyDescent="0.35">
      <c r="A1287" s="5" t="s">
        <v>14</v>
      </c>
      <c r="B1287" s="5">
        <v>1280</v>
      </c>
      <c r="C1287" s="5">
        <v>258</v>
      </c>
      <c r="D1287" s="9">
        <v>78.099999999999994</v>
      </c>
      <c r="E1287" s="42">
        <f t="shared" si="117"/>
        <v>5.5555555555554373E-2</v>
      </c>
      <c r="F1287" s="42">
        <f t="shared" si="118"/>
        <v>0.19999999999999574</v>
      </c>
      <c r="G1287" s="42">
        <f>0.5*Y$11*Y$13*Y$10*(D1287*(1000/3600))^2</f>
        <v>425.9742277297222</v>
      </c>
      <c r="H1287" s="42">
        <f>IF(D1287=0,0,Y$12*Y$9*9.81)</f>
        <v>374.44769999999994</v>
      </c>
      <c r="I1287" s="42">
        <f t="shared" si="114"/>
        <v>800.42192772972214</v>
      </c>
      <c r="J1287" s="42">
        <f>(Y$9*E1287)+IF(E1287&gt;0,H1287+G1287,0)</f>
        <v>896.81081661860901</v>
      </c>
      <c r="K1287" s="42">
        <f>MAX((Y$9*E1287)+H1287+G1287,0)</f>
        <v>896.81081661860901</v>
      </c>
      <c r="L1287" s="42">
        <f t="shared" si="115"/>
        <v>0</v>
      </c>
      <c r="M1287" s="42">
        <f>ABS(MIN((Y$9*E1287)+H1287+G1287,0))</f>
        <v>0</v>
      </c>
      <c r="N1287" s="42">
        <f>MAX(K1287,0)*(D1287*1000/3600)</f>
        <v>19455.812438309265</v>
      </c>
      <c r="O1287" s="42">
        <f>ABS(M1287*(D1287*1000/3600))</f>
        <v>0</v>
      </c>
      <c r="P1287" s="42">
        <f>P1286+N1287/1000</f>
        <v>9909.8774880532601</v>
      </c>
      <c r="Q1287" s="42">
        <f>Q1286+O1287/1000</f>
        <v>1772.4190442929378</v>
      </c>
      <c r="R1287" s="43">
        <v>1319.7890939966226</v>
      </c>
      <c r="S1287" s="43">
        <f t="shared" si="116"/>
        <v>0</v>
      </c>
      <c r="T1287" s="42">
        <f>V1287*Y$16</f>
        <v>1100.6973026553721</v>
      </c>
      <c r="U1287" s="21">
        <f>MIN(O1287,Y$17)</f>
        <v>0</v>
      </c>
      <c r="V1287" s="21">
        <f t="shared" si="119"/>
        <v>1596.3031788096448</v>
      </c>
      <c r="W1287" s="22"/>
    </row>
    <row r="1288" spans="1:23" x14ac:dyDescent="0.35">
      <c r="A1288" s="5" t="s">
        <v>14</v>
      </c>
      <c r="B1288" s="5">
        <v>1281</v>
      </c>
      <c r="C1288" s="5">
        <v>259</v>
      </c>
      <c r="D1288" s="9">
        <v>78.3</v>
      </c>
      <c r="E1288" s="42">
        <f t="shared" si="117"/>
        <v>2.7777777777778172E-2</v>
      </c>
      <c r="F1288" s="42">
        <f t="shared" si="118"/>
        <v>0.10000000000000142</v>
      </c>
      <c r="G1288" s="42">
        <f>0.5*Y$11*Y$13*Y$10*(D1288*(1000/3600))^2</f>
        <v>428.15870736749997</v>
      </c>
      <c r="H1288" s="42">
        <f>IF(D1288=0,0,Y$12*Y$9*9.81)</f>
        <v>374.44769999999994</v>
      </c>
      <c r="I1288" s="42">
        <f t="shared" ref="I1288:I1351" si="120">G1288+H1288</f>
        <v>802.60640736749997</v>
      </c>
      <c r="J1288" s="42">
        <f>(Y$9*E1288)+IF(E1288&gt;0,H1288+G1288,0)</f>
        <v>850.80085181194511</v>
      </c>
      <c r="K1288" s="42">
        <f>MAX((Y$9*E1288)+H1288+G1288,0)</f>
        <v>850.80085181194499</v>
      </c>
      <c r="L1288" s="42">
        <f t="shared" ref="L1288:L1351" si="121">ABS(MIN(J1288,0))</f>
        <v>0</v>
      </c>
      <c r="M1288" s="42">
        <f>ABS(MIN((Y$9*E1288)+H1288+G1288,0))</f>
        <v>0</v>
      </c>
      <c r="N1288" s="42">
        <f>MAX(K1288,0)*(D1288*1000/3600)</f>
        <v>18504.918526909805</v>
      </c>
      <c r="O1288" s="42">
        <f>ABS(M1288*(D1288*1000/3600))</f>
        <v>0</v>
      </c>
      <c r="P1288" s="42">
        <f>P1287+N1288/1000</f>
        <v>9928.3824065801691</v>
      </c>
      <c r="Q1288" s="42">
        <f>Q1287+O1288/1000</f>
        <v>1772.4190442929378</v>
      </c>
      <c r="R1288" s="43">
        <v>1319.7890939966226</v>
      </c>
      <c r="S1288" s="43">
        <f t="shared" ref="S1288:S1351" si="122">R1289-R1288</f>
        <v>0</v>
      </c>
      <c r="T1288" s="42">
        <f>V1288*Y$16</f>
        <v>1100.6973026553721</v>
      </c>
      <c r="U1288" s="21">
        <f>MIN(O1288,Y$17)</f>
        <v>0</v>
      </c>
      <c r="V1288" s="21">
        <f t="shared" si="119"/>
        <v>1596.3031788096448</v>
      </c>
      <c r="W1288" s="22"/>
    </row>
    <row r="1289" spans="1:23" x14ac:dyDescent="0.35">
      <c r="A1289" s="5" t="s">
        <v>14</v>
      </c>
      <c r="B1289" s="5">
        <v>1282</v>
      </c>
      <c r="C1289" s="5">
        <v>260</v>
      </c>
      <c r="D1289" s="9">
        <v>78.3</v>
      </c>
      <c r="E1289" s="42">
        <f t="shared" ref="E1289:E1352" si="123">($D1290-$D1288)/2/3.6</f>
        <v>1.3888888888890073E-2</v>
      </c>
      <c r="F1289" s="42">
        <f t="shared" ref="F1289:F1352" si="124">($D1290-$D1288)/2</f>
        <v>5.0000000000004263E-2</v>
      </c>
      <c r="G1289" s="42">
        <f>0.5*Y$11*Y$13*Y$10*(D1289*(1000/3600))^2</f>
        <v>428.15870736749997</v>
      </c>
      <c r="H1289" s="42">
        <f>IF(D1289=0,0,Y$12*Y$9*9.81)</f>
        <v>374.44769999999994</v>
      </c>
      <c r="I1289" s="42">
        <f t="shared" si="120"/>
        <v>802.60640736749997</v>
      </c>
      <c r="J1289" s="42">
        <f>(Y$9*E1289)+IF(E1289&gt;0,H1289+G1289,0)</f>
        <v>826.70362958972419</v>
      </c>
      <c r="K1289" s="42">
        <f>MAX((Y$9*E1289)+H1289+G1289,0)</f>
        <v>826.70362958972419</v>
      </c>
      <c r="L1289" s="42">
        <f t="shared" si="121"/>
        <v>0</v>
      </c>
      <c r="M1289" s="42">
        <f>ABS(MIN((Y$9*E1289)+H1289+G1289,0))</f>
        <v>0</v>
      </c>
      <c r="N1289" s="42">
        <f>MAX(K1289,0)*(D1289*1000/3600)</f>
        <v>17980.803943576502</v>
      </c>
      <c r="O1289" s="42">
        <f>ABS(M1289*(D1289*1000/3600))</f>
        <v>0</v>
      </c>
      <c r="P1289" s="42">
        <f>P1288+N1289/1000</f>
        <v>9946.3632105237448</v>
      </c>
      <c r="Q1289" s="42">
        <f>Q1288+O1289/1000</f>
        <v>1772.4190442929378</v>
      </c>
      <c r="R1289" s="43">
        <v>1319.7890939966226</v>
      </c>
      <c r="S1289" s="43">
        <f t="shared" si="122"/>
        <v>0</v>
      </c>
      <c r="T1289" s="42">
        <f>V1289*Y$16</f>
        <v>1100.6973026553721</v>
      </c>
      <c r="U1289" s="21">
        <f>MIN(O1289,Y$17)</f>
        <v>0</v>
      </c>
      <c r="V1289" s="21">
        <f t="shared" ref="V1289:V1352" si="125">V1288+U1289/1000</f>
        <v>1596.3031788096448</v>
      </c>
      <c r="W1289" s="22"/>
    </row>
    <row r="1290" spans="1:23" x14ac:dyDescent="0.35">
      <c r="A1290" s="5" t="s">
        <v>14</v>
      </c>
      <c r="B1290" s="5">
        <v>1283</v>
      </c>
      <c r="C1290" s="5">
        <v>261</v>
      </c>
      <c r="D1290" s="9">
        <v>78.400000000000006</v>
      </c>
      <c r="E1290" s="42">
        <f t="shared" si="123"/>
        <v>1.3888888888890073E-2</v>
      </c>
      <c r="F1290" s="42">
        <f t="shared" si="124"/>
        <v>5.0000000000004263E-2</v>
      </c>
      <c r="G1290" s="42">
        <f>0.5*Y$11*Y$13*Y$10*(D1290*(1000/3600))^2</f>
        <v>429.25304227555557</v>
      </c>
      <c r="H1290" s="42">
        <f>IF(D1290=0,0,Y$12*Y$9*9.81)</f>
        <v>374.44769999999994</v>
      </c>
      <c r="I1290" s="42">
        <f t="shared" si="120"/>
        <v>803.70074227555551</v>
      </c>
      <c r="J1290" s="42">
        <f>(Y$9*E1290)+IF(E1290&gt;0,H1290+G1290,0)</f>
        <v>827.79796449777973</v>
      </c>
      <c r="K1290" s="42">
        <f>MAX((Y$9*E1290)+H1290+G1290,0)</f>
        <v>827.79796449777973</v>
      </c>
      <c r="L1290" s="42">
        <f t="shared" si="121"/>
        <v>0</v>
      </c>
      <c r="M1290" s="42">
        <f>ABS(MIN((Y$9*E1290)+H1290+G1290,0))</f>
        <v>0</v>
      </c>
      <c r="N1290" s="42">
        <f>MAX(K1290,0)*(D1290*1000/3600)</f>
        <v>18027.600115729427</v>
      </c>
      <c r="O1290" s="42">
        <f>ABS(M1290*(D1290*1000/3600))</f>
        <v>0</v>
      </c>
      <c r="P1290" s="42">
        <f>P1289+N1290/1000</f>
        <v>9964.3908106394738</v>
      </c>
      <c r="Q1290" s="42">
        <f>Q1289+O1290/1000</f>
        <v>1772.4190442929378</v>
      </c>
      <c r="R1290" s="43">
        <v>1319.7890939966226</v>
      </c>
      <c r="S1290" s="43">
        <f t="shared" si="122"/>
        <v>0</v>
      </c>
      <c r="T1290" s="42">
        <f>V1290*Y$16</f>
        <v>1100.6973026553721</v>
      </c>
      <c r="U1290" s="21">
        <f>MIN(O1290,Y$17)</f>
        <v>0</v>
      </c>
      <c r="V1290" s="21">
        <f t="shared" si="125"/>
        <v>1596.3031788096448</v>
      </c>
      <c r="W1290" s="22"/>
    </row>
    <row r="1291" spans="1:23" x14ac:dyDescent="0.35">
      <c r="A1291" s="5" t="s">
        <v>14</v>
      </c>
      <c r="B1291" s="5">
        <v>1284</v>
      </c>
      <c r="C1291" s="5">
        <v>262</v>
      </c>
      <c r="D1291" s="9">
        <v>78.400000000000006</v>
      </c>
      <c r="E1291" s="42">
        <f t="shared" si="123"/>
        <v>0</v>
      </c>
      <c r="F1291" s="42">
        <f t="shared" si="124"/>
        <v>0</v>
      </c>
      <c r="G1291" s="42">
        <f>0.5*Y$11*Y$13*Y$10*(D1291*(1000/3600))^2</f>
        <v>429.25304227555557</v>
      </c>
      <c r="H1291" s="42">
        <f>IF(D1291=0,0,Y$12*Y$9*9.81)</f>
        <v>374.44769999999994</v>
      </c>
      <c r="I1291" s="42">
        <f t="shared" si="120"/>
        <v>803.70074227555551</v>
      </c>
      <c r="J1291" s="42">
        <f>(Y$9*E1291)+IF(E1291&gt;0,H1291+G1291,0)</f>
        <v>0</v>
      </c>
      <c r="K1291" s="42">
        <f>MAX((Y$9*E1291)+H1291+G1291,0)</f>
        <v>803.70074227555551</v>
      </c>
      <c r="L1291" s="42">
        <f t="shared" si="121"/>
        <v>0</v>
      </c>
      <c r="M1291" s="42">
        <f>ABS(MIN((Y$9*E1291)+H1291+G1291,0))</f>
        <v>0</v>
      </c>
      <c r="N1291" s="42">
        <f>MAX(K1291,0)*(D1291*1000/3600)</f>
        <v>17502.816165112097</v>
      </c>
      <c r="O1291" s="42">
        <f>ABS(M1291*(D1291*1000/3600))</f>
        <v>0</v>
      </c>
      <c r="P1291" s="42">
        <f>P1290+N1291/1000</f>
        <v>9981.8936268045854</v>
      </c>
      <c r="Q1291" s="42">
        <f>Q1290+O1291/1000</f>
        <v>1772.4190442929378</v>
      </c>
      <c r="R1291" s="43">
        <v>1319.7890939966226</v>
      </c>
      <c r="S1291" s="43">
        <f t="shared" si="122"/>
        <v>0</v>
      </c>
      <c r="T1291" s="42">
        <f>V1291*Y$16</f>
        <v>1100.6973026553721</v>
      </c>
      <c r="U1291" s="21">
        <f>MIN(O1291,Y$17)</f>
        <v>0</v>
      </c>
      <c r="V1291" s="21">
        <f t="shared" si="125"/>
        <v>1596.3031788096448</v>
      </c>
      <c r="W1291" s="22"/>
    </row>
    <row r="1292" spans="1:23" x14ac:dyDescent="0.35">
      <c r="A1292" s="5" t="s">
        <v>14</v>
      </c>
      <c r="B1292" s="5">
        <v>1285</v>
      </c>
      <c r="C1292" s="5">
        <v>263</v>
      </c>
      <c r="D1292" s="9">
        <v>78.400000000000006</v>
      </c>
      <c r="E1292" s="42">
        <f t="shared" si="123"/>
        <v>-2.7777777777778172E-2</v>
      </c>
      <c r="F1292" s="42">
        <f t="shared" si="124"/>
        <v>-0.10000000000000142</v>
      </c>
      <c r="G1292" s="42">
        <f>0.5*Y$11*Y$13*Y$10*(D1292*(1000/3600))^2</f>
        <v>429.25304227555557</v>
      </c>
      <c r="H1292" s="42">
        <f>IF(D1292=0,0,Y$12*Y$9*9.81)</f>
        <v>374.44769999999994</v>
      </c>
      <c r="I1292" s="42">
        <f t="shared" si="120"/>
        <v>803.70074227555551</v>
      </c>
      <c r="J1292" s="42">
        <f>(Y$9*E1292)+IF(E1292&gt;0,H1292+G1292,0)</f>
        <v>-48.194444444445125</v>
      </c>
      <c r="K1292" s="42">
        <f>MAX((Y$9*E1292)+H1292+G1292,0)</f>
        <v>755.50629783111037</v>
      </c>
      <c r="L1292" s="42">
        <f t="shared" si="121"/>
        <v>48.194444444445125</v>
      </c>
      <c r="M1292" s="42">
        <f>ABS(MIN((Y$9*E1292)+H1292+G1292,0))</f>
        <v>0</v>
      </c>
      <c r="N1292" s="42">
        <f>MAX(K1292,0)*(D1292*1000/3600)</f>
        <v>16453.248263877515</v>
      </c>
      <c r="O1292" s="42">
        <f>ABS(M1292*(D1292*1000/3600))</f>
        <v>0</v>
      </c>
      <c r="P1292" s="42">
        <f>P1291+N1292/1000</f>
        <v>9998.3468750684624</v>
      </c>
      <c r="Q1292" s="42">
        <f>Q1291+O1292/1000</f>
        <v>1772.4190442929378</v>
      </c>
      <c r="R1292" s="43">
        <v>1319.7890939966226</v>
      </c>
      <c r="S1292" s="43">
        <f t="shared" si="122"/>
        <v>0</v>
      </c>
      <c r="T1292" s="42">
        <f>V1292*Y$16</f>
        <v>1100.6973026553721</v>
      </c>
      <c r="U1292" s="21">
        <f>MIN(O1292,Y$17)</f>
        <v>0</v>
      </c>
      <c r="V1292" s="21">
        <f t="shared" si="125"/>
        <v>1596.3031788096448</v>
      </c>
      <c r="W1292" s="22"/>
    </row>
    <row r="1293" spans="1:23" x14ac:dyDescent="0.35">
      <c r="A1293" s="5" t="s">
        <v>14</v>
      </c>
      <c r="B1293" s="5">
        <v>1286</v>
      </c>
      <c r="C1293" s="5">
        <v>264</v>
      </c>
      <c r="D1293" s="9">
        <v>78.2</v>
      </c>
      <c r="E1293" s="42">
        <f t="shared" si="123"/>
        <v>-5.5555555555556344E-2</v>
      </c>
      <c r="F1293" s="42">
        <f t="shared" si="124"/>
        <v>-0.20000000000000284</v>
      </c>
      <c r="G1293" s="42">
        <f>0.5*Y$11*Y$13*Y$10*(D1293*(1000/3600))^2</f>
        <v>427.06576918555567</v>
      </c>
      <c r="H1293" s="42">
        <f>IF(D1293=0,0,Y$12*Y$9*9.81)</f>
        <v>374.44769999999994</v>
      </c>
      <c r="I1293" s="42">
        <f t="shared" si="120"/>
        <v>801.51346918555555</v>
      </c>
      <c r="J1293" s="42">
        <f>(Y$9*E1293)+IF(E1293&gt;0,H1293+G1293,0)</f>
        <v>-96.38888888889025</v>
      </c>
      <c r="K1293" s="42">
        <f>MAX((Y$9*E1293)+H1293+G1293,0)</f>
        <v>705.12458029666527</v>
      </c>
      <c r="L1293" s="42">
        <f t="shared" si="121"/>
        <v>96.38888888889025</v>
      </c>
      <c r="M1293" s="42">
        <f>ABS(MIN((Y$9*E1293)+H1293+G1293,0))</f>
        <v>0</v>
      </c>
      <c r="N1293" s="42">
        <f>MAX(K1293,0)*(D1293*1000/3600)</f>
        <v>15316.87282755534</v>
      </c>
      <c r="O1293" s="42">
        <f>ABS(M1293*(D1293*1000/3600))</f>
        <v>0</v>
      </c>
      <c r="P1293" s="42">
        <f>P1292+N1293/1000</f>
        <v>10013.663747896018</v>
      </c>
      <c r="Q1293" s="42">
        <f>Q1292+O1293/1000</f>
        <v>1772.4190442929378</v>
      </c>
      <c r="R1293" s="43">
        <v>1319.7890939966226</v>
      </c>
      <c r="S1293" s="43">
        <f t="shared" si="122"/>
        <v>0</v>
      </c>
      <c r="T1293" s="42">
        <f>V1293*Y$16</f>
        <v>1100.6973026553721</v>
      </c>
      <c r="U1293" s="21">
        <f>MIN(O1293,Y$17)</f>
        <v>0</v>
      </c>
      <c r="V1293" s="21">
        <f t="shared" si="125"/>
        <v>1596.3031788096448</v>
      </c>
      <c r="W1293" s="22"/>
    </row>
    <row r="1294" spans="1:23" x14ac:dyDescent="0.35">
      <c r="A1294" s="5" t="s">
        <v>14</v>
      </c>
      <c r="B1294" s="5">
        <v>1287</v>
      </c>
      <c r="C1294" s="5">
        <v>265</v>
      </c>
      <c r="D1294" s="9">
        <v>78</v>
      </c>
      <c r="E1294" s="42">
        <f t="shared" si="123"/>
        <v>-6.9444444444444448E-2</v>
      </c>
      <c r="F1294" s="42">
        <f t="shared" si="124"/>
        <v>-0.25</v>
      </c>
      <c r="G1294" s="42">
        <f>0.5*Y$11*Y$13*Y$10*(D1294*(1000/3600))^2</f>
        <v>424.88408300000009</v>
      </c>
      <c r="H1294" s="42">
        <f>IF(D1294=0,0,Y$12*Y$9*9.81)</f>
        <v>374.44769999999994</v>
      </c>
      <c r="I1294" s="42">
        <f t="shared" si="120"/>
        <v>799.33178300000009</v>
      </c>
      <c r="J1294" s="42">
        <f>(Y$9*E1294)+IF(E1294&gt;0,H1294+G1294,0)</f>
        <v>-120.48611111111111</v>
      </c>
      <c r="K1294" s="42">
        <f>MAX((Y$9*E1294)+H1294+G1294,0)</f>
        <v>678.84567188888889</v>
      </c>
      <c r="L1294" s="42">
        <f t="shared" si="121"/>
        <v>120.48611111111111</v>
      </c>
      <c r="M1294" s="42">
        <f>ABS(MIN((Y$9*E1294)+H1294+G1294,0))</f>
        <v>0</v>
      </c>
      <c r="N1294" s="42">
        <f>MAX(K1294,0)*(D1294*1000/3600)</f>
        <v>14708.322890925927</v>
      </c>
      <c r="O1294" s="42">
        <f>ABS(M1294*(D1294*1000/3600))</f>
        <v>0</v>
      </c>
      <c r="P1294" s="42">
        <f>P1293+N1294/1000</f>
        <v>10028.372070786943</v>
      </c>
      <c r="Q1294" s="42">
        <f>Q1293+O1294/1000</f>
        <v>1772.4190442929378</v>
      </c>
      <c r="R1294" s="43">
        <v>1319.7890939966226</v>
      </c>
      <c r="S1294" s="43">
        <f t="shared" si="122"/>
        <v>0</v>
      </c>
      <c r="T1294" s="42">
        <f>V1294*Y$16</f>
        <v>1100.6973026553721</v>
      </c>
      <c r="U1294" s="21">
        <f>MIN(O1294,Y$17)</f>
        <v>0</v>
      </c>
      <c r="V1294" s="21">
        <f t="shared" si="125"/>
        <v>1596.3031788096448</v>
      </c>
      <c r="W1294" s="22"/>
    </row>
    <row r="1295" spans="1:23" x14ac:dyDescent="0.35">
      <c r="A1295" s="5" t="s">
        <v>14</v>
      </c>
      <c r="B1295" s="5">
        <v>1288</v>
      </c>
      <c r="C1295" s="5">
        <v>266</v>
      </c>
      <c r="D1295" s="9">
        <v>77.7</v>
      </c>
      <c r="E1295" s="42">
        <f t="shared" si="123"/>
        <v>-9.7222222222222612E-2</v>
      </c>
      <c r="F1295" s="42">
        <f t="shared" si="124"/>
        <v>-0.35000000000000142</v>
      </c>
      <c r="G1295" s="42">
        <f>0.5*Y$11*Y$13*Y$10*(D1295*(1000/3600))^2</f>
        <v>421.6220291675001</v>
      </c>
      <c r="H1295" s="42">
        <f>IF(D1295=0,0,Y$12*Y$9*9.81)</f>
        <v>374.44769999999994</v>
      </c>
      <c r="I1295" s="42">
        <f t="shared" si="120"/>
        <v>796.0697291675001</v>
      </c>
      <c r="J1295" s="42">
        <f>(Y$9*E1295)+IF(E1295&gt;0,H1295+G1295,0)</f>
        <v>-168.68055555555623</v>
      </c>
      <c r="K1295" s="42">
        <f>MAX((Y$9*E1295)+H1295+G1295,0)</f>
        <v>627.38917361194376</v>
      </c>
      <c r="L1295" s="42">
        <f t="shared" si="121"/>
        <v>168.68055555555623</v>
      </c>
      <c r="M1295" s="42">
        <f>ABS(MIN((Y$9*E1295)+H1295+G1295,0))</f>
        <v>0</v>
      </c>
      <c r="N1295" s="42">
        <f>MAX(K1295,0)*(D1295*1000/3600)</f>
        <v>13541.149663791119</v>
      </c>
      <c r="O1295" s="42">
        <f>ABS(M1295*(D1295*1000/3600))</f>
        <v>0</v>
      </c>
      <c r="P1295" s="42">
        <f>P1294+N1295/1000</f>
        <v>10041.913220450735</v>
      </c>
      <c r="Q1295" s="42">
        <f>Q1294+O1295/1000</f>
        <v>1772.4190442929378</v>
      </c>
      <c r="R1295" s="43">
        <v>1319.7890939966226</v>
      </c>
      <c r="S1295" s="43">
        <f t="shared" si="122"/>
        <v>0</v>
      </c>
      <c r="T1295" s="42">
        <f>V1295*Y$16</f>
        <v>1100.6973026553721</v>
      </c>
      <c r="U1295" s="21">
        <f>MIN(O1295,Y$17)</f>
        <v>0</v>
      </c>
      <c r="V1295" s="21">
        <f t="shared" si="125"/>
        <v>1596.3031788096448</v>
      </c>
      <c r="W1295" s="22"/>
    </row>
    <row r="1296" spans="1:23" x14ac:dyDescent="0.35">
      <c r="A1296" s="5" t="s">
        <v>14</v>
      </c>
      <c r="B1296" s="5">
        <v>1289</v>
      </c>
      <c r="C1296" s="5">
        <v>267</v>
      </c>
      <c r="D1296" s="9">
        <v>77.3</v>
      </c>
      <c r="E1296" s="42">
        <f t="shared" si="123"/>
        <v>-0.11111111111111072</v>
      </c>
      <c r="F1296" s="42">
        <f t="shared" si="124"/>
        <v>-0.39999999999999858</v>
      </c>
      <c r="G1296" s="42">
        <f>0.5*Y$11*Y$13*Y$10*(D1296*(1000/3600))^2</f>
        <v>417.29217822305549</v>
      </c>
      <c r="H1296" s="42">
        <f>IF(D1296=0,0,Y$12*Y$9*9.81)</f>
        <v>374.44769999999994</v>
      </c>
      <c r="I1296" s="42">
        <f t="shared" si="120"/>
        <v>791.73987822305548</v>
      </c>
      <c r="J1296" s="42">
        <f>(Y$9*E1296)+IF(E1296&gt;0,H1296+G1296,0)</f>
        <v>-192.77777777777709</v>
      </c>
      <c r="K1296" s="42">
        <f>MAX((Y$9*E1296)+H1296+G1296,0)</f>
        <v>598.96210044527834</v>
      </c>
      <c r="L1296" s="42">
        <f t="shared" si="121"/>
        <v>192.77777777777709</v>
      </c>
      <c r="M1296" s="42">
        <f>ABS(MIN((Y$9*E1296)+H1296+G1296,0))</f>
        <v>0</v>
      </c>
      <c r="N1296" s="42">
        <f>MAX(K1296,0)*(D1296*1000/3600)</f>
        <v>12861.047323450004</v>
      </c>
      <c r="O1296" s="42">
        <f>ABS(M1296*(D1296*1000/3600))</f>
        <v>0</v>
      </c>
      <c r="P1296" s="42">
        <f>P1295+N1296/1000</f>
        <v>10054.774267774184</v>
      </c>
      <c r="Q1296" s="42">
        <f>Q1295+O1296/1000</f>
        <v>1772.4190442929378</v>
      </c>
      <c r="R1296" s="43">
        <v>1319.7890939966226</v>
      </c>
      <c r="S1296" s="43">
        <f t="shared" si="122"/>
        <v>0</v>
      </c>
      <c r="T1296" s="42">
        <f>V1296*Y$16</f>
        <v>1100.6973026553721</v>
      </c>
      <c r="U1296" s="21">
        <f>MIN(O1296,Y$17)</f>
        <v>0</v>
      </c>
      <c r="V1296" s="21">
        <f t="shared" si="125"/>
        <v>1596.3031788096448</v>
      </c>
      <c r="W1296" s="22"/>
    </row>
    <row r="1297" spans="1:23" x14ac:dyDescent="0.35">
      <c r="A1297" s="5" t="s">
        <v>14</v>
      </c>
      <c r="B1297" s="5">
        <v>1290</v>
      </c>
      <c r="C1297" s="5">
        <v>268</v>
      </c>
      <c r="D1297" s="9">
        <v>76.900000000000006</v>
      </c>
      <c r="E1297" s="42">
        <f t="shared" si="123"/>
        <v>-9.7222222222222612E-2</v>
      </c>
      <c r="F1297" s="42">
        <f t="shared" si="124"/>
        <v>-0.35000000000000142</v>
      </c>
      <c r="G1297" s="42">
        <f>0.5*Y$11*Y$13*Y$10*(D1297*(1000/3600))^2</f>
        <v>412.98467489638898</v>
      </c>
      <c r="H1297" s="42">
        <f>IF(D1297=0,0,Y$12*Y$9*9.81)</f>
        <v>374.44769999999994</v>
      </c>
      <c r="I1297" s="42">
        <f t="shared" si="120"/>
        <v>787.43237489638886</v>
      </c>
      <c r="J1297" s="42">
        <f>(Y$9*E1297)+IF(E1297&gt;0,H1297+G1297,0)</f>
        <v>-168.68055555555623</v>
      </c>
      <c r="K1297" s="42">
        <f>MAX((Y$9*E1297)+H1297+G1297,0)</f>
        <v>618.75181934083275</v>
      </c>
      <c r="L1297" s="42">
        <f t="shared" si="121"/>
        <v>168.68055555555623</v>
      </c>
      <c r="M1297" s="42">
        <f>ABS(MIN((Y$9*E1297)+H1297+G1297,0))</f>
        <v>0</v>
      </c>
      <c r="N1297" s="42">
        <f>MAX(K1297,0)*(D1297*1000/3600)</f>
        <v>13217.226363141677</v>
      </c>
      <c r="O1297" s="42">
        <f>ABS(M1297*(D1297*1000/3600))</f>
        <v>0</v>
      </c>
      <c r="P1297" s="42">
        <f>P1296+N1297/1000</f>
        <v>10067.991494137326</v>
      </c>
      <c r="Q1297" s="42">
        <f>Q1296+O1297/1000</f>
        <v>1772.4190442929378</v>
      </c>
      <c r="R1297" s="43">
        <v>1319.7890939966226</v>
      </c>
      <c r="S1297" s="43">
        <f t="shared" si="122"/>
        <v>0</v>
      </c>
      <c r="T1297" s="42">
        <f>V1297*Y$16</f>
        <v>1100.6973026553721</v>
      </c>
      <c r="U1297" s="21">
        <f>MIN(O1297,Y$17)</f>
        <v>0</v>
      </c>
      <c r="V1297" s="21">
        <f t="shared" si="125"/>
        <v>1596.3031788096448</v>
      </c>
      <c r="W1297" s="22"/>
    </row>
    <row r="1298" spans="1:23" x14ac:dyDescent="0.35">
      <c r="A1298" s="5" t="s">
        <v>14</v>
      </c>
      <c r="B1298" s="5">
        <v>1291</v>
      </c>
      <c r="C1298" s="5">
        <v>269</v>
      </c>
      <c r="D1298" s="9">
        <v>76.599999999999994</v>
      </c>
      <c r="E1298" s="42">
        <f t="shared" si="123"/>
        <v>-9.7222222222222612E-2</v>
      </c>
      <c r="F1298" s="42">
        <f t="shared" si="124"/>
        <v>-0.35000000000000142</v>
      </c>
      <c r="G1298" s="42">
        <f>0.5*Y$11*Y$13*Y$10*(D1298*(1000/3600))^2</f>
        <v>409.7687130255556</v>
      </c>
      <c r="H1298" s="42">
        <f>IF(D1298=0,0,Y$12*Y$9*9.81)</f>
        <v>374.44769999999994</v>
      </c>
      <c r="I1298" s="42">
        <f t="shared" si="120"/>
        <v>784.21641302555554</v>
      </c>
      <c r="J1298" s="42">
        <f>(Y$9*E1298)+IF(E1298&gt;0,H1298+G1298,0)</f>
        <v>-168.68055555555623</v>
      </c>
      <c r="K1298" s="42">
        <f>MAX((Y$9*E1298)+H1298+G1298,0)</f>
        <v>615.53585746999931</v>
      </c>
      <c r="L1298" s="42">
        <f t="shared" si="121"/>
        <v>168.68055555555623</v>
      </c>
      <c r="M1298" s="42">
        <f>ABS(MIN((Y$9*E1298)+H1298+G1298,0))</f>
        <v>0</v>
      </c>
      <c r="N1298" s="42">
        <f>MAX(K1298,0)*(D1298*1000/3600)</f>
        <v>13097.235189500541</v>
      </c>
      <c r="O1298" s="42">
        <f>ABS(M1298*(D1298*1000/3600))</f>
        <v>0</v>
      </c>
      <c r="P1298" s="42">
        <f>P1297+N1298/1000</f>
        <v>10081.088729326826</v>
      </c>
      <c r="Q1298" s="42">
        <f>Q1297+O1298/1000</f>
        <v>1772.4190442929378</v>
      </c>
      <c r="R1298" s="43">
        <v>1319.7890939966226</v>
      </c>
      <c r="S1298" s="43">
        <f t="shared" si="122"/>
        <v>0</v>
      </c>
      <c r="T1298" s="42">
        <f>V1298*Y$16</f>
        <v>1100.6973026553721</v>
      </c>
      <c r="U1298" s="21">
        <f>MIN(O1298,Y$17)</f>
        <v>0</v>
      </c>
      <c r="V1298" s="21">
        <f t="shared" si="125"/>
        <v>1596.3031788096448</v>
      </c>
      <c r="W1298" s="22"/>
    </row>
    <row r="1299" spans="1:23" x14ac:dyDescent="0.35">
      <c r="A1299" s="5" t="s">
        <v>14</v>
      </c>
      <c r="B1299" s="5">
        <v>1292</v>
      </c>
      <c r="C1299" s="5">
        <v>270</v>
      </c>
      <c r="D1299" s="9">
        <v>76.2</v>
      </c>
      <c r="E1299" s="42">
        <f t="shared" si="123"/>
        <v>-0.12499999999999881</v>
      </c>
      <c r="F1299" s="42">
        <f t="shared" si="124"/>
        <v>-0.44999999999999574</v>
      </c>
      <c r="G1299" s="42">
        <f>0.5*Y$11*Y$13*Y$10*(D1299*(1000/3600))^2</f>
        <v>405.50031803000002</v>
      </c>
      <c r="H1299" s="42">
        <f>IF(D1299=0,0,Y$12*Y$9*9.81)</f>
        <v>374.44769999999994</v>
      </c>
      <c r="I1299" s="42">
        <f t="shared" si="120"/>
        <v>779.94801802999996</v>
      </c>
      <c r="J1299" s="42">
        <f>(Y$9*E1299)+IF(E1299&gt;0,H1299+G1299,0)</f>
        <v>-216.87499999999793</v>
      </c>
      <c r="K1299" s="42">
        <f>MAX((Y$9*E1299)+H1299+G1299,0)</f>
        <v>563.073018030002</v>
      </c>
      <c r="L1299" s="42">
        <f t="shared" si="121"/>
        <v>216.87499999999793</v>
      </c>
      <c r="M1299" s="42">
        <f>ABS(MIN((Y$9*E1299)+H1299+G1299,0))</f>
        <v>0</v>
      </c>
      <c r="N1299" s="42">
        <f>MAX(K1299,0)*(D1299*1000/3600)</f>
        <v>11918.378881635042</v>
      </c>
      <c r="O1299" s="42">
        <f>ABS(M1299*(D1299*1000/3600))</f>
        <v>0</v>
      </c>
      <c r="P1299" s="42">
        <f>P1298+N1299/1000</f>
        <v>10093.007108208461</v>
      </c>
      <c r="Q1299" s="42">
        <f>Q1298+O1299/1000</f>
        <v>1772.4190442929378</v>
      </c>
      <c r="R1299" s="43">
        <v>1319.7890939966226</v>
      </c>
      <c r="S1299" s="43">
        <f t="shared" si="122"/>
        <v>0</v>
      </c>
      <c r="T1299" s="42">
        <f>V1299*Y$16</f>
        <v>1100.6973026553721</v>
      </c>
      <c r="U1299" s="21">
        <f>MIN(O1299,Y$17)</f>
        <v>0</v>
      </c>
      <c r="V1299" s="21">
        <f t="shared" si="125"/>
        <v>1596.3031788096448</v>
      </c>
      <c r="W1299" s="22"/>
    </row>
    <row r="1300" spans="1:23" x14ac:dyDescent="0.35">
      <c r="A1300" s="5" t="s">
        <v>14</v>
      </c>
      <c r="B1300" s="5">
        <v>1293</v>
      </c>
      <c r="C1300" s="5">
        <v>271</v>
      </c>
      <c r="D1300" s="9">
        <v>75.7</v>
      </c>
      <c r="E1300" s="42">
        <f t="shared" si="123"/>
        <v>-0.1388888888888889</v>
      </c>
      <c r="F1300" s="42">
        <f t="shared" si="124"/>
        <v>-0.5</v>
      </c>
      <c r="G1300" s="42">
        <f>0.5*Y$11*Y$13*Y$10*(D1300*(1000/3600))^2</f>
        <v>400.19625062305556</v>
      </c>
      <c r="H1300" s="42">
        <f>IF(D1300=0,0,Y$12*Y$9*9.81)</f>
        <v>374.44769999999994</v>
      </c>
      <c r="I1300" s="42">
        <f t="shared" si="120"/>
        <v>774.6439506230555</v>
      </c>
      <c r="J1300" s="42">
        <f>(Y$9*E1300)+IF(E1300&gt;0,H1300+G1300,0)</f>
        <v>-240.97222222222223</v>
      </c>
      <c r="K1300" s="42">
        <f>MAX((Y$9*E1300)+H1300+G1300,0)</f>
        <v>533.67172840083322</v>
      </c>
      <c r="L1300" s="42">
        <f t="shared" si="121"/>
        <v>240.97222222222223</v>
      </c>
      <c r="M1300" s="42">
        <f>ABS(MIN((Y$9*E1300)+H1300+G1300,0))</f>
        <v>0</v>
      </c>
      <c r="N1300" s="42">
        <f>MAX(K1300,0)*(D1300*1000/3600)</f>
        <v>11221.930511095299</v>
      </c>
      <c r="O1300" s="42">
        <f>ABS(M1300*(D1300*1000/3600))</f>
        <v>0</v>
      </c>
      <c r="P1300" s="42">
        <f>P1299+N1300/1000</f>
        <v>10104.229038719557</v>
      </c>
      <c r="Q1300" s="42">
        <f>Q1299+O1300/1000</f>
        <v>1772.4190442929378</v>
      </c>
      <c r="R1300" s="43">
        <v>1319.7890939966226</v>
      </c>
      <c r="S1300" s="43">
        <f t="shared" si="122"/>
        <v>0</v>
      </c>
      <c r="T1300" s="42">
        <f>V1300*Y$16</f>
        <v>1100.6973026553721</v>
      </c>
      <c r="U1300" s="21">
        <f>MIN(O1300,Y$17)</f>
        <v>0</v>
      </c>
      <c r="V1300" s="21">
        <f t="shared" si="125"/>
        <v>1596.3031788096448</v>
      </c>
      <c r="W1300" s="22"/>
    </row>
    <row r="1301" spans="1:23" x14ac:dyDescent="0.35">
      <c r="A1301" s="5" t="s">
        <v>14</v>
      </c>
      <c r="B1301" s="5">
        <v>1294</v>
      </c>
      <c r="C1301" s="5">
        <v>272</v>
      </c>
      <c r="D1301" s="9">
        <v>75.2</v>
      </c>
      <c r="E1301" s="42">
        <f t="shared" si="123"/>
        <v>-0.1388888888888889</v>
      </c>
      <c r="F1301" s="42">
        <f t="shared" si="124"/>
        <v>-0.5</v>
      </c>
      <c r="G1301" s="42">
        <f>0.5*Y$11*Y$13*Y$10*(D1301*(1000/3600))^2</f>
        <v>394.92710136888888</v>
      </c>
      <c r="H1301" s="42">
        <f>IF(D1301=0,0,Y$12*Y$9*9.81)</f>
        <v>374.44769999999994</v>
      </c>
      <c r="I1301" s="42">
        <f t="shared" si="120"/>
        <v>769.37480136888882</v>
      </c>
      <c r="J1301" s="42">
        <f>(Y$9*E1301)+IF(E1301&gt;0,H1301+G1301,0)</f>
        <v>-240.97222222222223</v>
      </c>
      <c r="K1301" s="42">
        <f>MAX((Y$9*E1301)+H1301+G1301,0)</f>
        <v>528.40257914666654</v>
      </c>
      <c r="L1301" s="42">
        <f t="shared" si="121"/>
        <v>240.97222222222223</v>
      </c>
      <c r="M1301" s="42">
        <f>ABS(MIN((Y$9*E1301)+H1301+G1301,0))</f>
        <v>0</v>
      </c>
      <c r="N1301" s="42">
        <f>MAX(K1301,0)*(D1301*1000/3600)</f>
        <v>11037.742764397035</v>
      </c>
      <c r="O1301" s="42">
        <f>ABS(M1301*(D1301*1000/3600))</f>
        <v>0</v>
      </c>
      <c r="P1301" s="42">
        <f>P1300+N1301/1000</f>
        <v>10115.266781483953</v>
      </c>
      <c r="Q1301" s="42">
        <f>Q1300+O1301/1000</f>
        <v>1772.4190442929378</v>
      </c>
      <c r="R1301" s="43">
        <v>1319.7890939966226</v>
      </c>
      <c r="S1301" s="43">
        <f t="shared" si="122"/>
        <v>0</v>
      </c>
      <c r="T1301" s="42">
        <f>V1301*Y$16</f>
        <v>1100.6973026553721</v>
      </c>
      <c r="U1301" s="21">
        <f>MIN(O1301,Y$17)</f>
        <v>0</v>
      </c>
      <c r="V1301" s="21">
        <f t="shared" si="125"/>
        <v>1596.3031788096448</v>
      </c>
      <c r="W1301" s="22"/>
    </row>
    <row r="1302" spans="1:23" x14ac:dyDescent="0.35">
      <c r="A1302" s="5" t="s">
        <v>14</v>
      </c>
      <c r="B1302" s="5">
        <v>1295</v>
      </c>
      <c r="C1302" s="5">
        <v>273</v>
      </c>
      <c r="D1302" s="9">
        <v>74.7</v>
      </c>
      <c r="E1302" s="42">
        <f t="shared" si="123"/>
        <v>-0.11111111111111072</v>
      </c>
      <c r="F1302" s="42">
        <f t="shared" si="124"/>
        <v>-0.39999999999999858</v>
      </c>
      <c r="G1302" s="42">
        <f>0.5*Y$11*Y$13*Y$10*(D1302*(1000/3600))^2</f>
        <v>389.69287026749998</v>
      </c>
      <c r="H1302" s="42">
        <f>IF(D1302=0,0,Y$12*Y$9*9.81)</f>
        <v>374.44769999999994</v>
      </c>
      <c r="I1302" s="42">
        <f t="shared" si="120"/>
        <v>764.14057026749992</v>
      </c>
      <c r="J1302" s="42">
        <f>(Y$9*E1302)+IF(E1302&gt;0,H1302+G1302,0)</f>
        <v>-192.77777777777709</v>
      </c>
      <c r="K1302" s="42">
        <f>MAX((Y$9*E1302)+H1302+G1302,0)</f>
        <v>571.36279248972278</v>
      </c>
      <c r="L1302" s="42">
        <f t="shared" si="121"/>
        <v>192.77777777777709</v>
      </c>
      <c r="M1302" s="42">
        <f>ABS(MIN((Y$9*E1302)+H1302+G1302,0))</f>
        <v>0</v>
      </c>
      <c r="N1302" s="42">
        <f>MAX(K1302,0)*(D1302*1000/3600)</f>
        <v>11855.777944161748</v>
      </c>
      <c r="O1302" s="42">
        <f>ABS(M1302*(D1302*1000/3600))</f>
        <v>0</v>
      </c>
      <c r="P1302" s="42">
        <f>P1301+N1302/1000</f>
        <v>10127.122559428115</v>
      </c>
      <c r="Q1302" s="42">
        <f>Q1301+O1302/1000</f>
        <v>1772.4190442929378</v>
      </c>
      <c r="R1302" s="43">
        <v>1319.7890939966226</v>
      </c>
      <c r="S1302" s="43">
        <f t="shared" si="122"/>
        <v>0</v>
      </c>
      <c r="T1302" s="42">
        <f>V1302*Y$16</f>
        <v>1100.6973026553721</v>
      </c>
      <c r="U1302" s="21">
        <f>MIN(O1302,Y$17)</f>
        <v>0</v>
      </c>
      <c r="V1302" s="21">
        <f t="shared" si="125"/>
        <v>1596.3031788096448</v>
      </c>
      <c r="W1302" s="22"/>
    </row>
    <row r="1303" spans="1:23" x14ac:dyDescent="0.35">
      <c r="A1303" s="5" t="s">
        <v>14</v>
      </c>
      <c r="B1303" s="5">
        <v>1296</v>
      </c>
      <c r="C1303" s="5">
        <v>274</v>
      </c>
      <c r="D1303" s="9">
        <v>74.400000000000006</v>
      </c>
      <c r="E1303" s="42">
        <f t="shared" si="123"/>
        <v>-5.5555555555556344E-2</v>
      </c>
      <c r="F1303" s="42">
        <f t="shared" si="124"/>
        <v>-0.20000000000000284</v>
      </c>
      <c r="G1303" s="42">
        <f>0.5*Y$11*Y$13*Y$10*(D1303*(1000/3600))^2</f>
        <v>386.56909232000004</v>
      </c>
      <c r="H1303" s="42">
        <f>IF(D1303=0,0,Y$12*Y$9*9.81)</f>
        <v>374.44769999999994</v>
      </c>
      <c r="I1303" s="42">
        <f t="shared" si="120"/>
        <v>761.01679231999992</v>
      </c>
      <c r="J1303" s="42">
        <f>(Y$9*E1303)+IF(E1303&gt;0,H1303+G1303,0)</f>
        <v>-96.38888888889025</v>
      </c>
      <c r="K1303" s="42">
        <f>MAX((Y$9*E1303)+H1303+G1303,0)</f>
        <v>664.62790343110964</v>
      </c>
      <c r="L1303" s="42">
        <f t="shared" si="121"/>
        <v>96.38888888889025</v>
      </c>
      <c r="M1303" s="42">
        <f>ABS(MIN((Y$9*E1303)+H1303+G1303,0))</f>
        <v>0</v>
      </c>
      <c r="N1303" s="42">
        <f>MAX(K1303,0)*(D1303*1000/3600)</f>
        <v>13735.643337576266</v>
      </c>
      <c r="O1303" s="42">
        <f>ABS(M1303*(D1303*1000/3600))</f>
        <v>0</v>
      </c>
      <c r="P1303" s="42">
        <f>P1302+N1303/1000</f>
        <v>10140.858202765692</v>
      </c>
      <c r="Q1303" s="42">
        <f>Q1302+O1303/1000</f>
        <v>1772.4190442929378</v>
      </c>
      <c r="R1303" s="43">
        <v>1319.7890939966226</v>
      </c>
      <c r="S1303" s="43">
        <f t="shared" si="122"/>
        <v>0</v>
      </c>
      <c r="T1303" s="42">
        <f>V1303*Y$16</f>
        <v>1100.6973026553721</v>
      </c>
      <c r="U1303" s="21">
        <f>MIN(O1303,Y$17)</f>
        <v>0</v>
      </c>
      <c r="V1303" s="21">
        <f t="shared" si="125"/>
        <v>1596.3031788096448</v>
      </c>
      <c r="W1303" s="22"/>
    </row>
    <row r="1304" spans="1:23" x14ac:dyDescent="0.35">
      <c r="A1304" s="5" t="s">
        <v>14</v>
      </c>
      <c r="B1304" s="5">
        <v>1297</v>
      </c>
      <c r="C1304" s="5">
        <v>275</v>
      </c>
      <c r="D1304" s="9">
        <v>74.3</v>
      </c>
      <c r="E1304" s="42">
        <f t="shared" si="123"/>
        <v>0</v>
      </c>
      <c r="F1304" s="42">
        <f t="shared" si="124"/>
        <v>0</v>
      </c>
      <c r="G1304" s="42">
        <f>0.5*Y$11*Y$13*Y$10*(D1304*(1000/3600))^2</f>
        <v>385.53062645638892</v>
      </c>
      <c r="H1304" s="42">
        <f>IF(D1304=0,0,Y$12*Y$9*9.81)</f>
        <v>374.44769999999994</v>
      </c>
      <c r="I1304" s="42">
        <f t="shared" si="120"/>
        <v>759.97832645638891</v>
      </c>
      <c r="J1304" s="42">
        <f>(Y$9*E1304)+IF(E1304&gt;0,H1304+G1304,0)</f>
        <v>0</v>
      </c>
      <c r="K1304" s="42">
        <f>MAX((Y$9*E1304)+H1304+G1304,0)</f>
        <v>759.97832645638891</v>
      </c>
      <c r="L1304" s="42">
        <f t="shared" si="121"/>
        <v>0</v>
      </c>
      <c r="M1304" s="42">
        <f>ABS(MIN((Y$9*E1304)+H1304+G1304,0))</f>
        <v>0</v>
      </c>
      <c r="N1304" s="42">
        <f>MAX(K1304,0)*(D1304*1000/3600)</f>
        <v>15685.108237697139</v>
      </c>
      <c r="O1304" s="42">
        <f>ABS(M1304*(D1304*1000/3600))</f>
        <v>0</v>
      </c>
      <c r="P1304" s="42">
        <f>P1303+N1304/1000</f>
        <v>10156.54331100339</v>
      </c>
      <c r="Q1304" s="42">
        <f>Q1303+O1304/1000</f>
        <v>1772.4190442929378</v>
      </c>
      <c r="R1304" s="43">
        <v>1319.7890939966226</v>
      </c>
      <c r="S1304" s="43">
        <f t="shared" si="122"/>
        <v>0</v>
      </c>
      <c r="T1304" s="42">
        <f>V1304*Y$16</f>
        <v>1100.6973026553721</v>
      </c>
      <c r="U1304" s="21">
        <f>MIN(O1304,Y$17)</f>
        <v>0</v>
      </c>
      <c r="V1304" s="21">
        <f t="shared" si="125"/>
        <v>1596.3031788096448</v>
      </c>
      <c r="W1304" s="22"/>
    </row>
    <row r="1305" spans="1:23" x14ac:dyDescent="0.35">
      <c r="A1305" s="5" t="s">
        <v>14</v>
      </c>
      <c r="B1305" s="5">
        <v>1298</v>
      </c>
      <c r="C1305" s="5">
        <v>276</v>
      </c>
      <c r="D1305" s="9">
        <v>74.400000000000006</v>
      </c>
      <c r="E1305" s="42">
        <f t="shared" si="123"/>
        <v>4.1666666666666269E-2</v>
      </c>
      <c r="F1305" s="42">
        <f t="shared" si="124"/>
        <v>0.14999999999999858</v>
      </c>
      <c r="G1305" s="42">
        <f>0.5*Y$11*Y$13*Y$10*(D1305*(1000/3600))^2</f>
        <v>386.56909232000004</v>
      </c>
      <c r="H1305" s="42">
        <f>IF(D1305=0,0,Y$12*Y$9*9.81)</f>
        <v>374.44769999999994</v>
      </c>
      <c r="I1305" s="42">
        <f t="shared" si="120"/>
        <v>761.01679231999992</v>
      </c>
      <c r="J1305" s="42">
        <f>(Y$9*E1305)+IF(E1305&gt;0,H1305+G1305,0)</f>
        <v>833.30845898666587</v>
      </c>
      <c r="K1305" s="42">
        <f>MAX((Y$9*E1305)+H1305+G1305,0)</f>
        <v>833.30845898666598</v>
      </c>
      <c r="L1305" s="42">
        <f t="shared" si="121"/>
        <v>0</v>
      </c>
      <c r="M1305" s="42">
        <f>ABS(MIN((Y$9*E1305)+H1305+G1305,0))</f>
        <v>0</v>
      </c>
      <c r="N1305" s="42">
        <f>MAX(K1305,0)*(D1305*1000/3600)</f>
        <v>17221.708152391097</v>
      </c>
      <c r="O1305" s="42">
        <f>ABS(M1305*(D1305*1000/3600))</f>
        <v>0</v>
      </c>
      <c r="P1305" s="42">
        <f>P1304+N1305/1000</f>
        <v>10173.76501915578</v>
      </c>
      <c r="Q1305" s="42">
        <f>Q1304+O1305/1000</f>
        <v>1772.4190442929378</v>
      </c>
      <c r="R1305" s="43">
        <v>1319.7890939966226</v>
      </c>
      <c r="S1305" s="43">
        <f t="shared" si="122"/>
        <v>0</v>
      </c>
      <c r="T1305" s="42">
        <f>V1305*Y$16</f>
        <v>1100.6973026553721</v>
      </c>
      <c r="U1305" s="21">
        <f>MIN(O1305,Y$17)</f>
        <v>0</v>
      </c>
      <c r="V1305" s="21">
        <f t="shared" si="125"/>
        <v>1596.3031788096448</v>
      </c>
      <c r="W1305" s="22"/>
    </row>
    <row r="1306" spans="1:23" x14ac:dyDescent="0.35">
      <c r="A1306" s="5" t="s">
        <v>14</v>
      </c>
      <c r="B1306" s="5">
        <v>1299</v>
      </c>
      <c r="C1306" s="5">
        <v>277</v>
      </c>
      <c r="D1306" s="9">
        <v>74.599999999999994</v>
      </c>
      <c r="E1306" s="42">
        <f t="shared" si="123"/>
        <v>6.9444444444444448E-2</v>
      </c>
      <c r="F1306" s="42">
        <f t="shared" si="124"/>
        <v>0.25</v>
      </c>
      <c r="G1306" s="42">
        <f>0.5*Y$11*Y$13*Y$10*(D1306*(1000/3600))^2</f>
        <v>388.65021422555554</v>
      </c>
      <c r="H1306" s="42">
        <f>IF(D1306=0,0,Y$12*Y$9*9.81)</f>
        <v>374.44769999999994</v>
      </c>
      <c r="I1306" s="42">
        <f t="shared" si="120"/>
        <v>763.09791422555554</v>
      </c>
      <c r="J1306" s="42">
        <f>(Y$9*E1306)+IF(E1306&gt;0,H1306+G1306,0)</f>
        <v>883.58402533666663</v>
      </c>
      <c r="K1306" s="42">
        <f>MAX((Y$9*E1306)+H1306+G1306,0)</f>
        <v>883.58402533666663</v>
      </c>
      <c r="L1306" s="42">
        <f t="shared" si="121"/>
        <v>0</v>
      </c>
      <c r="M1306" s="42">
        <f>ABS(MIN((Y$9*E1306)+H1306+G1306,0))</f>
        <v>0</v>
      </c>
      <c r="N1306" s="42">
        <f>MAX(K1306,0)*(D1306*1000/3600)</f>
        <v>18309.824525032036</v>
      </c>
      <c r="O1306" s="42">
        <f>ABS(M1306*(D1306*1000/3600))</f>
        <v>0</v>
      </c>
      <c r="P1306" s="42">
        <f>P1305+N1306/1000</f>
        <v>10192.074843680812</v>
      </c>
      <c r="Q1306" s="42">
        <f>Q1305+O1306/1000</f>
        <v>1772.4190442929378</v>
      </c>
      <c r="R1306" s="43">
        <v>1319.7890939966226</v>
      </c>
      <c r="S1306" s="43">
        <f t="shared" si="122"/>
        <v>0</v>
      </c>
      <c r="T1306" s="42">
        <f>V1306*Y$16</f>
        <v>1100.6973026553721</v>
      </c>
      <c r="U1306" s="21">
        <f>MIN(O1306,Y$17)</f>
        <v>0</v>
      </c>
      <c r="V1306" s="21">
        <f t="shared" si="125"/>
        <v>1596.3031788096448</v>
      </c>
      <c r="W1306" s="22"/>
    </row>
    <row r="1307" spans="1:23" x14ac:dyDescent="0.35">
      <c r="A1307" s="5" t="s">
        <v>14</v>
      </c>
      <c r="B1307" s="5">
        <v>1300</v>
      </c>
      <c r="C1307" s="5">
        <v>278</v>
      </c>
      <c r="D1307" s="9">
        <v>74.900000000000006</v>
      </c>
      <c r="E1307" s="42">
        <f t="shared" si="123"/>
        <v>6.9444444444444448E-2</v>
      </c>
      <c r="F1307" s="42">
        <f t="shared" si="124"/>
        <v>0.25</v>
      </c>
      <c r="G1307" s="42">
        <f>0.5*Y$11*Y$13*Y$10*(D1307*(1000/3600))^2</f>
        <v>391.78237252972229</v>
      </c>
      <c r="H1307" s="42">
        <f>IF(D1307=0,0,Y$12*Y$9*9.81)</f>
        <v>374.44769999999994</v>
      </c>
      <c r="I1307" s="42">
        <f t="shared" si="120"/>
        <v>766.23007252972229</v>
      </c>
      <c r="J1307" s="42">
        <f>(Y$9*E1307)+IF(E1307&gt;0,H1307+G1307,0)</f>
        <v>886.71618364083338</v>
      </c>
      <c r="K1307" s="42">
        <f>MAX((Y$9*E1307)+H1307+G1307,0)</f>
        <v>886.71618364083338</v>
      </c>
      <c r="L1307" s="42">
        <f t="shared" si="121"/>
        <v>0</v>
      </c>
      <c r="M1307" s="42">
        <f>ABS(MIN((Y$9*E1307)+H1307+G1307,0))</f>
        <v>0</v>
      </c>
      <c r="N1307" s="42">
        <f>MAX(K1307,0)*(D1307*1000/3600)</f>
        <v>18448.622820749562</v>
      </c>
      <c r="O1307" s="42">
        <f>ABS(M1307*(D1307*1000/3600))</f>
        <v>0</v>
      </c>
      <c r="P1307" s="42">
        <f>P1306+N1307/1000</f>
        <v>10210.523466501561</v>
      </c>
      <c r="Q1307" s="42">
        <f>Q1306+O1307/1000</f>
        <v>1772.4190442929378</v>
      </c>
      <c r="R1307" s="43">
        <v>1319.7890939966226</v>
      </c>
      <c r="S1307" s="43">
        <f t="shared" si="122"/>
        <v>0</v>
      </c>
      <c r="T1307" s="42">
        <f>V1307*Y$16</f>
        <v>1100.6973026553721</v>
      </c>
      <c r="U1307" s="21">
        <f>MIN(O1307,Y$17)</f>
        <v>0</v>
      </c>
      <c r="V1307" s="21">
        <f t="shared" si="125"/>
        <v>1596.3031788096448</v>
      </c>
      <c r="W1307" s="22"/>
    </row>
    <row r="1308" spans="1:23" x14ac:dyDescent="0.35">
      <c r="A1308" s="5" t="s">
        <v>14</v>
      </c>
      <c r="B1308" s="5">
        <v>1301</v>
      </c>
      <c r="C1308" s="5">
        <v>279</v>
      </c>
      <c r="D1308" s="9">
        <v>75.099999999999994</v>
      </c>
      <c r="E1308" s="42">
        <f t="shared" si="123"/>
        <v>5.5555555555554373E-2</v>
      </c>
      <c r="F1308" s="42">
        <f t="shared" si="124"/>
        <v>0.19999999999999574</v>
      </c>
      <c r="G1308" s="42">
        <f>0.5*Y$11*Y$13*Y$10*(D1308*(1000/3600))^2</f>
        <v>393.87746169638888</v>
      </c>
      <c r="H1308" s="42">
        <f>IF(D1308=0,0,Y$12*Y$9*9.81)</f>
        <v>374.44769999999994</v>
      </c>
      <c r="I1308" s="42">
        <f t="shared" si="120"/>
        <v>768.32516169638882</v>
      </c>
      <c r="J1308" s="42">
        <f>(Y$9*E1308)+IF(E1308&gt;0,H1308+G1308,0)</f>
        <v>864.71405058527569</v>
      </c>
      <c r="K1308" s="42">
        <f>MAX((Y$9*E1308)+H1308+G1308,0)</f>
        <v>864.71405058527569</v>
      </c>
      <c r="L1308" s="42">
        <f t="shared" si="121"/>
        <v>0</v>
      </c>
      <c r="M1308" s="42">
        <f>ABS(MIN((Y$9*E1308)+H1308+G1308,0))</f>
        <v>0</v>
      </c>
      <c r="N1308" s="42">
        <f>MAX(K1308,0)*(D1308*1000/3600)</f>
        <v>18038.895888598388</v>
      </c>
      <c r="O1308" s="42">
        <f>ABS(M1308*(D1308*1000/3600))</f>
        <v>0</v>
      </c>
      <c r="P1308" s="42">
        <f>P1307+N1308/1000</f>
        <v>10228.562362390159</v>
      </c>
      <c r="Q1308" s="42">
        <f>Q1307+O1308/1000</f>
        <v>1772.4190442929378</v>
      </c>
      <c r="R1308" s="43">
        <v>1319.7890939966226</v>
      </c>
      <c r="S1308" s="43">
        <f t="shared" si="122"/>
        <v>0</v>
      </c>
      <c r="T1308" s="42">
        <f>V1308*Y$16</f>
        <v>1100.6973026553721</v>
      </c>
      <c r="U1308" s="21">
        <f>MIN(O1308,Y$17)</f>
        <v>0</v>
      </c>
      <c r="V1308" s="21">
        <f t="shared" si="125"/>
        <v>1596.3031788096448</v>
      </c>
      <c r="W1308" s="22"/>
    </row>
    <row r="1309" spans="1:23" x14ac:dyDescent="0.35">
      <c r="A1309" s="5" t="s">
        <v>14</v>
      </c>
      <c r="B1309" s="5">
        <v>1302</v>
      </c>
      <c r="C1309" s="5">
        <v>280</v>
      </c>
      <c r="D1309" s="9">
        <v>75.3</v>
      </c>
      <c r="E1309" s="42">
        <f t="shared" si="123"/>
        <v>5.5555555555556344E-2</v>
      </c>
      <c r="F1309" s="42">
        <f t="shared" si="124"/>
        <v>0.20000000000000284</v>
      </c>
      <c r="G1309" s="42">
        <f>0.5*Y$11*Y$13*Y$10*(D1309*(1000/3600))^2</f>
        <v>395.97813776750007</v>
      </c>
      <c r="H1309" s="42">
        <f>IF(D1309=0,0,Y$12*Y$9*9.81)</f>
        <v>374.44769999999994</v>
      </c>
      <c r="I1309" s="42">
        <f t="shared" si="120"/>
        <v>770.42583776750007</v>
      </c>
      <c r="J1309" s="42">
        <f>(Y$9*E1309)+IF(E1309&gt;0,H1309+G1309,0)</f>
        <v>866.81472665639035</v>
      </c>
      <c r="K1309" s="42">
        <f>MAX((Y$9*E1309)+H1309+G1309,0)</f>
        <v>866.81472665639035</v>
      </c>
      <c r="L1309" s="42">
        <f t="shared" si="121"/>
        <v>0</v>
      </c>
      <c r="M1309" s="42">
        <f>ABS(MIN((Y$9*E1309)+H1309+G1309,0))</f>
        <v>0</v>
      </c>
      <c r="N1309" s="42">
        <f>MAX(K1309,0)*(D1309*1000/3600)</f>
        <v>18130.874699229498</v>
      </c>
      <c r="O1309" s="42">
        <f>ABS(M1309*(D1309*1000/3600))</f>
        <v>0</v>
      </c>
      <c r="P1309" s="42">
        <f>P1308+N1309/1000</f>
        <v>10246.693237089388</v>
      </c>
      <c r="Q1309" s="42">
        <f>Q1308+O1309/1000</f>
        <v>1772.4190442929378</v>
      </c>
      <c r="R1309" s="43">
        <v>1319.7890939966226</v>
      </c>
      <c r="S1309" s="43">
        <f t="shared" si="122"/>
        <v>0</v>
      </c>
      <c r="T1309" s="42">
        <f>V1309*Y$16</f>
        <v>1100.6973026553721</v>
      </c>
      <c r="U1309" s="21">
        <f>MIN(O1309,Y$17)</f>
        <v>0</v>
      </c>
      <c r="V1309" s="21">
        <f t="shared" si="125"/>
        <v>1596.3031788096448</v>
      </c>
      <c r="W1309" s="22"/>
    </row>
    <row r="1310" spans="1:23" x14ac:dyDescent="0.35">
      <c r="A1310" s="5" t="s">
        <v>14</v>
      </c>
      <c r="B1310" s="5">
        <v>1303</v>
      </c>
      <c r="C1310" s="5">
        <v>281</v>
      </c>
      <c r="D1310" s="9">
        <v>75.5</v>
      </c>
      <c r="E1310" s="42">
        <f t="shared" si="123"/>
        <v>6.9444444444444448E-2</v>
      </c>
      <c r="F1310" s="42">
        <f t="shared" si="124"/>
        <v>0.25</v>
      </c>
      <c r="G1310" s="42">
        <f>0.5*Y$11*Y$13*Y$10*(D1310*(1000/3600))^2</f>
        <v>398.08440074305554</v>
      </c>
      <c r="H1310" s="42">
        <f>IF(D1310=0,0,Y$12*Y$9*9.81)</f>
        <v>374.44769999999994</v>
      </c>
      <c r="I1310" s="42">
        <f t="shared" si="120"/>
        <v>772.53210074305548</v>
      </c>
      <c r="J1310" s="42">
        <f>(Y$9*E1310)+IF(E1310&gt;0,H1310+G1310,0)</f>
        <v>893.01821185416657</v>
      </c>
      <c r="K1310" s="42">
        <f>MAX((Y$9*E1310)+H1310+G1310,0)</f>
        <v>893.01821185416657</v>
      </c>
      <c r="L1310" s="42">
        <f t="shared" si="121"/>
        <v>0</v>
      </c>
      <c r="M1310" s="42">
        <f>ABS(MIN((Y$9*E1310)+H1310+G1310,0))</f>
        <v>0</v>
      </c>
      <c r="N1310" s="42">
        <f>MAX(K1310,0)*(D1310*1000/3600)</f>
        <v>18728.576387497105</v>
      </c>
      <c r="O1310" s="42">
        <f>ABS(M1310*(D1310*1000/3600))</f>
        <v>0</v>
      </c>
      <c r="P1310" s="42">
        <f>P1309+N1310/1000</f>
        <v>10265.421813476885</v>
      </c>
      <c r="Q1310" s="42">
        <f>Q1309+O1310/1000</f>
        <v>1772.4190442929378</v>
      </c>
      <c r="R1310" s="43">
        <v>1319.7890939966226</v>
      </c>
      <c r="S1310" s="43">
        <f t="shared" si="122"/>
        <v>0</v>
      </c>
      <c r="T1310" s="42">
        <f>V1310*Y$16</f>
        <v>1100.6973026553721</v>
      </c>
      <c r="U1310" s="21">
        <f>MIN(O1310,Y$17)</f>
        <v>0</v>
      </c>
      <c r="V1310" s="21">
        <f t="shared" si="125"/>
        <v>1596.3031788096448</v>
      </c>
      <c r="W1310" s="22"/>
    </row>
    <row r="1311" spans="1:23" x14ac:dyDescent="0.35">
      <c r="A1311" s="5" t="s">
        <v>14</v>
      </c>
      <c r="B1311" s="5">
        <v>1304</v>
      </c>
      <c r="C1311" s="5">
        <v>282</v>
      </c>
      <c r="D1311" s="9">
        <v>75.8</v>
      </c>
      <c r="E1311" s="42">
        <f t="shared" si="123"/>
        <v>5.5555555555556344E-2</v>
      </c>
      <c r="F1311" s="42">
        <f t="shared" si="124"/>
        <v>0.20000000000000284</v>
      </c>
      <c r="G1311" s="42">
        <f>0.5*Y$11*Y$13*Y$10*(D1311*(1000/3600))^2</f>
        <v>401.25427065222226</v>
      </c>
      <c r="H1311" s="42">
        <f>IF(D1311=0,0,Y$12*Y$9*9.81)</f>
        <v>374.44769999999994</v>
      </c>
      <c r="I1311" s="42">
        <f t="shared" si="120"/>
        <v>775.70197065222214</v>
      </c>
      <c r="J1311" s="42">
        <f>(Y$9*E1311)+IF(E1311&gt;0,H1311+G1311,0)</f>
        <v>872.09085954111242</v>
      </c>
      <c r="K1311" s="42">
        <f>MAX((Y$9*E1311)+H1311+G1311,0)</f>
        <v>872.09085954111242</v>
      </c>
      <c r="L1311" s="42">
        <f t="shared" si="121"/>
        <v>0</v>
      </c>
      <c r="M1311" s="42">
        <f>ABS(MIN((Y$9*E1311)+H1311+G1311,0))</f>
        <v>0</v>
      </c>
      <c r="N1311" s="42">
        <f>MAX(K1311,0)*(D1311*1000/3600)</f>
        <v>18362.35754256009</v>
      </c>
      <c r="O1311" s="42">
        <f>ABS(M1311*(D1311*1000/3600))</f>
        <v>0</v>
      </c>
      <c r="P1311" s="42">
        <f>P1310+N1311/1000</f>
        <v>10283.784171019446</v>
      </c>
      <c r="Q1311" s="42">
        <f>Q1310+O1311/1000</f>
        <v>1772.4190442929378</v>
      </c>
      <c r="R1311" s="43">
        <v>1319.7890939966226</v>
      </c>
      <c r="S1311" s="43">
        <f t="shared" si="122"/>
        <v>0</v>
      </c>
      <c r="T1311" s="42">
        <f>V1311*Y$16</f>
        <v>1100.6973026553721</v>
      </c>
      <c r="U1311" s="21">
        <f>MIN(O1311,Y$17)</f>
        <v>0</v>
      </c>
      <c r="V1311" s="21">
        <f t="shared" si="125"/>
        <v>1596.3031788096448</v>
      </c>
      <c r="W1311" s="22"/>
    </row>
    <row r="1312" spans="1:23" x14ac:dyDescent="0.35">
      <c r="A1312" s="5" t="s">
        <v>14</v>
      </c>
      <c r="B1312" s="5">
        <v>1305</v>
      </c>
      <c r="C1312" s="5">
        <v>283</v>
      </c>
      <c r="D1312" s="9">
        <v>75.900000000000006</v>
      </c>
      <c r="E1312" s="42">
        <f t="shared" si="123"/>
        <v>2.7777777777778172E-2</v>
      </c>
      <c r="F1312" s="42">
        <f t="shared" si="124"/>
        <v>0.10000000000000142</v>
      </c>
      <c r="G1312" s="42">
        <f>0.5*Y$11*Y$13*Y$10*(D1312*(1000/3600))^2</f>
        <v>402.31368740750014</v>
      </c>
      <c r="H1312" s="42">
        <f>IF(D1312=0,0,Y$12*Y$9*9.81)</f>
        <v>374.44769999999994</v>
      </c>
      <c r="I1312" s="42">
        <f t="shared" si="120"/>
        <v>776.76138740750002</v>
      </c>
      <c r="J1312" s="42">
        <f>(Y$9*E1312)+IF(E1312&gt;0,H1312+G1312,0)</f>
        <v>824.95583185194516</v>
      </c>
      <c r="K1312" s="42">
        <f>MAX((Y$9*E1312)+H1312+G1312,0)</f>
        <v>824.95583185194528</v>
      </c>
      <c r="L1312" s="42">
        <f t="shared" si="121"/>
        <v>0</v>
      </c>
      <c r="M1312" s="42">
        <f>ABS(MIN((Y$9*E1312)+H1312+G1312,0))</f>
        <v>0</v>
      </c>
      <c r="N1312" s="42">
        <f>MAX(K1312,0)*(D1312*1000/3600)</f>
        <v>17392.818788211844</v>
      </c>
      <c r="O1312" s="42">
        <f>ABS(M1312*(D1312*1000/3600))</f>
        <v>0</v>
      </c>
      <c r="P1312" s="42">
        <f>P1311+N1312/1000</f>
        <v>10301.176989807658</v>
      </c>
      <c r="Q1312" s="42">
        <f>Q1311+O1312/1000</f>
        <v>1772.4190442929378</v>
      </c>
      <c r="R1312" s="43">
        <v>1319.7890939966226</v>
      </c>
      <c r="S1312" s="43">
        <f t="shared" si="122"/>
        <v>0</v>
      </c>
      <c r="T1312" s="42">
        <f>V1312*Y$16</f>
        <v>1100.6973026553721</v>
      </c>
      <c r="U1312" s="21">
        <f>MIN(O1312,Y$17)</f>
        <v>0</v>
      </c>
      <c r="V1312" s="21">
        <f t="shared" si="125"/>
        <v>1596.3031788096448</v>
      </c>
      <c r="W1312" s="22"/>
    </row>
    <row r="1313" spans="1:23" x14ac:dyDescent="0.35">
      <c r="A1313" s="5" t="s">
        <v>14</v>
      </c>
      <c r="B1313" s="5">
        <v>1306</v>
      </c>
      <c r="C1313" s="5">
        <v>284</v>
      </c>
      <c r="D1313" s="9">
        <v>76</v>
      </c>
      <c r="E1313" s="42">
        <f t="shared" si="123"/>
        <v>1.3888888888888099E-2</v>
      </c>
      <c r="F1313" s="42">
        <f t="shared" si="124"/>
        <v>4.9999999999997158E-2</v>
      </c>
      <c r="G1313" s="42">
        <f>0.5*Y$11*Y$13*Y$10*(D1313*(1000/3600))^2</f>
        <v>403.37450088888886</v>
      </c>
      <c r="H1313" s="42">
        <f>IF(D1313=0,0,Y$12*Y$9*9.81)</f>
        <v>374.44769999999994</v>
      </c>
      <c r="I1313" s="42">
        <f t="shared" si="120"/>
        <v>777.8222008888888</v>
      </c>
      <c r="J1313" s="42">
        <f>(Y$9*E1313)+IF(E1313&gt;0,H1313+G1313,0)</f>
        <v>801.91942311110961</v>
      </c>
      <c r="K1313" s="42">
        <f>MAX((Y$9*E1313)+H1313+G1313,0)</f>
        <v>801.91942311110961</v>
      </c>
      <c r="L1313" s="42">
        <f t="shared" si="121"/>
        <v>0</v>
      </c>
      <c r="M1313" s="42">
        <f>ABS(MIN((Y$9*E1313)+H1313+G1313,0))</f>
        <v>0</v>
      </c>
      <c r="N1313" s="42">
        <f>MAX(K1313,0)*(D1313*1000/3600)</f>
        <v>16929.410043456759</v>
      </c>
      <c r="O1313" s="42">
        <f>ABS(M1313*(D1313*1000/3600))</f>
        <v>0</v>
      </c>
      <c r="P1313" s="42">
        <f>P1312+N1313/1000</f>
        <v>10318.106399851114</v>
      </c>
      <c r="Q1313" s="42">
        <f>Q1312+O1313/1000</f>
        <v>1772.4190442929378</v>
      </c>
      <c r="R1313" s="43">
        <v>1319.7890939966226</v>
      </c>
      <c r="S1313" s="43">
        <f t="shared" si="122"/>
        <v>0</v>
      </c>
      <c r="T1313" s="42">
        <f>V1313*Y$16</f>
        <v>1100.6973026553721</v>
      </c>
      <c r="U1313" s="21">
        <f>MIN(O1313,Y$17)</f>
        <v>0</v>
      </c>
      <c r="V1313" s="21">
        <f t="shared" si="125"/>
        <v>1596.3031788096448</v>
      </c>
      <c r="W1313" s="22"/>
    </row>
    <row r="1314" spans="1:23" x14ac:dyDescent="0.35">
      <c r="A1314" s="5" t="s">
        <v>14</v>
      </c>
      <c r="B1314" s="5">
        <v>1307</v>
      </c>
      <c r="C1314" s="5">
        <v>285</v>
      </c>
      <c r="D1314" s="9">
        <v>76</v>
      </c>
      <c r="E1314" s="42">
        <f t="shared" si="123"/>
        <v>0</v>
      </c>
      <c r="F1314" s="42">
        <f t="shared" si="124"/>
        <v>0</v>
      </c>
      <c r="G1314" s="42">
        <f>0.5*Y$11*Y$13*Y$10*(D1314*(1000/3600))^2</f>
        <v>403.37450088888886</v>
      </c>
      <c r="H1314" s="42">
        <f>IF(D1314=0,0,Y$12*Y$9*9.81)</f>
        <v>374.44769999999994</v>
      </c>
      <c r="I1314" s="42">
        <f t="shared" si="120"/>
        <v>777.8222008888888</v>
      </c>
      <c r="J1314" s="42">
        <f>(Y$9*E1314)+IF(E1314&gt;0,H1314+G1314,0)</f>
        <v>0</v>
      </c>
      <c r="K1314" s="42">
        <f>MAX((Y$9*E1314)+H1314+G1314,0)</f>
        <v>777.8222008888888</v>
      </c>
      <c r="L1314" s="42">
        <f t="shared" si="121"/>
        <v>0</v>
      </c>
      <c r="M1314" s="42">
        <f>ABS(MIN((Y$9*E1314)+H1314+G1314,0))</f>
        <v>0</v>
      </c>
      <c r="N1314" s="42">
        <f>MAX(K1314,0)*(D1314*1000/3600)</f>
        <v>16420.69090765432</v>
      </c>
      <c r="O1314" s="42">
        <f>ABS(M1314*(D1314*1000/3600))</f>
        <v>0</v>
      </c>
      <c r="P1314" s="42">
        <f>P1313+N1314/1000</f>
        <v>10334.527090758769</v>
      </c>
      <c r="Q1314" s="42">
        <f>Q1313+O1314/1000</f>
        <v>1772.4190442929378</v>
      </c>
      <c r="R1314" s="43">
        <v>1319.7890939966226</v>
      </c>
      <c r="S1314" s="43">
        <f t="shared" si="122"/>
        <v>0</v>
      </c>
      <c r="T1314" s="42">
        <f>V1314*Y$16</f>
        <v>1100.6973026553721</v>
      </c>
      <c r="U1314" s="21">
        <f>MIN(O1314,Y$17)</f>
        <v>0</v>
      </c>
      <c r="V1314" s="21">
        <f t="shared" si="125"/>
        <v>1596.3031788096448</v>
      </c>
      <c r="W1314" s="22"/>
    </row>
    <row r="1315" spans="1:23" x14ac:dyDescent="0.35">
      <c r="A1315" s="5" t="s">
        <v>14</v>
      </c>
      <c r="B1315" s="5">
        <v>1308</v>
      </c>
      <c r="C1315" s="5">
        <v>286</v>
      </c>
      <c r="D1315" s="9">
        <v>76</v>
      </c>
      <c r="E1315" s="42">
        <f t="shared" si="123"/>
        <v>-1.3888888888888099E-2</v>
      </c>
      <c r="F1315" s="42">
        <f t="shared" si="124"/>
        <v>-4.9999999999997158E-2</v>
      </c>
      <c r="G1315" s="42">
        <f>0.5*Y$11*Y$13*Y$10*(D1315*(1000/3600))^2</f>
        <v>403.37450088888886</v>
      </c>
      <c r="H1315" s="42">
        <f>IF(D1315=0,0,Y$12*Y$9*9.81)</f>
        <v>374.44769999999994</v>
      </c>
      <c r="I1315" s="42">
        <f t="shared" si="120"/>
        <v>777.8222008888888</v>
      </c>
      <c r="J1315" s="42">
        <f>(Y$9*E1315)+IF(E1315&gt;0,H1315+G1315,0)</f>
        <v>-24.09722222222085</v>
      </c>
      <c r="K1315" s="42">
        <f>MAX((Y$9*E1315)+H1315+G1315,0)</f>
        <v>753.72497866666799</v>
      </c>
      <c r="L1315" s="42">
        <f t="shared" si="121"/>
        <v>24.09722222222085</v>
      </c>
      <c r="M1315" s="42">
        <f>ABS(MIN((Y$9*E1315)+H1315+G1315,0))</f>
        <v>0</v>
      </c>
      <c r="N1315" s="42">
        <f>MAX(K1315,0)*(D1315*1000/3600)</f>
        <v>15911.97177185188</v>
      </c>
      <c r="O1315" s="42">
        <f>ABS(M1315*(D1315*1000/3600))</f>
        <v>0</v>
      </c>
      <c r="P1315" s="42">
        <f>P1314+N1315/1000</f>
        <v>10350.439062530621</v>
      </c>
      <c r="Q1315" s="42">
        <f>Q1314+O1315/1000</f>
        <v>1772.4190442929378</v>
      </c>
      <c r="R1315" s="43">
        <v>1319.7890939966226</v>
      </c>
      <c r="S1315" s="43">
        <f t="shared" si="122"/>
        <v>0</v>
      </c>
      <c r="T1315" s="42">
        <f>V1315*Y$16</f>
        <v>1100.6973026553721</v>
      </c>
      <c r="U1315" s="21">
        <f>MIN(O1315,Y$17)</f>
        <v>0</v>
      </c>
      <c r="V1315" s="21">
        <f t="shared" si="125"/>
        <v>1596.3031788096448</v>
      </c>
      <c r="W1315" s="22"/>
    </row>
    <row r="1316" spans="1:23" x14ac:dyDescent="0.35">
      <c r="A1316" s="5" t="s">
        <v>14</v>
      </c>
      <c r="B1316" s="5">
        <v>1309</v>
      </c>
      <c r="C1316" s="5">
        <v>287</v>
      </c>
      <c r="D1316" s="9">
        <v>75.900000000000006</v>
      </c>
      <c r="E1316" s="42">
        <f t="shared" si="123"/>
        <v>-1.3888888888888099E-2</v>
      </c>
      <c r="F1316" s="42">
        <f t="shared" si="124"/>
        <v>-4.9999999999997158E-2</v>
      </c>
      <c r="G1316" s="42">
        <f>0.5*Y$11*Y$13*Y$10*(D1316*(1000/3600))^2</f>
        <v>402.31368740750014</v>
      </c>
      <c r="H1316" s="42">
        <f>IF(D1316=0,0,Y$12*Y$9*9.81)</f>
        <v>374.44769999999994</v>
      </c>
      <c r="I1316" s="42">
        <f t="shared" si="120"/>
        <v>776.76138740750002</v>
      </c>
      <c r="J1316" s="42">
        <f>(Y$9*E1316)+IF(E1316&gt;0,H1316+G1316,0)</f>
        <v>-24.09722222222085</v>
      </c>
      <c r="K1316" s="42">
        <f>MAX((Y$9*E1316)+H1316+G1316,0)</f>
        <v>752.66416518527922</v>
      </c>
      <c r="L1316" s="42">
        <f t="shared" si="121"/>
        <v>24.09722222222085</v>
      </c>
      <c r="M1316" s="42">
        <f>ABS(MIN((Y$9*E1316)+H1316+G1316,0))</f>
        <v>0</v>
      </c>
      <c r="N1316" s="42">
        <f>MAX(K1316,0)*(D1316*1000/3600)</f>
        <v>15868.669482656303</v>
      </c>
      <c r="O1316" s="42">
        <f>ABS(M1316*(D1316*1000/3600))</f>
        <v>0</v>
      </c>
      <c r="P1316" s="42">
        <f>P1315+N1316/1000</f>
        <v>10366.307732013276</v>
      </c>
      <c r="Q1316" s="42">
        <f>Q1315+O1316/1000</f>
        <v>1772.4190442929378</v>
      </c>
      <c r="R1316" s="43">
        <v>1319.7890939966226</v>
      </c>
      <c r="S1316" s="43">
        <f t="shared" si="122"/>
        <v>0</v>
      </c>
      <c r="T1316" s="42">
        <f>V1316*Y$16</f>
        <v>1100.6973026553721</v>
      </c>
      <c r="U1316" s="21">
        <f>MIN(O1316,Y$17)</f>
        <v>0</v>
      </c>
      <c r="V1316" s="21">
        <f t="shared" si="125"/>
        <v>1596.3031788096448</v>
      </c>
      <c r="W1316" s="22"/>
    </row>
    <row r="1317" spans="1:23" x14ac:dyDescent="0.35">
      <c r="A1317" s="5" t="s">
        <v>14</v>
      </c>
      <c r="B1317" s="5">
        <v>1310</v>
      </c>
      <c r="C1317" s="5">
        <v>288</v>
      </c>
      <c r="D1317" s="9">
        <v>75.900000000000006</v>
      </c>
      <c r="E1317" s="42">
        <f t="shared" si="123"/>
        <v>-1.3888888888890073E-2</v>
      </c>
      <c r="F1317" s="42">
        <f t="shared" si="124"/>
        <v>-5.0000000000004263E-2</v>
      </c>
      <c r="G1317" s="42">
        <f>0.5*Y$11*Y$13*Y$10*(D1317*(1000/3600))^2</f>
        <v>402.31368740750014</v>
      </c>
      <c r="H1317" s="42">
        <f>IF(D1317=0,0,Y$12*Y$9*9.81)</f>
        <v>374.44769999999994</v>
      </c>
      <c r="I1317" s="42">
        <f t="shared" si="120"/>
        <v>776.76138740750002</v>
      </c>
      <c r="J1317" s="42">
        <f>(Y$9*E1317)+IF(E1317&gt;0,H1317+G1317,0)</f>
        <v>-24.097222222224275</v>
      </c>
      <c r="K1317" s="42">
        <f>MAX((Y$9*E1317)+H1317+G1317,0)</f>
        <v>752.66416518527581</v>
      </c>
      <c r="L1317" s="42">
        <f t="shared" si="121"/>
        <v>24.097222222224275</v>
      </c>
      <c r="M1317" s="42">
        <f>ABS(MIN((Y$9*E1317)+H1317+G1317,0))</f>
        <v>0</v>
      </c>
      <c r="N1317" s="42">
        <f>MAX(K1317,0)*(D1317*1000/3600)</f>
        <v>15868.669482656231</v>
      </c>
      <c r="O1317" s="42">
        <f>ABS(M1317*(D1317*1000/3600))</f>
        <v>0</v>
      </c>
      <c r="P1317" s="42">
        <f>P1316+N1317/1000</f>
        <v>10382.176401495932</v>
      </c>
      <c r="Q1317" s="42">
        <f>Q1316+O1317/1000</f>
        <v>1772.4190442929378</v>
      </c>
      <c r="R1317" s="43">
        <v>1319.7890939966226</v>
      </c>
      <c r="S1317" s="43">
        <f t="shared" si="122"/>
        <v>0</v>
      </c>
      <c r="T1317" s="42">
        <f>V1317*Y$16</f>
        <v>1100.6973026553721</v>
      </c>
      <c r="U1317" s="21">
        <f>MIN(O1317,Y$17)</f>
        <v>0</v>
      </c>
      <c r="V1317" s="21">
        <f t="shared" si="125"/>
        <v>1596.3031788096448</v>
      </c>
      <c r="W1317" s="22"/>
    </row>
    <row r="1318" spans="1:23" x14ac:dyDescent="0.35">
      <c r="A1318" s="5" t="s">
        <v>14</v>
      </c>
      <c r="B1318" s="5">
        <v>1311</v>
      </c>
      <c r="C1318" s="5">
        <v>289</v>
      </c>
      <c r="D1318" s="9">
        <v>75.8</v>
      </c>
      <c r="E1318" s="42">
        <f t="shared" si="123"/>
        <v>-2.7777777777778172E-2</v>
      </c>
      <c r="F1318" s="42">
        <f t="shared" si="124"/>
        <v>-0.10000000000000142</v>
      </c>
      <c r="G1318" s="42">
        <f>0.5*Y$11*Y$13*Y$10*(D1318*(1000/3600))^2</f>
        <v>401.25427065222226</v>
      </c>
      <c r="H1318" s="42">
        <f>IF(D1318=0,0,Y$12*Y$9*9.81)</f>
        <v>374.44769999999994</v>
      </c>
      <c r="I1318" s="42">
        <f t="shared" si="120"/>
        <v>775.70197065222214</v>
      </c>
      <c r="J1318" s="42">
        <f>(Y$9*E1318)+IF(E1318&gt;0,H1318+G1318,0)</f>
        <v>-48.194444444445125</v>
      </c>
      <c r="K1318" s="42">
        <f>MAX((Y$9*E1318)+H1318+G1318,0)</f>
        <v>727.50752620777712</v>
      </c>
      <c r="L1318" s="42">
        <f t="shared" si="121"/>
        <v>48.194444444445125</v>
      </c>
      <c r="M1318" s="42">
        <f>ABS(MIN((Y$9*E1318)+H1318+G1318,0))</f>
        <v>0</v>
      </c>
      <c r="N1318" s="42">
        <f>MAX(K1318,0)*(D1318*1000/3600)</f>
        <v>15318.075135152641</v>
      </c>
      <c r="O1318" s="42">
        <f>ABS(M1318*(D1318*1000/3600))</f>
        <v>0</v>
      </c>
      <c r="P1318" s="42">
        <f>P1317+N1318/1000</f>
        <v>10397.494476631084</v>
      </c>
      <c r="Q1318" s="42">
        <f>Q1317+O1318/1000</f>
        <v>1772.4190442929378</v>
      </c>
      <c r="R1318" s="43">
        <v>1319.7890939966226</v>
      </c>
      <c r="S1318" s="43">
        <f t="shared" si="122"/>
        <v>0</v>
      </c>
      <c r="T1318" s="42">
        <f>V1318*Y$16</f>
        <v>1100.6973026553721</v>
      </c>
      <c r="U1318" s="21">
        <f>MIN(O1318,Y$17)</f>
        <v>0</v>
      </c>
      <c r="V1318" s="21">
        <f t="shared" si="125"/>
        <v>1596.3031788096448</v>
      </c>
      <c r="W1318" s="22"/>
    </row>
    <row r="1319" spans="1:23" x14ac:dyDescent="0.35">
      <c r="A1319" s="5" t="s">
        <v>14</v>
      </c>
      <c r="B1319" s="5">
        <v>1312</v>
      </c>
      <c r="C1319" s="5">
        <v>290</v>
      </c>
      <c r="D1319" s="9">
        <v>75.7</v>
      </c>
      <c r="E1319" s="42">
        <f t="shared" si="123"/>
        <v>-4.1666666666666269E-2</v>
      </c>
      <c r="F1319" s="42">
        <f t="shared" si="124"/>
        <v>-0.14999999999999858</v>
      </c>
      <c r="G1319" s="42">
        <f>0.5*Y$11*Y$13*Y$10*(D1319*(1000/3600))^2</f>
        <v>400.19625062305556</v>
      </c>
      <c r="H1319" s="42">
        <f>IF(D1319=0,0,Y$12*Y$9*9.81)</f>
        <v>374.44769999999994</v>
      </c>
      <c r="I1319" s="42">
        <f t="shared" si="120"/>
        <v>774.6439506230555</v>
      </c>
      <c r="J1319" s="42">
        <f>(Y$9*E1319)+IF(E1319&gt;0,H1319+G1319,0)</f>
        <v>-72.291666666665975</v>
      </c>
      <c r="K1319" s="42">
        <f>MAX((Y$9*E1319)+H1319+G1319,0)</f>
        <v>702.35228395638956</v>
      </c>
      <c r="L1319" s="42">
        <f t="shared" si="121"/>
        <v>72.291666666665975</v>
      </c>
      <c r="M1319" s="42">
        <f>ABS(MIN((Y$9*E1319)+H1319+G1319,0))</f>
        <v>0</v>
      </c>
      <c r="N1319" s="42">
        <f>MAX(K1319,0)*(D1319*1000/3600)</f>
        <v>14768.907748749636</v>
      </c>
      <c r="O1319" s="42">
        <f>ABS(M1319*(D1319*1000/3600))</f>
        <v>0</v>
      </c>
      <c r="P1319" s="42">
        <f>P1318+N1319/1000</f>
        <v>10412.263384379834</v>
      </c>
      <c r="Q1319" s="42">
        <f>Q1318+O1319/1000</f>
        <v>1772.4190442929378</v>
      </c>
      <c r="R1319" s="43">
        <v>1319.7890939966226</v>
      </c>
      <c r="S1319" s="43">
        <f t="shared" si="122"/>
        <v>0</v>
      </c>
      <c r="T1319" s="42">
        <f>V1319*Y$16</f>
        <v>1100.6973026553721</v>
      </c>
      <c r="U1319" s="21">
        <f>MIN(O1319,Y$17)</f>
        <v>0</v>
      </c>
      <c r="V1319" s="21">
        <f t="shared" si="125"/>
        <v>1596.3031788096448</v>
      </c>
      <c r="W1319" s="22"/>
    </row>
    <row r="1320" spans="1:23" x14ac:dyDescent="0.35">
      <c r="A1320" s="5" t="s">
        <v>14</v>
      </c>
      <c r="B1320" s="5">
        <v>1313</v>
      </c>
      <c r="C1320" s="5">
        <v>291</v>
      </c>
      <c r="D1320" s="9">
        <v>75.5</v>
      </c>
      <c r="E1320" s="42">
        <f t="shared" si="123"/>
        <v>-6.9444444444444448E-2</v>
      </c>
      <c r="F1320" s="42">
        <f t="shared" si="124"/>
        <v>-0.25</v>
      </c>
      <c r="G1320" s="42">
        <f>0.5*Y$11*Y$13*Y$10*(D1320*(1000/3600))^2</f>
        <v>398.08440074305554</v>
      </c>
      <c r="H1320" s="42">
        <f>IF(D1320=0,0,Y$12*Y$9*9.81)</f>
        <v>374.44769999999994</v>
      </c>
      <c r="I1320" s="42">
        <f t="shared" si="120"/>
        <v>772.53210074305548</v>
      </c>
      <c r="J1320" s="42">
        <f>(Y$9*E1320)+IF(E1320&gt;0,H1320+G1320,0)</f>
        <v>-120.48611111111111</v>
      </c>
      <c r="K1320" s="42">
        <f>MAX((Y$9*E1320)+H1320+G1320,0)</f>
        <v>652.04598963194439</v>
      </c>
      <c r="L1320" s="42">
        <f t="shared" si="121"/>
        <v>120.48611111111111</v>
      </c>
      <c r="M1320" s="42">
        <f>ABS(MIN((Y$9*E1320)+H1320+G1320,0))</f>
        <v>0</v>
      </c>
      <c r="N1320" s="42">
        <f>MAX(K1320,0)*(D1320*1000/3600)</f>
        <v>13674.853393669944</v>
      </c>
      <c r="O1320" s="42">
        <f>ABS(M1320*(D1320*1000/3600))</f>
        <v>0</v>
      </c>
      <c r="P1320" s="42">
        <f>P1319+N1320/1000</f>
        <v>10425.938237773504</v>
      </c>
      <c r="Q1320" s="42">
        <f>Q1319+O1320/1000</f>
        <v>1772.4190442929378</v>
      </c>
      <c r="R1320" s="43">
        <v>1319.7890939966226</v>
      </c>
      <c r="S1320" s="43">
        <f t="shared" si="122"/>
        <v>0</v>
      </c>
      <c r="T1320" s="42">
        <f>V1320*Y$16</f>
        <v>1100.6973026553721</v>
      </c>
      <c r="U1320" s="21">
        <f>MIN(O1320,Y$17)</f>
        <v>0</v>
      </c>
      <c r="V1320" s="21">
        <f t="shared" si="125"/>
        <v>1596.3031788096448</v>
      </c>
      <c r="W1320" s="22"/>
    </row>
    <row r="1321" spans="1:23" x14ac:dyDescent="0.35">
      <c r="A1321" s="5" t="s">
        <v>14</v>
      </c>
      <c r="B1321" s="5">
        <v>1314</v>
      </c>
      <c r="C1321" s="5">
        <v>292</v>
      </c>
      <c r="D1321" s="9">
        <v>75.2</v>
      </c>
      <c r="E1321" s="42">
        <f t="shared" si="123"/>
        <v>-6.9444444444444448E-2</v>
      </c>
      <c r="F1321" s="42">
        <f t="shared" si="124"/>
        <v>-0.25</v>
      </c>
      <c r="G1321" s="42">
        <f>0.5*Y$11*Y$13*Y$10*(D1321*(1000/3600))^2</f>
        <v>394.92710136888888</v>
      </c>
      <c r="H1321" s="42">
        <f>IF(D1321=0,0,Y$12*Y$9*9.81)</f>
        <v>374.44769999999994</v>
      </c>
      <c r="I1321" s="42">
        <f t="shared" si="120"/>
        <v>769.37480136888882</v>
      </c>
      <c r="J1321" s="42">
        <f>(Y$9*E1321)+IF(E1321&gt;0,H1321+G1321,0)</f>
        <v>-120.48611111111111</v>
      </c>
      <c r="K1321" s="42">
        <f>MAX((Y$9*E1321)+H1321+G1321,0)</f>
        <v>648.88869025777774</v>
      </c>
      <c r="L1321" s="42">
        <f t="shared" si="121"/>
        <v>120.48611111111111</v>
      </c>
      <c r="M1321" s="42">
        <f>ABS(MIN((Y$9*E1321)+H1321+G1321,0))</f>
        <v>0</v>
      </c>
      <c r="N1321" s="42">
        <f>MAX(K1321,0)*(D1321*1000/3600)</f>
        <v>13554.563752051357</v>
      </c>
      <c r="O1321" s="42">
        <f>ABS(M1321*(D1321*1000/3600))</f>
        <v>0</v>
      </c>
      <c r="P1321" s="42">
        <f>P1320+N1321/1000</f>
        <v>10439.492801525555</v>
      </c>
      <c r="Q1321" s="42">
        <f>Q1320+O1321/1000</f>
        <v>1772.4190442929378</v>
      </c>
      <c r="R1321" s="43">
        <v>1319.7890939966226</v>
      </c>
      <c r="S1321" s="43">
        <f t="shared" si="122"/>
        <v>0</v>
      </c>
      <c r="T1321" s="42">
        <f>V1321*Y$16</f>
        <v>1100.6973026553721</v>
      </c>
      <c r="U1321" s="21">
        <f>MIN(O1321,Y$17)</f>
        <v>0</v>
      </c>
      <c r="V1321" s="21">
        <f t="shared" si="125"/>
        <v>1596.3031788096448</v>
      </c>
      <c r="W1321" s="22"/>
    </row>
    <row r="1322" spans="1:23" x14ac:dyDescent="0.35">
      <c r="A1322" s="5" t="s">
        <v>14</v>
      </c>
      <c r="B1322" s="5">
        <v>1315</v>
      </c>
      <c r="C1322" s="5">
        <v>293</v>
      </c>
      <c r="D1322" s="9">
        <v>75</v>
      </c>
      <c r="E1322" s="42">
        <f t="shared" si="123"/>
        <v>-6.9444444444444448E-2</v>
      </c>
      <c r="F1322" s="42">
        <f t="shared" si="124"/>
        <v>-0.25</v>
      </c>
      <c r="G1322" s="42">
        <f>0.5*Y$11*Y$13*Y$10*(D1322*(1000/3600))^2</f>
        <v>392.82921875000011</v>
      </c>
      <c r="H1322" s="42">
        <f>IF(D1322=0,0,Y$12*Y$9*9.81)</f>
        <v>374.44769999999994</v>
      </c>
      <c r="I1322" s="42">
        <f t="shared" si="120"/>
        <v>767.27691875000005</v>
      </c>
      <c r="J1322" s="42">
        <f>(Y$9*E1322)+IF(E1322&gt;0,H1322+G1322,0)</f>
        <v>-120.48611111111111</v>
      </c>
      <c r="K1322" s="42">
        <f>MAX((Y$9*E1322)+H1322+G1322,0)</f>
        <v>646.79080763888896</v>
      </c>
      <c r="L1322" s="42">
        <f t="shared" si="121"/>
        <v>120.48611111111111</v>
      </c>
      <c r="M1322" s="42">
        <f>ABS(MIN((Y$9*E1322)+H1322+G1322,0))</f>
        <v>0</v>
      </c>
      <c r="N1322" s="42">
        <f>MAX(K1322,0)*(D1322*1000/3600)</f>
        <v>13474.808492476852</v>
      </c>
      <c r="O1322" s="42">
        <f>ABS(M1322*(D1322*1000/3600))</f>
        <v>0</v>
      </c>
      <c r="P1322" s="42">
        <f>P1321+N1322/1000</f>
        <v>10452.967610018033</v>
      </c>
      <c r="Q1322" s="42">
        <f>Q1321+O1322/1000</f>
        <v>1772.4190442929378</v>
      </c>
      <c r="R1322" s="43">
        <v>1319.7890939966226</v>
      </c>
      <c r="S1322" s="43">
        <f t="shared" si="122"/>
        <v>0</v>
      </c>
      <c r="T1322" s="42">
        <f>V1322*Y$16</f>
        <v>1100.6973026553721</v>
      </c>
      <c r="U1322" s="21">
        <f>MIN(O1322,Y$17)</f>
        <v>0</v>
      </c>
      <c r="V1322" s="21">
        <f t="shared" si="125"/>
        <v>1596.3031788096448</v>
      </c>
      <c r="W1322" s="22"/>
    </row>
    <row r="1323" spans="1:23" x14ac:dyDescent="0.35">
      <c r="A1323" s="5" t="s">
        <v>14</v>
      </c>
      <c r="B1323" s="5">
        <v>1316</v>
      </c>
      <c r="C1323" s="5">
        <v>294</v>
      </c>
      <c r="D1323" s="9">
        <v>74.7</v>
      </c>
      <c r="E1323" s="42">
        <f t="shared" si="123"/>
        <v>-0.12500000000000078</v>
      </c>
      <c r="F1323" s="42">
        <f t="shared" si="124"/>
        <v>-0.45000000000000284</v>
      </c>
      <c r="G1323" s="42">
        <f>0.5*Y$11*Y$13*Y$10*(D1323*(1000/3600))^2</f>
        <v>389.69287026749998</v>
      </c>
      <c r="H1323" s="42">
        <f>IF(D1323=0,0,Y$12*Y$9*9.81)</f>
        <v>374.44769999999994</v>
      </c>
      <c r="I1323" s="42">
        <f t="shared" si="120"/>
        <v>764.14057026749992</v>
      </c>
      <c r="J1323" s="42">
        <f>(Y$9*E1323)+IF(E1323&gt;0,H1323+G1323,0)</f>
        <v>-216.87500000000134</v>
      </c>
      <c r="K1323" s="42">
        <f>MAX((Y$9*E1323)+H1323+G1323,0)</f>
        <v>547.26557026749856</v>
      </c>
      <c r="L1323" s="42">
        <f t="shared" si="121"/>
        <v>216.87500000000134</v>
      </c>
      <c r="M1323" s="42">
        <f>ABS(MIN((Y$9*E1323)+H1323+G1323,0))</f>
        <v>0</v>
      </c>
      <c r="N1323" s="42">
        <f>MAX(K1323,0)*(D1323*1000/3600)</f>
        <v>11355.760583050595</v>
      </c>
      <c r="O1323" s="42">
        <f>ABS(M1323*(D1323*1000/3600))</f>
        <v>0</v>
      </c>
      <c r="P1323" s="42">
        <f>P1322+N1323/1000</f>
        <v>10464.323370601083</v>
      </c>
      <c r="Q1323" s="42">
        <f>Q1322+O1323/1000</f>
        <v>1772.4190442929378</v>
      </c>
      <c r="R1323" s="43">
        <v>1319.7890939966226</v>
      </c>
      <c r="S1323" s="43">
        <f t="shared" si="122"/>
        <v>0</v>
      </c>
      <c r="T1323" s="42">
        <f>V1323*Y$16</f>
        <v>1100.6973026553721</v>
      </c>
      <c r="U1323" s="21">
        <f>MIN(O1323,Y$17)</f>
        <v>0</v>
      </c>
      <c r="V1323" s="21">
        <f t="shared" si="125"/>
        <v>1596.3031788096448</v>
      </c>
      <c r="W1323" s="22"/>
    </row>
    <row r="1324" spans="1:23" x14ac:dyDescent="0.35">
      <c r="A1324" s="5" t="s">
        <v>14</v>
      </c>
      <c r="B1324" s="5">
        <v>1317</v>
      </c>
      <c r="C1324" s="5">
        <v>295</v>
      </c>
      <c r="D1324" s="9">
        <v>74.099999999999994</v>
      </c>
      <c r="E1324" s="42">
        <f t="shared" si="123"/>
        <v>-0.1388888888888889</v>
      </c>
      <c r="F1324" s="42">
        <f t="shared" si="124"/>
        <v>-0.5</v>
      </c>
      <c r="G1324" s="42">
        <f>0.5*Y$11*Y$13*Y$10*(D1324*(1000/3600))^2</f>
        <v>383.45788490749999</v>
      </c>
      <c r="H1324" s="42">
        <f>IF(D1324=0,0,Y$12*Y$9*9.81)</f>
        <v>374.44769999999994</v>
      </c>
      <c r="I1324" s="42">
        <f t="shared" si="120"/>
        <v>757.90558490749993</v>
      </c>
      <c r="J1324" s="42">
        <f>(Y$9*E1324)+IF(E1324&gt;0,H1324+G1324,0)</f>
        <v>-240.97222222222223</v>
      </c>
      <c r="K1324" s="42">
        <f>MAX((Y$9*E1324)+H1324+G1324,0)</f>
        <v>516.93336268527764</v>
      </c>
      <c r="L1324" s="42">
        <f t="shared" si="121"/>
        <v>240.97222222222223</v>
      </c>
      <c r="M1324" s="42">
        <f>ABS(MIN((Y$9*E1324)+H1324+G1324,0))</f>
        <v>0</v>
      </c>
      <c r="N1324" s="42">
        <f>MAX(K1324,0)*(D1324*1000/3600)</f>
        <v>10640.211715271964</v>
      </c>
      <c r="O1324" s="42">
        <f>ABS(M1324*(D1324*1000/3600))</f>
        <v>0</v>
      </c>
      <c r="P1324" s="42">
        <f>P1323+N1324/1000</f>
        <v>10474.963582316355</v>
      </c>
      <c r="Q1324" s="42">
        <f>Q1323+O1324/1000</f>
        <v>1772.4190442929378</v>
      </c>
      <c r="R1324" s="43">
        <v>1319.7890939966226</v>
      </c>
      <c r="S1324" s="43">
        <f t="shared" si="122"/>
        <v>0</v>
      </c>
      <c r="T1324" s="42">
        <f>V1324*Y$16</f>
        <v>1100.6973026553721</v>
      </c>
      <c r="U1324" s="21">
        <f>MIN(O1324,Y$17)</f>
        <v>0</v>
      </c>
      <c r="V1324" s="21">
        <f t="shared" si="125"/>
        <v>1596.3031788096448</v>
      </c>
      <c r="W1324" s="22"/>
    </row>
    <row r="1325" spans="1:23" x14ac:dyDescent="0.35">
      <c r="A1325" s="5" t="s">
        <v>14</v>
      </c>
      <c r="B1325" s="5">
        <v>1318</v>
      </c>
      <c r="C1325" s="5">
        <v>296</v>
      </c>
      <c r="D1325" s="9">
        <v>73.7</v>
      </c>
      <c r="E1325" s="42">
        <f t="shared" si="123"/>
        <v>-0.11111111111111072</v>
      </c>
      <c r="F1325" s="42">
        <f t="shared" si="124"/>
        <v>-0.39999999999999858</v>
      </c>
      <c r="G1325" s="42">
        <f>0.5*Y$11*Y$13*Y$10*(D1325*(1000/3600))^2</f>
        <v>379.32916252305563</v>
      </c>
      <c r="H1325" s="42">
        <f>IF(D1325=0,0,Y$12*Y$9*9.81)</f>
        <v>374.44769999999994</v>
      </c>
      <c r="I1325" s="42">
        <f t="shared" si="120"/>
        <v>753.77686252305557</v>
      </c>
      <c r="J1325" s="42">
        <f>(Y$9*E1325)+IF(E1325&gt;0,H1325+G1325,0)</f>
        <v>-192.77777777777709</v>
      </c>
      <c r="K1325" s="42">
        <f>MAX((Y$9*E1325)+H1325+G1325,0)</f>
        <v>560.99908474527842</v>
      </c>
      <c r="L1325" s="42">
        <f t="shared" si="121"/>
        <v>192.77777777777709</v>
      </c>
      <c r="M1325" s="42">
        <f>ABS(MIN((Y$9*E1325)+H1325+G1325,0))</f>
        <v>0</v>
      </c>
      <c r="N1325" s="42">
        <f>MAX(K1325,0)*(D1325*1000/3600)</f>
        <v>11484.897929368617</v>
      </c>
      <c r="O1325" s="42">
        <f>ABS(M1325*(D1325*1000/3600))</f>
        <v>0</v>
      </c>
      <c r="P1325" s="42">
        <f>P1324+N1325/1000</f>
        <v>10486.448480245725</v>
      </c>
      <c r="Q1325" s="42">
        <f>Q1324+O1325/1000</f>
        <v>1772.4190442929378</v>
      </c>
      <c r="R1325" s="43">
        <v>1319.7890939966226</v>
      </c>
      <c r="S1325" s="43">
        <f t="shared" si="122"/>
        <v>0</v>
      </c>
      <c r="T1325" s="42">
        <f>V1325*Y$16</f>
        <v>1100.6973026553721</v>
      </c>
      <c r="U1325" s="21">
        <f>MIN(O1325,Y$17)</f>
        <v>0</v>
      </c>
      <c r="V1325" s="21">
        <f t="shared" si="125"/>
        <v>1596.3031788096448</v>
      </c>
      <c r="W1325" s="22"/>
    </row>
    <row r="1326" spans="1:23" x14ac:dyDescent="0.35">
      <c r="A1326" s="5" t="s">
        <v>14</v>
      </c>
      <c r="B1326" s="5">
        <v>1319</v>
      </c>
      <c r="C1326" s="5">
        <v>297</v>
      </c>
      <c r="D1326" s="9">
        <v>73.3</v>
      </c>
      <c r="E1326" s="42">
        <f t="shared" si="123"/>
        <v>-2.7777777777778172E-2</v>
      </c>
      <c r="F1326" s="42">
        <f t="shared" si="124"/>
        <v>-0.10000000000000142</v>
      </c>
      <c r="G1326" s="42">
        <f>0.5*Y$11*Y$13*Y$10*(D1326*(1000/3600))^2</f>
        <v>375.22278775638893</v>
      </c>
      <c r="H1326" s="42">
        <f>IF(D1326=0,0,Y$12*Y$9*9.81)</f>
        <v>374.44769999999994</v>
      </c>
      <c r="I1326" s="42">
        <f t="shared" si="120"/>
        <v>749.67048775638887</v>
      </c>
      <c r="J1326" s="42">
        <f>(Y$9*E1326)+IF(E1326&gt;0,H1326+G1326,0)</f>
        <v>-48.194444444445125</v>
      </c>
      <c r="K1326" s="42">
        <f>MAX((Y$9*E1326)+H1326+G1326,0)</f>
        <v>701.47604331194373</v>
      </c>
      <c r="L1326" s="42">
        <f t="shared" si="121"/>
        <v>48.194444444445125</v>
      </c>
      <c r="M1326" s="42">
        <f>ABS(MIN((Y$9*E1326)+H1326+G1326,0))</f>
        <v>0</v>
      </c>
      <c r="N1326" s="42">
        <f>MAX(K1326,0)*(D1326*1000/3600)</f>
        <v>14282.831659657077</v>
      </c>
      <c r="O1326" s="42">
        <f>ABS(M1326*(D1326*1000/3600))</f>
        <v>0</v>
      </c>
      <c r="P1326" s="42">
        <f>P1325+N1326/1000</f>
        <v>10500.731311905382</v>
      </c>
      <c r="Q1326" s="42">
        <f>Q1325+O1326/1000</f>
        <v>1772.4190442929378</v>
      </c>
      <c r="R1326" s="43">
        <v>1319.7890939966226</v>
      </c>
      <c r="S1326" s="43">
        <f t="shared" si="122"/>
        <v>0</v>
      </c>
      <c r="T1326" s="42">
        <f>V1326*Y$16</f>
        <v>1100.6973026553721</v>
      </c>
      <c r="U1326" s="21">
        <f>MIN(O1326,Y$17)</f>
        <v>0</v>
      </c>
      <c r="V1326" s="21">
        <f t="shared" si="125"/>
        <v>1596.3031788096448</v>
      </c>
      <c r="W1326" s="22"/>
    </row>
    <row r="1327" spans="1:23" x14ac:dyDescent="0.35">
      <c r="A1327" s="5" t="s">
        <v>14</v>
      </c>
      <c r="B1327" s="5">
        <v>1320</v>
      </c>
      <c r="C1327" s="5">
        <v>298</v>
      </c>
      <c r="D1327" s="9">
        <v>73.5</v>
      </c>
      <c r="E1327" s="42">
        <f t="shared" si="123"/>
        <v>9.7222222222222612E-2</v>
      </c>
      <c r="F1327" s="42">
        <f t="shared" si="124"/>
        <v>0.35000000000000142</v>
      </c>
      <c r="G1327" s="42">
        <f>0.5*Y$11*Y$13*Y$10*(D1327*(1000/3600))^2</f>
        <v>377.27318168750003</v>
      </c>
      <c r="H1327" s="42">
        <f>IF(D1327=0,0,Y$12*Y$9*9.81)</f>
        <v>374.44769999999994</v>
      </c>
      <c r="I1327" s="42">
        <f t="shared" si="120"/>
        <v>751.72088168749997</v>
      </c>
      <c r="J1327" s="42">
        <f>(Y$9*E1327)+IF(E1327&gt;0,H1327+G1327,0)</f>
        <v>920.40143724305619</v>
      </c>
      <c r="K1327" s="42">
        <f>MAX((Y$9*E1327)+H1327+G1327,0)</f>
        <v>920.40143724305619</v>
      </c>
      <c r="L1327" s="42">
        <f t="shared" si="121"/>
        <v>0</v>
      </c>
      <c r="M1327" s="42">
        <f>ABS(MIN((Y$9*E1327)+H1327+G1327,0))</f>
        <v>0</v>
      </c>
      <c r="N1327" s="42">
        <f>MAX(K1327,0)*(D1327*1000/3600)</f>
        <v>18791.529343712398</v>
      </c>
      <c r="O1327" s="42">
        <f>ABS(M1327*(D1327*1000/3600))</f>
        <v>0</v>
      </c>
      <c r="P1327" s="42">
        <f>P1326+N1327/1000</f>
        <v>10519.522841249094</v>
      </c>
      <c r="Q1327" s="42">
        <f>Q1326+O1327/1000</f>
        <v>1772.4190442929378</v>
      </c>
      <c r="R1327" s="43">
        <v>1319.7890939966226</v>
      </c>
      <c r="S1327" s="43">
        <f t="shared" si="122"/>
        <v>0</v>
      </c>
      <c r="T1327" s="42">
        <f>V1327*Y$16</f>
        <v>1100.6973026553721</v>
      </c>
      <c r="U1327" s="21">
        <f>MIN(O1327,Y$17)</f>
        <v>0</v>
      </c>
      <c r="V1327" s="21">
        <f t="shared" si="125"/>
        <v>1596.3031788096448</v>
      </c>
      <c r="W1327" s="22"/>
    </row>
    <row r="1328" spans="1:23" x14ac:dyDescent="0.35">
      <c r="A1328" s="5" t="s">
        <v>14</v>
      </c>
      <c r="B1328" s="5">
        <v>1321</v>
      </c>
      <c r="C1328" s="5">
        <v>299</v>
      </c>
      <c r="D1328" s="9">
        <v>74</v>
      </c>
      <c r="E1328" s="42">
        <f t="shared" si="123"/>
        <v>0.19444444444444522</v>
      </c>
      <c r="F1328" s="42">
        <f t="shared" si="124"/>
        <v>0.70000000000000284</v>
      </c>
      <c r="G1328" s="42">
        <f>0.5*Y$11*Y$13*Y$10*(D1328*(1000/3600))^2</f>
        <v>382.4236092222223</v>
      </c>
      <c r="H1328" s="42">
        <f>IF(D1328=0,0,Y$12*Y$9*9.81)</f>
        <v>374.44769999999994</v>
      </c>
      <c r="I1328" s="42">
        <f t="shared" si="120"/>
        <v>756.87130922222218</v>
      </c>
      <c r="J1328" s="42">
        <f>(Y$9*E1328)+IF(E1328&gt;0,H1328+G1328,0)</f>
        <v>1094.2324203333346</v>
      </c>
      <c r="K1328" s="42">
        <f>MAX((Y$9*E1328)+H1328+G1328,0)</f>
        <v>1094.2324203333346</v>
      </c>
      <c r="L1328" s="42">
        <f t="shared" si="121"/>
        <v>0</v>
      </c>
      <c r="M1328" s="42">
        <f>ABS(MIN((Y$9*E1328)+H1328+G1328,0))</f>
        <v>0</v>
      </c>
      <c r="N1328" s="42">
        <f>MAX(K1328,0)*(D1328*1000/3600)</f>
        <v>22492.555306851882</v>
      </c>
      <c r="O1328" s="42">
        <f>ABS(M1328*(D1328*1000/3600))</f>
        <v>0</v>
      </c>
      <c r="P1328" s="42">
        <f>P1327+N1328/1000</f>
        <v>10542.015396555946</v>
      </c>
      <c r="Q1328" s="42">
        <f>Q1327+O1328/1000</f>
        <v>1772.4190442929378</v>
      </c>
      <c r="R1328" s="43">
        <v>1319.7890939966226</v>
      </c>
      <c r="S1328" s="43">
        <f t="shared" si="122"/>
        <v>0</v>
      </c>
      <c r="T1328" s="42">
        <f>V1328*Y$16</f>
        <v>1100.6973026553721</v>
      </c>
      <c r="U1328" s="21">
        <f>MIN(O1328,Y$17)</f>
        <v>0</v>
      </c>
      <c r="V1328" s="21">
        <f t="shared" si="125"/>
        <v>1596.3031788096448</v>
      </c>
      <c r="W1328" s="22"/>
    </row>
    <row r="1329" spans="1:23" x14ac:dyDescent="0.35">
      <c r="A1329" s="5" t="s">
        <v>14</v>
      </c>
      <c r="B1329" s="5">
        <v>1322</v>
      </c>
      <c r="C1329" s="5">
        <v>300</v>
      </c>
      <c r="D1329" s="9">
        <v>74.900000000000006</v>
      </c>
      <c r="E1329" s="42">
        <f t="shared" si="123"/>
        <v>0.29166666666666585</v>
      </c>
      <c r="F1329" s="42">
        <f t="shared" si="124"/>
        <v>1.0499999999999972</v>
      </c>
      <c r="G1329" s="42">
        <f>0.5*Y$11*Y$13*Y$10*(D1329*(1000/3600))^2</f>
        <v>391.78237252972229</v>
      </c>
      <c r="H1329" s="42">
        <f>IF(D1329=0,0,Y$12*Y$9*9.81)</f>
        <v>374.44769999999994</v>
      </c>
      <c r="I1329" s="42">
        <f t="shared" si="120"/>
        <v>766.23007252972229</v>
      </c>
      <c r="J1329" s="42">
        <f>(Y$9*E1329)+IF(E1329&gt;0,H1329+G1329,0)</f>
        <v>1272.2717391963874</v>
      </c>
      <c r="K1329" s="42">
        <f>MAX((Y$9*E1329)+H1329+G1329,0)</f>
        <v>1272.2717391963874</v>
      </c>
      <c r="L1329" s="42">
        <f t="shared" si="121"/>
        <v>0</v>
      </c>
      <c r="M1329" s="42">
        <f>ABS(MIN((Y$9*E1329)+H1329+G1329,0))</f>
        <v>0</v>
      </c>
      <c r="N1329" s="42">
        <f>MAX(K1329,0)*(D1329*1000/3600)</f>
        <v>26470.320351613729</v>
      </c>
      <c r="O1329" s="42">
        <f>ABS(M1329*(D1329*1000/3600))</f>
        <v>0</v>
      </c>
      <c r="P1329" s="42">
        <f>P1328+N1329/1000</f>
        <v>10568.485716907559</v>
      </c>
      <c r="Q1329" s="42">
        <f>Q1328+O1329/1000</f>
        <v>1772.4190442929378</v>
      </c>
      <c r="R1329" s="43">
        <v>1319.7890939966226</v>
      </c>
      <c r="S1329" s="43">
        <f t="shared" si="122"/>
        <v>0</v>
      </c>
      <c r="T1329" s="42">
        <f>V1329*Y$16</f>
        <v>1100.6973026553721</v>
      </c>
      <c r="U1329" s="21">
        <f>MIN(O1329,Y$17)</f>
        <v>0</v>
      </c>
      <c r="V1329" s="21">
        <f t="shared" si="125"/>
        <v>1596.3031788096448</v>
      </c>
      <c r="W1329" s="22"/>
    </row>
    <row r="1330" spans="1:23" x14ac:dyDescent="0.35">
      <c r="A1330" s="5" t="s">
        <v>14</v>
      </c>
      <c r="B1330" s="5">
        <v>1323</v>
      </c>
      <c r="C1330" s="5">
        <v>301</v>
      </c>
      <c r="D1330" s="9">
        <v>76.099999999999994</v>
      </c>
      <c r="E1330" s="42">
        <f t="shared" si="123"/>
        <v>0.38888888888888851</v>
      </c>
      <c r="F1330" s="42">
        <f t="shared" si="124"/>
        <v>1.3999999999999986</v>
      </c>
      <c r="G1330" s="42">
        <f>0.5*Y$11*Y$13*Y$10*(D1330*(1000/3600))^2</f>
        <v>404.43671109638888</v>
      </c>
      <c r="H1330" s="42">
        <f>IF(D1330=0,0,Y$12*Y$9*9.81)</f>
        <v>374.44769999999994</v>
      </c>
      <c r="I1330" s="42">
        <f t="shared" si="120"/>
        <v>778.88441109638882</v>
      </c>
      <c r="J1330" s="42">
        <f>(Y$9*E1330)+IF(E1330&gt;0,H1330+G1330,0)</f>
        <v>1453.6066333186104</v>
      </c>
      <c r="K1330" s="42">
        <f>MAX((Y$9*E1330)+H1330+G1330,0)</f>
        <v>1453.6066333186104</v>
      </c>
      <c r="L1330" s="42">
        <f t="shared" si="121"/>
        <v>0</v>
      </c>
      <c r="M1330" s="42">
        <f>ABS(MIN((Y$9*E1330)+H1330+G1330,0))</f>
        <v>0</v>
      </c>
      <c r="N1330" s="42">
        <f>MAX(K1330,0)*(D1330*1000/3600)</f>
        <v>30727.62910987396</v>
      </c>
      <c r="O1330" s="42">
        <f>ABS(M1330*(D1330*1000/3600))</f>
        <v>0</v>
      </c>
      <c r="P1330" s="42">
        <f>P1329+N1330/1000</f>
        <v>10599.213346017432</v>
      </c>
      <c r="Q1330" s="42">
        <f>Q1329+O1330/1000</f>
        <v>1772.4190442929378</v>
      </c>
      <c r="R1330" s="43">
        <v>1319.7890939966226</v>
      </c>
      <c r="S1330" s="43">
        <f t="shared" si="122"/>
        <v>0</v>
      </c>
      <c r="T1330" s="42">
        <f>V1330*Y$16</f>
        <v>1100.6973026553721</v>
      </c>
      <c r="U1330" s="21">
        <f>MIN(O1330,Y$17)</f>
        <v>0</v>
      </c>
      <c r="V1330" s="21">
        <f t="shared" si="125"/>
        <v>1596.3031788096448</v>
      </c>
      <c r="W1330" s="22"/>
    </row>
    <row r="1331" spans="1:23" x14ac:dyDescent="0.35">
      <c r="A1331" s="5" t="s">
        <v>14</v>
      </c>
      <c r="B1331" s="5">
        <v>1324</v>
      </c>
      <c r="C1331" s="5">
        <v>302</v>
      </c>
      <c r="D1331" s="9">
        <v>77.7</v>
      </c>
      <c r="E1331" s="42">
        <f t="shared" si="123"/>
        <v>0.43055555555555675</v>
      </c>
      <c r="F1331" s="42">
        <f t="shared" si="124"/>
        <v>1.5500000000000043</v>
      </c>
      <c r="G1331" s="42">
        <f>0.5*Y$11*Y$13*Y$10*(D1331*(1000/3600))^2</f>
        <v>421.6220291675001</v>
      </c>
      <c r="H1331" s="42">
        <f>IF(D1331=0,0,Y$12*Y$9*9.81)</f>
        <v>374.44769999999994</v>
      </c>
      <c r="I1331" s="42">
        <f t="shared" si="120"/>
        <v>796.0697291675001</v>
      </c>
      <c r="J1331" s="42">
        <f>(Y$9*E1331)+IF(E1331&gt;0,H1331+G1331,0)</f>
        <v>1543.0836180563911</v>
      </c>
      <c r="K1331" s="42">
        <f>MAX((Y$9*E1331)+H1331+G1331,0)</f>
        <v>1543.0836180563911</v>
      </c>
      <c r="L1331" s="42">
        <f t="shared" si="121"/>
        <v>0</v>
      </c>
      <c r="M1331" s="42">
        <f>ABS(MIN((Y$9*E1331)+H1331+G1331,0))</f>
        <v>0</v>
      </c>
      <c r="N1331" s="42">
        <f>MAX(K1331,0)*(D1331*1000/3600)</f>
        <v>33304.888089717104</v>
      </c>
      <c r="O1331" s="42">
        <f>ABS(M1331*(D1331*1000/3600))</f>
        <v>0</v>
      </c>
      <c r="P1331" s="42">
        <f>P1330+N1331/1000</f>
        <v>10632.518234107149</v>
      </c>
      <c r="Q1331" s="42">
        <f>Q1330+O1331/1000</f>
        <v>1772.4190442929378</v>
      </c>
      <c r="R1331" s="43">
        <v>1319.7890939966226</v>
      </c>
      <c r="S1331" s="43">
        <f t="shared" si="122"/>
        <v>0</v>
      </c>
      <c r="T1331" s="42">
        <f>V1331*Y$16</f>
        <v>1100.6973026553721</v>
      </c>
      <c r="U1331" s="21">
        <f>MIN(O1331,Y$17)</f>
        <v>0</v>
      </c>
      <c r="V1331" s="21">
        <f t="shared" si="125"/>
        <v>1596.3031788096448</v>
      </c>
      <c r="W1331" s="22"/>
    </row>
    <row r="1332" spans="1:23" x14ac:dyDescent="0.35">
      <c r="A1332" s="5" t="s">
        <v>14</v>
      </c>
      <c r="B1332" s="5">
        <v>1325</v>
      </c>
      <c r="C1332" s="5">
        <v>303</v>
      </c>
      <c r="D1332" s="9">
        <v>79.2</v>
      </c>
      <c r="E1332" s="42">
        <f t="shared" si="123"/>
        <v>0.36111111111111033</v>
      </c>
      <c r="F1332" s="42">
        <f t="shared" si="124"/>
        <v>1.2999999999999972</v>
      </c>
      <c r="G1332" s="42">
        <f>0.5*Y$11*Y$13*Y$10*(D1332*(1000/3600))^2</f>
        <v>438.05800368000001</v>
      </c>
      <c r="H1332" s="42">
        <f>IF(D1332=0,0,Y$12*Y$9*9.81)</f>
        <v>374.44769999999994</v>
      </c>
      <c r="I1332" s="42">
        <f t="shared" si="120"/>
        <v>812.5057036799999</v>
      </c>
      <c r="J1332" s="42">
        <f>(Y$9*E1332)+IF(E1332&gt;0,H1332+G1332,0)</f>
        <v>1439.0334814577764</v>
      </c>
      <c r="K1332" s="42">
        <f>MAX((Y$9*E1332)+H1332+G1332,0)</f>
        <v>1439.0334814577764</v>
      </c>
      <c r="L1332" s="42">
        <f t="shared" si="121"/>
        <v>0</v>
      </c>
      <c r="M1332" s="42">
        <f>ABS(MIN((Y$9*E1332)+H1332+G1332,0))</f>
        <v>0</v>
      </c>
      <c r="N1332" s="42">
        <f>MAX(K1332,0)*(D1332*1000/3600)</f>
        <v>31658.73659207108</v>
      </c>
      <c r="O1332" s="42">
        <f>ABS(M1332*(D1332*1000/3600))</f>
        <v>0</v>
      </c>
      <c r="P1332" s="42">
        <f>P1331+N1332/1000</f>
        <v>10664.17697069922</v>
      </c>
      <c r="Q1332" s="42">
        <f>Q1331+O1332/1000</f>
        <v>1772.4190442929378</v>
      </c>
      <c r="R1332" s="43">
        <v>1319.7890939966226</v>
      </c>
      <c r="S1332" s="43">
        <f t="shared" si="122"/>
        <v>0</v>
      </c>
      <c r="T1332" s="42">
        <f>V1332*Y$16</f>
        <v>1100.6973026553721</v>
      </c>
      <c r="U1332" s="21">
        <f>MIN(O1332,Y$17)</f>
        <v>0</v>
      </c>
      <c r="V1332" s="21">
        <f t="shared" si="125"/>
        <v>1596.3031788096448</v>
      </c>
      <c r="W1332" s="22"/>
    </row>
    <row r="1333" spans="1:23" x14ac:dyDescent="0.35">
      <c r="A1333" s="5" t="s">
        <v>14</v>
      </c>
      <c r="B1333" s="5">
        <v>1326</v>
      </c>
      <c r="C1333" s="5">
        <v>304</v>
      </c>
      <c r="D1333" s="9">
        <v>80.3</v>
      </c>
      <c r="E1333" s="42">
        <f t="shared" si="123"/>
        <v>0.22222222222222143</v>
      </c>
      <c r="F1333" s="42">
        <f t="shared" si="124"/>
        <v>0.79999999999999716</v>
      </c>
      <c r="G1333" s="42">
        <f>0.5*Y$11*Y$13*Y$10*(D1333*(1000/3600))^2</f>
        <v>450.31078348972233</v>
      </c>
      <c r="H1333" s="42">
        <f>IF(D1333=0,0,Y$12*Y$9*9.81)</f>
        <v>374.44769999999994</v>
      </c>
      <c r="I1333" s="42">
        <f t="shared" si="120"/>
        <v>824.75848348972227</v>
      </c>
      <c r="J1333" s="42">
        <f>(Y$9*E1333)+IF(E1333&gt;0,H1333+G1333,0)</f>
        <v>1210.3140390452763</v>
      </c>
      <c r="K1333" s="42">
        <f>MAX((Y$9*E1333)+H1333+G1333,0)</f>
        <v>1210.3140390452763</v>
      </c>
      <c r="L1333" s="42">
        <f t="shared" si="121"/>
        <v>0</v>
      </c>
      <c r="M1333" s="42">
        <f>ABS(MIN((Y$9*E1333)+H1333+G1333,0))</f>
        <v>0</v>
      </c>
      <c r="N1333" s="42">
        <f>MAX(K1333,0)*(D1333*1000/3600)</f>
        <v>26996.727037593249</v>
      </c>
      <c r="O1333" s="42">
        <f>ABS(M1333*(D1333*1000/3600))</f>
        <v>0</v>
      </c>
      <c r="P1333" s="42">
        <f>P1332+N1333/1000</f>
        <v>10691.173697736813</v>
      </c>
      <c r="Q1333" s="42">
        <f>Q1332+O1333/1000</f>
        <v>1772.4190442929378</v>
      </c>
      <c r="R1333" s="43">
        <v>1319.7890939966226</v>
      </c>
      <c r="S1333" s="43">
        <f t="shared" si="122"/>
        <v>0</v>
      </c>
      <c r="T1333" s="42">
        <f>V1333*Y$16</f>
        <v>1100.6973026553721</v>
      </c>
      <c r="U1333" s="21">
        <f>MIN(O1333,Y$17)</f>
        <v>0</v>
      </c>
      <c r="V1333" s="21">
        <f t="shared" si="125"/>
        <v>1596.3031788096448</v>
      </c>
      <c r="W1333" s="22"/>
    </row>
    <row r="1334" spans="1:23" x14ac:dyDescent="0.35">
      <c r="A1334" s="5" t="s">
        <v>14</v>
      </c>
      <c r="B1334" s="5">
        <v>1327</v>
      </c>
      <c r="C1334" s="5">
        <v>305</v>
      </c>
      <c r="D1334" s="9">
        <v>80.8</v>
      </c>
      <c r="E1334" s="42">
        <f t="shared" si="123"/>
        <v>9.7222222222222612E-2</v>
      </c>
      <c r="F1334" s="42">
        <f t="shared" si="124"/>
        <v>0.35000000000000142</v>
      </c>
      <c r="G1334" s="42">
        <f>0.5*Y$11*Y$13*Y$10*(D1334*(1000/3600))^2</f>
        <v>455.93609790222229</v>
      </c>
      <c r="H1334" s="42">
        <f>IF(D1334=0,0,Y$12*Y$9*9.81)</f>
        <v>374.44769999999994</v>
      </c>
      <c r="I1334" s="42">
        <f t="shared" si="120"/>
        <v>830.38379790222223</v>
      </c>
      <c r="J1334" s="42">
        <f>(Y$9*E1334)+IF(E1334&gt;0,H1334+G1334,0)</f>
        <v>999.06435345777845</v>
      </c>
      <c r="K1334" s="42">
        <f>MAX((Y$9*E1334)+H1334+G1334,0)</f>
        <v>999.06435345777845</v>
      </c>
      <c r="L1334" s="42">
        <f t="shared" si="121"/>
        <v>0</v>
      </c>
      <c r="M1334" s="42">
        <f>ABS(MIN((Y$9*E1334)+H1334+G1334,0))</f>
        <v>0</v>
      </c>
      <c r="N1334" s="42">
        <f>MAX(K1334,0)*(D1334*1000/3600)</f>
        <v>22423.444377607913</v>
      </c>
      <c r="O1334" s="42">
        <f>ABS(M1334*(D1334*1000/3600))</f>
        <v>0</v>
      </c>
      <c r="P1334" s="42">
        <f>P1333+N1334/1000</f>
        <v>10713.59714211442</v>
      </c>
      <c r="Q1334" s="42">
        <f>Q1333+O1334/1000</f>
        <v>1772.4190442929378</v>
      </c>
      <c r="R1334" s="43">
        <v>1319.7890939966226</v>
      </c>
      <c r="S1334" s="43">
        <f t="shared" si="122"/>
        <v>0</v>
      </c>
      <c r="T1334" s="42">
        <f>V1334*Y$16</f>
        <v>1100.6973026553721</v>
      </c>
      <c r="U1334" s="21">
        <f>MIN(O1334,Y$17)</f>
        <v>0</v>
      </c>
      <c r="V1334" s="21">
        <f t="shared" si="125"/>
        <v>1596.3031788096448</v>
      </c>
      <c r="W1334" s="22"/>
    </row>
    <row r="1335" spans="1:23" x14ac:dyDescent="0.35">
      <c r="A1335" s="5" t="s">
        <v>14</v>
      </c>
      <c r="B1335" s="5">
        <v>1328</v>
      </c>
      <c r="C1335" s="5">
        <v>306</v>
      </c>
      <c r="D1335" s="9">
        <v>81</v>
      </c>
      <c r="E1335" s="42">
        <f t="shared" si="123"/>
        <v>2.7777777777778172E-2</v>
      </c>
      <c r="F1335" s="42">
        <f t="shared" si="124"/>
        <v>0.10000000000000142</v>
      </c>
      <c r="G1335" s="42">
        <f>0.5*Y$11*Y$13*Y$10*(D1335*(1000/3600))^2</f>
        <v>458.19600075</v>
      </c>
      <c r="H1335" s="42">
        <f>IF(D1335=0,0,Y$12*Y$9*9.81)</f>
        <v>374.44769999999994</v>
      </c>
      <c r="I1335" s="42">
        <f t="shared" si="120"/>
        <v>832.64370074999988</v>
      </c>
      <c r="J1335" s="42">
        <f>(Y$9*E1335)+IF(E1335&gt;0,H1335+G1335,0)</f>
        <v>880.83814519444502</v>
      </c>
      <c r="K1335" s="42">
        <f>MAX((Y$9*E1335)+H1335+G1335,0)</f>
        <v>880.83814519444513</v>
      </c>
      <c r="L1335" s="42">
        <f t="shared" si="121"/>
        <v>0</v>
      </c>
      <c r="M1335" s="42">
        <f>ABS(MIN((Y$9*E1335)+H1335+G1335,0))</f>
        <v>0</v>
      </c>
      <c r="N1335" s="42">
        <f>MAX(K1335,0)*(D1335*1000/3600)</f>
        <v>19818.858266875017</v>
      </c>
      <c r="O1335" s="42">
        <f>ABS(M1335*(D1335*1000/3600))</f>
        <v>0</v>
      </c>
      <c r="P1335" s="42">
        <f>P1334+N1335/1000</f>
        <v>10733.416000381296</v>
      </c>
      <c r="Q1335" s="42">
        <f>Q1334+O1335/1000</f>
        <v>1772.4190442929378</v>
      </c>
      <c r="R1335" s="43">
        <v>1319.7890939966226</v>
      </c>
      <c r="S1335" s="43">
        <f t="shared" si="122"/>
        <v>0</v>
      </c>
      <c r="T1335" s="42">
        <f>V1335*Y$16</f>
        <v>1100.6973026553721</v>
      </c>
      <c r="U1335" s="21">
        <f>MIN(O1335,Y$17)</f>
        <v>0</v>
      </c>
      <c r="V1335" s="21">
        <f t="shared" si="125"/>
        <v>1596.3031788096448</v>
      </c>
      <c r="W1335" s="22"/>
    </row>
    <row r="1336" spans="1:23" x14ac:dyDescent="0.35">
      <c r="A1336" s="5" t="s">
        <v>14</v>
      </c>
      <c r="B1336" s="5">
        <v>1329</v>
      </c>
      <c r="C1336" s="5">
        <v>307</v>
      </c>
      <c r="D1336" s="9">
        <v>81</v>
      </c>
      <c r="E1336" s="42">
        <f t="shared" si="123"/>
        <v>0</v>
      </c>
      <c r="F1336" s="42">
        <f t="shared" si="124"/>
        <v>0</v>
      </c>
      <c r="G1336" s="42">
        <f>0.5*Y$11*Y$13*Y$10*(D1336*(1000/3600))^2</f>
        <v>458.19600075</v>
      </c>
      <c r="H1336" s="42">
        <f>IF(D1336=0,0,Y$12*Y$9*9.81)</f>
        <v>374.44769999999994</v>
      </c>
      <c r="I1336" s="42">
        <f t="shared" si="120"/>
        <v>832.64370074999988</v>
      </c>
      <c r="J1336" s="42">
        <f>(Y$9*E1336)+IF(E1336&gt;0,H1336+G1336,0)</f>
        <v>0</v>
      </c>
      <c r="K1336" s="42">
        <f>MAX((Y$9*E1336)+H1336+G1336,0)</f>
        <v>832.64370074999988</v>
      </c>
      <c r="L1336" s="42">
        <f t="shared" si="121"/>
        <v>0</v>
      </c>
      <c r="M1336" s="42">
        <f>ABS(MIN((Y$9*E1336)+H1336+G1336,0))</f>
        <v>0</v>
      </c>
      <c r="N1336" s="42">
        <f>MAX(K1336,0)*(D1336*1000/3600)</f>
        <v>18734.483266874999</v>
      </c>
      <c r="O1336" s="42">
        <f>ABS(M1336*(D1336*1000/3600))</f>
        <v>0</v>
      </c>
      <c r="P1336" s="42">
        <f>P1335+N1336/1000</f>
        <v>10752.150483648171</v>
      </c>
      <c r="Q1336" s="42">
        <f>Q1335+O1336/1000</f>
        <v>1772.4190442929378</v>
      </c>
      <c r="R1336" s="43">
        <v>1319.7890939966226</v>
      </c>
      <c r="S1336" s="43">
        <f t="shared" si="122"/>
        <v>0</v>
      </c>
      <c r="T1336" s="42">
        <f>V1336*Y$16</f>
        <v>1100.6973026553721</v>
      </c>
      <c r="U1336" s="21">
        <f>MIN(O1336,Y$17)</f>
        <v>0</v>
      </c>
      <c r="V1336" s="21">
        <f t="shared" si="125"/>
        <v>1596.3031788096448</v>
      </c>
      <c r="W1336" s="22"/>
    </row>
    <row r="1337" spans="1:23" x14ac:dyDescent="0.35">
      <c r="A1337" s="5" t="s">
        <v>14</v>
      </c>
      <c r="B1337" s="5">
        <v>1330</v>
      </c>
      <c r="C1337" s="5">
        <v>308</v>
      </c>
      <c r="D1337" s="9">
        <v>81</v>
      </c>
      <c r="E1337" s="42">
        <f t="shared" si="123"/>
        <v>0</v>
      </c>
      <c r="F1337" s="42">
        <f t="shared" si="124"/>
        <v>0</v>
      </c>
      <c r="G1337" s="42">
        <f>0.5*Y$11*Y$13*Y$10*(D1337*(1000/3600))^2</f>
        <v>458.19600075</v>
      </c>
      <c r="H1337" s="42">
        <f>IF(D1337=0,0,Y$12*Y$9*9.81)</f>
        <v>374.44769999999994</v>
      </c>
      <c r="I1337" s="42">
        <f t="shared" si="120"/>
        <v>832.64370074999988</v>
      </c>
      <c r="J1337" s="42">
        <f>(Y$9*E1337)+IF(E1337&gt;0,H1337+G1337,0)</f>
        <v>0</v>
      </c>
      <c r="K1337" s="42">
        <f>MAX((Y$9*E1337)+H1337+G1337,0)</f>
        <v>832.64370074999988</v>
      </c>
      <c r="L1337" s="42">
        <f t="shared" si="121"/>
        <v>0</v>
      </c>
      <c r="M1337" s="42">
        <f>ABS(MIN((Y$9*E1337)+H1337+G1337,0))</f>
        <v>0</v>
      </c>
      <c r="N1337" s="42">
        <f>MAX(K1337,0)*(D1337*1000/3600)</f>
        <v>18734.483266874999</v>
      </c>
      <c r="O1337" s="42">
        <f>ABS(M1337*(D1337*1000/3600))</f>
        <v>0</v>
      </c>
      <c r="P1337" s="42">
        <f>P1336+N1337/1000</f>
        <v>10770.884966915046</v>
      </c>
      <c r="Q1337" s="42">
        <f>Q1336+O1337/1000</f>
        <v>1772.4190442929378</v>
      </c>
      <c r="R1337" s="43">
        <v>1319.7890939966226</v>
      </c>
      <c r="S1337" s="43">
        <f t="shared" si="122"/>
        <v>0</v>
      </c>
      <c r="T1337" s="42">
        <f>V1337*Y$16</f>
        <v>1100.6973026553721</v>
      </c>
      <c r="U1337" s="21">
        <f>MIN(O1337,Y$17)</f>
        <v>0</v>
      </c>
      <c r="V1337" s="21">
        <f t="shared" si="125"/>
        <v>1596.3031788096448</v>
      </c>
      <c r="W1337" s="22"/>
    </row>
    <row r="1338" spans="1:23" x14ac:dyDescent="0.35">
      <c r="A1338" s="5" t="s">
        <v>14</v>
      </c>
      <c r="B1338" s="5">
        <v>1331</v>
      </c>
      <c r="C1338" s="5">
        <v>309</v>
      </c>
      <c r="D1338" s="9">
        <v>81</v>
      </c>
      <c r="E1338" s="42">
        <f t="shared" si="123"/>
        <v>0</v>
      </c>
      <c r="F1338" s="42">
        <f t="shared" si="124"/>
        <v>0</v>
      </c>
      <c r="G1338" s="42">
        <f>0.5*Y$11*Y$13*Y$10*(D1338*(1000/3600))^2</f>
        <v>458.19600075</v>
      </c>
      <c r="H1338" s="42">
        <f>IF(D1338=0,0,Y$12*Y$9*9.81)</f>
        <v>374.44769999999994</v>
      </c>
      <c r="I1338" s="42">
        <f t="shared" si="120"/>
        <v>832.64370074999988</v>
      </c>
      <c r="J1338" s="42">
        <f>(Y$9*E1338)+IF(E1338&gt;0,H1338+G1338,0)</f>
        <v>0</v>
      </c>
      <c r="K1338" s="42">
        <f>MAX((Y$9*E1338)+H1338+G1338,0)</f>
        <v>832.64370074999988</v>
      </c>
      <c r="L1338" s="42">
        <f t="shared" si="121"/>
        <v>0</v>
      </c>
      <c r="M1338" s="42">
        <f>ABS(MIN((Y$9*E1338)+H1338+G1338,0))</f>
        <v>0</v>
      </c>
      <c r="N1338" s="42">
        <f>MAX(K1338,0)*(D1338*1000/3600)</f>
        <v>18734.483266874999</v>
      </c>
      <c r="O1338" s="42">
        <f>ABS(M1338*(D1338*1000/3600))</f>
        <v>0</v>
      </c>
      <c r="P1338" s="42">
        <f>P1337+N1338/1000</f>
        <v>10789.619450181921</v>
      </c>
      <c r="Q1338" s="42">
        <f>Q1337+O1338/1000</f>
        <v>1772.4190442929378</v>
      </c>
      <c r="R1338" s="43">
        <v>1319.7890939966226</v>
      </c>
      <c r="S1338" s="43">
        <f t="shared" si="122"/>
        <v>0</v>
      </c>
      <c r="T1338" s="42">
        <f>V1338*Y$16</f>
        <v>1100.6973026553721</v>
      </c>
      <c r="U1338" s="21">
        <f>MIN(O1338,Y$17)</f>
        <v>0</v>
      </c>
      <c r="V1338" s="21">
        <f t="shared" si="125"/>
        <v>1596.3031788096448</v>
      </c>
      <c r="W1338" s="22"/>
    </row>
    <row r="1339" spans="1:23" x14ac:dyDescent="0.35">
      <c r="A1339" s="5" t="s">
        <v>14</v>
      </c>
      <c r="B1339" s="5">
        <v>1332</v>
      </c>
      <c r="C1339" s="5">
        <v>310</v>
      </c>
      <c r="D1339" s="9">
        <v>81</v>
      </c>
      <c r="E1339" s="42">
        <f t="shared" si="123"/>
        <v>-1.3888888888888099E-2</v>
      </c>
      <c r="F1339" s="42">
        <f t="shared" si="124"/>
        <v>-4.9999999999997158E-2</v>
      </c>
      <c r="G1339" s="42">
        <f>0.5*Y$11*Y$13*Y$10*(D1339*(1000/3600))^2</f>
        <v>458.19600075</v>
      </c>
      <c r="H1339" s="42">
        <f>IF(D1339=0,0,Y$12*Y$9*9.81)</f>
        <v>374.44769999999994</v>
      </c>
      <c r="I1339" s="42">
        <f t="shared" si="120"/>
        <v>832.64370074999988</v>
      </c>
      <c r="J1339" s="42">
        <f>(Y$9*E1339)+IF(E1339&gt;0,H1339+G1339,0)</f>
        <v>-24.09722222222085</v>
      </c>
      <c r="K1339" s="42">
        <f>MAX((Y$9*E1339)+H1339+G1339,0)</f>
        <v>808.54647852777907</v>
      </c>
      <c r="L1339" s="42">
        <f t="shared" si="121"/>
        <v>24.09722222222085</v>
      </c>
      <c r="M1339" s="42">
        <f>ABS(MIN((Y$9*E1339)+H1339+G1339,0))</f>
        <v>0</v>
      </c>
      <c r="N1339" s="42">
        <f>MAX(K1339,0)*(D1339*1000/3600)</f>
        <v>18192.295766875028</v>
      </c>
      <c r="O1339" s="42">
        <f>ABS(M1339*(D1339*1000/3600))</f>
        <v>0</v>
      </c>
      <c r="P1339" s="42">
        <f>P1338+N1339/1000</f>
        <v>10807.811745948797</v>
      </c>
      <c r="Q1339" s="42">
        <f>Q1338+O1339/1000</f>
        <v>1772.4190442929378</v>
      </c>
      <c r="R1339" s="43">
        <v>1319.7890939966226</v>
      </c>
      <c r="S1339" s="43">
        <f t="shared" si="122"/>
        <v>0</v>
      </c>
      <c r="T1339" s="42">
        <f>V1339*Y$16</f>
        <v>1100.6973026553721</v>
      </c>
      <c r="U1339" s="21">
        <f>MIN(O1339,Y$17)</f>
        <v>0</v>
      </c>
      <c r="V1339" s="21">
        <f t="shared" si="125"/>
        <v>1596.3031788096448</v>
      </c>
      <c r="W1339" s="22"/>
    </row>
    <row r="1340" spans="1:23" x14ac:dyDescent="0.35">
      <c r="A1340" s="5" t="s">
        <v>14</v>
      </c>
      <c r="B1340" s="5">
        <v>1333</v>
      </c>
      <c r="C1340" s="5">
        <v>311</v>
      </c>
      <c r="D1340" s="9">
        <v>80.900000000000006</v>
      </c>
      <c r="E1340" s="42">
        <f t="shared" si="123"/>
        <v>-5.5555555555556344E-2</v>
      </c>
      <c r="F1340" s="42">
        <f t="shared" si="124"/>
        <v>-0.20000000000000284</v>
      </c>
      <c r="G1340" s="42">
        <f>0.5*Y$11*Y$13*Y$10*(D1340*(1000/3600))^2</f>
        <v>457.06535096305566</v>
      </c>
      <c r="H1340" s="42">
        <f>IF(D1340=0,0,Y$12*Y$9*9.81)</f>
        <v>374.44769999999994</v>
      </c>
      <c r="I1340" s="42">
        <f t="shared" si="120"/>
        <v>831.51305096305555</v>
      </c>
      <c r="J1340" s="42">
        <f>(Y$9*E1340)+IF(E1340&gt;0,H1340+G1340,0)</f>
        <v>-96.38888888889025</v>
      </c>
      <c r="K1340" s="42">
        <f>MAX((Y$9*E1340)+H1340+G1340,0)</f>
        <v>735.12416207416527</v>
      </c>
      <c r="L1340" s="42">
        <f t="shared" si="121"/>
        <v>96.38888888889025</v>
      </c>
      <c r="M1340" s="42">
        <f>ABS(MIN((Y$9*E1340)+H1340+G1340,0))</f>
        <v>0</v>
      </c>
      <c r="N1340" s="42">
        <f>MAX(K1340,0)*(D1340*1000/3600)</f>
        <v>16519.873531055546</v>
      </c>
      <c r="O1340" s="42">
        <f>ABS(M1340*(D1340*1000/3600))</f>
        <v>0</v>
      </c>
      <c r="P1340" s="42">
        <f>P1339+N1340/1000</f>
        <v>10824.331619479852</v>
      </c>
      <c r="Q1340" s="42">
        <f>Q1339+O1340/1000</f>
        <v>1772.4190442929378</v>
      </c>
      <c r="R1340" s="43">
        <v>1319.7890939966226</v>
      </c>
      <c r="S1340" s="43">
        <f t="shared" si="122"/>
        <v>0</v>
      </c>
      <c r="T1340" s="42">
        <f>V1340*Y$16</f>
        <v>1100.6973026553721</v>
      </c>
      <c r="U1340" s="21">
        <f>MIN(O1340,Y$17)</f>
        <v>0</v>
      </c>
      <c r="V1340" s="21">
        <f t="shared" si="125"/>
        <v>1596.3031788096448</v>
      </c>
      <c r="W1340" s="22"/>
    </row>
    <row r="1341" spans="1:23" x14ac:dyDescent="0.35">
      <c r="A1341" s="5" t="s">
        <v>14</v>
      </c>
      <c r="B1341" s="5">
        <v>1334</v>
      </c>
      <c r="C1341" s="5">
        <v>312</v>
      </c>
      <c r="D1341" s="9">
        <v>80.599999999999994</v>
      </c>
      <c r="E1341" s="42">
        <f t="shared" si="123"/>
        <v>-8.3333333333334522E-2</v>
      </c>
      <c r="F1341" s="42">
        <f t="shared" si="124"/>
        <v>-0.30000000000000426</v>
      </c>
      <c r="G1341" s="42">
        <f>0.5*Y$11*Y$13*Y$10*(D1341*(1000/3600))^2</f>
        <v>453.68178195888891</v>
      </c>
      <c r="H1341" s="42">
        <f>IF(D1341=0,0,Y$12*Y$9*9.81)</f>
        <v>374.44769999999994</v>
      </c>
      <c r="I1341" s="42">
        <f t="shared" si="120"/>
        <v>828.12948195888885</v>
      </c>
      <c r="J1341" s="42">
        <f>(Y$9*E1341)+IF(E1341&gt;0,H1341+G1341,0)</f>
        <v>-144.58333333333539</v>
      </c>
      <c r="K1341" s="42">
        <f>MAX((Y$9*E1341)+H1341+G1341,0)</f>
        <v>683.54614862555343</v>
      </c>
      <c r="L1341" s="42">
        <f t="shared" si="121"/>
        <v>144.58333333333539</v>
      </c>
      <c r="M1341" s="42">
        <f>ABS(MIN((Y$9*E1341)+H1341+G1341,0))</f>
        <v>0</v>
      </c>
      <c r="N1341" s="42">
        <f>MAX(K1341,0)*(D1341*1000/3600)</f>
        <v>15303.838772005447</v>
      </c>
      <c r="O1341" s="42">
        <f>ABS(M1341*(D1341*1000/3600))</f>
        <v>0</v>
      </c>
      <c r="P1341" s="42">
        <f>P1340+N1341/1000</f>
        <v>10839.635458251858</v>
      </c>
      <c r="Q1341" s="42">
        <f>Q1340+O1341/1000</f>
        <v>1772.4190442929378</v>
      </c>
      <c r="R1341" s="43">
        <v>1319.7890939966226</v>
      </c>
      <c r="S1341" s="43">
        <f t="shared" si="122"/>
        <v>0</v>
      </c>
      <c r="T1341" s="42">
        <f>V1341*Y$16</f>
        <v>1100.6973026553721</v>
      </c>
      <c r="U1341" s="21">
        <f>MIN(O1341,Y$17)</f>
        <v>0</v>
      </c>
      <c r="V1341" s="21">
        <f t="shared" si="125"/>
        <v>1596.3031788096448</v>
      </c>
      <c r="W1341" s="22"/>
    </row>
    <row r="1342" spans="1:23" x14ac:dyDescent="0.35">
      <c r="A1342" s="5" t="s">
        <v>14</v>
      </c>
      <c r="B1342" s="5">
        <v>1335</v>
      </c>
      <c r="C1342" s="5">
        <v>313</v>
      </c>
      <c r="D1342" s="9">
        <v>80.3</v>
      </c>
      <c r="E1342" s="42">
        <f t="shared" si="123"/>
        <v>-8.3333333333332538E-2</v>
      </c>
      <c r="F1342" s="42">
        <f t="shared" si="124"/>
        <v>-0.29999999999999716</v>
      </c>
      <c r="G1342" s="42">
        <f>0.5*Y$11*Y$13*Y$10*(D1342*(1000/3600))^2</f>
        <v>450.31078348972233</v>
      </c>
      <c r="H1342" s="42">
        <f>IF(D1342=0,0,Y$12*Y$9*9.81)</f>
        <v>374.44769999999994</v>
      </c>
      <c r="I1342" s="42">
        <f t="shared" si="120"/>
        <v>824.75848348972227</v>
      </c>
      <c r="J1342" s="42">
        <f>(Y$9*E1342)+IF(E1342&gt;0,H1342+G1342,0)</f>
        <v>-144.58333333333195</v>
      </c>
      <c r="K1342" s="42">
        <f>MAX((Y$9*E1342)+H1342+G1342,0)</f>
        <v>680.17515015639037</v>
      </c>
      <c r="L1342" s="42">
        <f t="shared" si="121"/>
        <v>144.58333333333195</v>
      </c>
      <c r="M1342" s="42">
        <f>ABS(MIN((Y$9*E1342)+H1342+G1342,0))</f>
        <v>0</v>
      </c>
      <c r="N1342" s="42">
        <f>MAX(K1342,0)*(D1342*1000/3600)</f>
        <v>15171.684599321708</v>
      </c>
      <c r="O1342" s="42">
        <f>ABS(M1342*(D1342*1000/3600))</f>
        <v>0</v>
      </c>
      <c r="P1342" s="42">
        <f>P1341+N1342/1000</f>
        <v>10854.807142851179</v>
      </c>
      <c r="Q1342" s="42">
        <f>Q1341+O1342/1000</f>
        <v>1772.4190442929378</v>
      </c>
      <c r="R1342" s="43">
        <v>1319.7890939966226</v>
      </c>
      <c r="S1342" s="43">
        <f t="shared" si="122"/>
        <v>0</v>
      </c>
      <c r="T1342" s="42">
        <f>V1342*Y$16</f>
        <v>1100.6973026553721</v>
      </c>
      <c r="U1342" s="21">
        <f>MIN(O1342,Y$17)</f>
        <v>0</v>
      </c>
      <c r="V1342" s="21">
        <f t="shared" si="125"/>
        <v>1596.3031788096448</v>
      </c>
      <c r="W1342" s="22"/>
    </row>
    <row r="1343" spans="1:23" x14ac:dyDescent="0.35">
      <c r="A1343" s="5" t="s">
        <v>14</v>
      </c>
      <c r="B1343" s="5">
        <v>1336</v>
      </c>
      <c r="C1343" s="5">
        <v>314</v>
      </c>
      <c r="D1343" s="9">
        <v>80</v>
      </c>
      <c r="E1343" s="42">
        <f t="shared" si="123"/>
        <v>-5.5555555555554373E-2</v>
      </c>
      <c r="F1343" s="42">
        <f t="shared" si="124"/>
        <v>-0.19999999999999574</v>
      </c>
      <c r="G1343" s="42">
        <f>0.5*Y$11*Y$13*Y$10*(D1343*(1000/3600))^2</f>
        <v>446.95235555555553</v>
      </c>
      <c r="H1343" s="42">
        <f>IF(D1343=0,0,Y$12*Y$9*9.81)</f>
        <v>374.44769999999994</v>
      </c>
      <c r="I1343" s="42">
        <f t="shared" si="120"/>
        <v>821.40005555555547</v>
      </c>
      <c r="J1343" s="42">
        <f>(Y$9*E1343)+IF(E1343&gt;0,H1343+G1343,0)</f>
        <v>-96.388888888886839</v>
      </c>
      <c r="K1343" s="42">
        <f>MAX((Y$9*E1343)+H1343+G1343,0)</f>
        <v>725.0111666666686</v>
      </c>
      <c r="L1343" s="42">
        <f t="shared" si="121"/>
        <v>96.388888888886839</v>
      </c>
      <c r="M1343" s="42">
        <f>ABS(MIN((Y$9*E1343)+H1343+G1343,0))</f>
        <v>0</v>
      </c>
      <c r="N1343" s="42">
        <f>MAX(K1343,0)*(D1343*1000/3600)</f>
        <v>16111.359259259301</v>
      </c>
      <c r="O1343" s="42">
        <f>ABS(M1343*(D1343*1000/3600))</f>
        <v>0</v>
      </c>
      <c r="P1343" s="42">
        <f>P1342+N1343/1000</f>
        <v>10870.918502110439</v>
      </c>
      <c r="Q1343" s="42">
        <f>Q1342+O1343/1000</f>
        <v>1772.4190442929378</v>
      </c>
      <c r="R1343" s="43">
        <v>1319.7890939966226</v>
      </c>
      <c r="S1343" s="43">
        <f t="shared" si="122"/>
        <v>0</v>
      </c>
      <c r="T1343" s="42">
        <f>V1343*Y$16</f>
        <v>1100.6973026553721</v>
      </c>
      <c r="U1343" s="21">
        <f>MIN(O1343,Y$17)</f>
        <v>0</v>
      </c>
      <c r="V1343" s="21">
        <f t="shared" si="125"/>
        <v>1596.3031788096448</v>
      </c>
      <c r="W1343" s="22"/>
    </row>
    <row r="1344" spans="1:23" x14ac:dyDescent="0.35">
      <c r="A1344" s="5" t="s">
        <v>14</v>
      </c>
      <c r="B1344" s="5">
        <v>1337</v>
      </c>
      <c r="C1344" s="5">
        <v>315</v>
      </c>
      <c r="D1344" s="9">
        <v>79.900000000000006</v>
      </c>
      <c r="E1344" s="42">
        <f t="shared" si="123"/>
        <v>-2.7777777777778172E-2</v>
      </c>
      <c r="F1344" s="42">
        <f t="shared" si="124"/>
        <v>-0.10000000000000142</v>
      </c>
      <c r="G1344" s="42">
        <f>0.5*Y$11*Y$13*Y$10*(D1344*(1000/3600))^2</f>
        <v>445.83567302972227</v>
      </c>
      <c r="H1344" s="42">
        <f>IF(D1344=0,0,Y$12*Y$9*9.81)</f>
        <v>374.44769999999994</v>
      </c>
      <c r="I1344" s="42">
        <f t="shared" si="120"/>
        <v>820.28337302972227</v>
      </c>
      <c r="J1344" s="42">
        <f>(Y$9*E1344)+IF(E1344&gt;0,H1344+G1344,0)</f>
        <v>-48.194444444445125</v>
      </c>
      <c r="K1344" s="42">
        <f>MAX((Y$9*E1344)+H1344+G1344,0)</f>
        <v>772.08892858527702</v>
      </c>
      <c r="L1344" s="42">
        <f t="shared" si="121"/>
        <v>48.194444444445125</v>
      </c>
      <c r="M1344" s="42">
        <f>ABS(MIN((Y$9*E1344)+H1344+G1344,0))</f>
        <v>0</v>
      </c>
      <c r="N1344" s="42">
        <f>MAX(K1344,0)*(D1344*1000/3600)</f>
        <v>17136.084831656564</v>
      </c>
      <c r="O1344" s="42">
        <f>ABS(M1344*(D1344*1000/3600))</f>
        <v>0</v>
      </c>
      <c r="P1344" s="42">
        <f>P1343+N1344/1000</f>
        <v>10888.054586942095</v>
      </c>
      <c r="Q1344" s="42">
        <f>Q1343+O1344/1000</f>
        <v>1772.4190442929378</v>
      </c>
      <c r="R1344" s="43">
        <v>1319.7890939966226</v>
      </c>
      <c r="S1344" s="43">
        <f t="shared" si="122"/>
        <v>0</v>
      </c>
      <c r="T1344" s="42">
        <f>V1344*Y$16</f>
        <v>1100.6973026553721</v>
      </c>
      <c r="U1344" s="21">
        <f>MIN(O1344,Y$17)</f>
        <v>0</v>
      </c>
      <c r="V1344" s="21">
        <f t="shared" si="125"/>
        <v>1596.3031788096448</v>
      </c>
      <c r="W1344" s="22"/>
    </row>
    <row r="1345" spans="1:23" x14ac:dyDescent="0.35">
      <c r="A1345" s="5" t="s">
        <v>14</v>
      </c>
      <c r="B1345" s="5">
        <v>1338</v>
      </c>
      <c r="C1345" s="5">
        <v>316</v>
      </c>
      <c r="D1345" s="9">
        <v>79.8</v>
      </c>
      <c r="E1345" s="42">
        <f t="shared" si="123"/>
        <v>-1.3888888888890073E-2</v>
      </c>
      <c r="F1345" s="42">
        <f t="shared" si="124"/>
        <v>-5.0000000000004263E-2</v>
      </c>
      <c r="G1345" s="42">
        <f>0.5*Y$11*Y$13*Y$10*(D1345*(1000/3600))^2</f>
        <v>444.72038723000003</v>
      </c>
      <c r="H1345" s="42">
        <f>IF(D1345=0,0,Y$12*Y$9*9.81)</f>
        <v>374.44769999999994</v>
      </c>
      <c r="I1345" s="42">
        <f t="shared" si="120"/>
        <v>819.16808722999997</v>
      </c>
      <c r="J1345" s="42">
        <f>(Y$9*E1345)+IF(E1345&gt;0,H1345+G1345,0)</f>
        <v>-24.097222222224275</v>
      </c>
      <c r="K1345" s="42">
        <f>MAX((Y$9*E1345)+H1345+G1345,0)</f>
        <v>795.07086500777564</v>
      </c>
      <c r="L1345" s="42">
        <f t="shared" si="121"/>
        <v>24.097222222224275</v>
      </c>
      <c r="M1345" s="42">
        <f>ABS(MIN((Y$9*E1345)+H1345+G1345,0))</f>
        <v>0</v>
      </c>
      <c r="N1345" s="42">
        <f>MAX(K1345,0)*(D1345*1000/3600)</f>
        <v>17624.070841005694</v>
      </c>
      <c r="O1345" s="42">
        <f>ABS(M1345*(D1345*1000/3600))</f>
        <v>0</v>
      </c>
      <c r="P1345" s="42">
        <f>P1344+N1345/1000</f>
        <v>10905.678657783101</v>
      </c>
      <c r="Q1345" s="42">
        <f>Q1344+O1345/1000</f>
        <v>1772.4190442929378</v>
      </c>
      <c r="R1345" s="43">
        <v>1319.7890939966226</v>
      </c>
      <c r="S1345" s="43">
        <f t="shared" si="122"/>
        <v>0</v>
      </c>
      <c r="T1345" s="42">
        <f>V1345*Y$16</f>
        <v>1100.6973026553721</v>
      </c>
      <c r="U1345" s="21">
        <f>MIN(O1345,Y$17)</f>
        <v>0</v>
      </c>
      <c r="V1345" s="21">
        <f t="shared" si="125"/>
        <v>1596.3031788096448</v>
      </c>
      <c r="W1345" s="22"/>
    </row>
    <row r="1346" spans="1:23" x14ac:dyDescent="0.35">
      <c r="A1346" s="5" t="s">
        <v>14</v>
      </c>
      <c r="B1346" s="5">
        <v>1339</v>
      </c>
      <c r="C1346" s="5">
        <v>317</v>
      </c>
      <c r="D1346" s="9">
        <v>79.8</v>
      </c>
      <c r="E1346" s="42">
        <f t="shared" si="123"/>
        <v>0</v>
      </c>
      <c r="F1346" s="42">
        <f t="shared" si="124"/>
        <v>0</v>
      </c>
      <c r="G1346" s="42">
        <f>0.5*Y$11*Y$13*Y$10*(D1346*(1000/3600))^2</f>
        <v>444.72038723000003</v>
      </c>
      <c r="H1346" s="42">
        <f>IF(D1346=0,0,Y$12*Y$9*9.81)</f>
        <v>374.44769999999994</v>
      </c>
      <c r="I1346" s="42">
        <f t="shared" si="120"/>
        <v>819.16808722999997</v>
      </c>
      <c r="J1346" s="42">
        <f>(Y$9*E1346)+IF(E1346&gt;0,H1346+G1346,0)</f>
        <v>0</v>
      </c>
      <c r="K1346" s="42">
        <f>MAX((Y$9*E1346)+H1346+G1346,0)</f>
        <v>819.16808722999997</v>
      </c>
      <c r="L1346" s="42">
        <f t="shared" si="121"/>
        <v>0</v>
      </c>
      <c r="M1346" s="42">
        <f>ABS(MIN((Y$9*E1346)+H1346+G1346,0))</f>
        <v>0</v>
      </c>
      <c r="N1346" s="42">
        <f>MAX(K1346,0)*(D1346*1000/3600)</f>
        <v>18158.225933598333</v>
      </c>
      <c r="O1346" s="42">
        <f>ABS(M1346*(D1346*1000/3600))</f>
        <v>0</v>
      </c>
      <c r="P1346" s="42">
        <f>P1345+N1346/1000</f>
        <v>10923.8368837167</v>
      </c>
      <c r="Q1346" s="42">
        <f>Q1345+O1346/1000</f>
        <v>1772.4190442929378</v>
      </c>
      <c r="R1346" s="43">
        <v>1319.7890939966226</v>
      </c>
      <c r="S1346" s="43">
        <f t="shared" si="122"/>
        <v>0</v>
      </c>
      <c r="T1346" s="42">
        <f>V1346*Y$16</f>
        <v>1100.6973026553721</v>
      </c>
      <c r="U1346" s="21">
        <f>MIN(O1346,Y$17)</f>
        <v>0</v>
      </c>
      <c r="V1346" s="21">
        <f t="shared" si="125"/>
        <v>1596.3031788096448</v>
      </c>
      <c r="W1346" s="22"/>
    </row>
    <row r="1347" spans="1:23" x14ac:dyDescent="0.35">
      <c r="A1347" s="5" t="s">
        <v>14</v>
      </c>
      <c r="B1347" s="5">
        <v>1340</v>
      </c>
      <c r="C1347" s="5">
        <v>318</v>
      </c>
      <c r="D1347" s="9">
        <v>79.8</v>
      </c>
      <c r="E1347" s="42">
        <f t="shared" si="123"/>
        <v>1.3888888888890073E-2</v>
      </c>
      <c r="F1347" s="42">
        <f t="shared" si="124"/>
        <v>5.0000000000004263E-2</v>
      </c>
      <c r="G1347" s="42">
        <f>0.5*Y$11*Y$13*Y$10*(D1347*(1000/3600))^2</f>
        <v>444.72038723000003</v>
      </c>
      <c r="H1347" s="42">
        <f>IF(D1347=0,0,Y$12*Y$9*9.81)</f>
        <v>374.44769999999994</v>
      </c>
      <c r="I1347" s="42">
        <f t="shared" si="120"/>
        <v>819.16808722999997</v>
      </c>
      <c r="J1347" s="42">
        <f>(Y$9*E1347)+IF(E1347&gt;0,H1347+G1347,0)</f>
        <v>843.2653094522243</v>
      </c>
      <c r="K1347" s="42">
        <f>MAX((Y$9*E1347)+H1347+G1347,0)</f>
        <v>843.2653094522243</v>
      </c>
      <c r="L1347" s="42">
        <f t="shared" si="121"/>
        <v>0</v>
      </c>
      <c r="M1347" s="42">
        <f>ABS(MIN((Y$9*E1347)+H1347+G1347,0))</f>
        <v>0</v>
      </c>
      <c r="N1347" s="42">
        <f>MAX(K1347,0)*(D1347*1000/3600)</f>
        <v>18692.381026190975</v>
      </c>
      <c r="O1347" s="42">
        <f>ABS(M1347*(D1347*1000/3600))</f>
        <v>0</v>
      </c>
      <c r="P1347" s="42">
        <f>P1346+N1347/1000</f>
        <v>10942.529264742891</v>
      </c>
      <c r="Q1347" s="42">
        <f>Q1346+O1347/1000</f>
        <v>1772.4190442929378</v>
      </c>
      <c r="R1347" s="43">
        <v>1319.7890939966226</v>
      </c>
      <c r="S1347" s="43">
        <f t="shared" si="122"/>
        <v>0</v>
      </c>
      <c r="T1347" s="42">
        <f>V1347*Y$16</f>
        <v>1100.6973026553721</v>
      </c>
      <c r="U1347" s="21">
        <f>MIN(O1347,Y$17)</f>
        <v>0</v>
      </c>
      <c r="V1347" s="21">
        <f t="shared" si="125"/>
        <v>1596.3031788096448</v>
      </c>
      <c r="W1347" s="22"/>
    </row>
    <row r="1348" spans="1:23" x14ac:dyDescent="0.35">
      <c r="A1348" s="5" t="s">
        <v>14</v>
      </c>
      <c r="B1348" s="5">
        <v>1341</v>
      </c>
      <c r="C1348" s="5">
        <v>319</v>
      </c>
      <c r="D1348" s="9">
        <v>79.900000000000006</v>
      </c>
      <c r="E1348" s="42">
        <f t="shared" si="123"/>
        <v>2.7777777777778172E-2</v>
      </c>
      <c r="F1348" s="42">
        <f t="shared" si="124"/>
        <v>0.10000000000000142</v>
      </c>
      <c r="G1348" s="42">
        <f>0.5*Y$11*Y$13*Y$10*(D1348*(1000/3600))^2</f>
        <v>445.83567302972227</v>
      </c>
      <c r="H1348" s="42">
        <f>IF(D1348=0,0,Y$12*Y$9*9.81)</f>
        <v>374.44769999999994</v>
      </c>
      <c r="I1348" s="42">
        <f t="shared" si="120"/>
        <v>820.28337302972227</v>
      </c>
      <c r="J1348" s="42">
        <f>(Y$9*E1348)+IF(E1348&gt;0,H1348+G1348,0)</f>
        <v>868.47781747416741</v>
      </c>
      <c r="K1348" s="42">
        <f>MAX((Y$9*E1348)+H1348+G1348,0)</f>
        <v>868.4778174741673</v>
      </c>
      <c r="L1348" s="42">
        <f t="shared" si="121"/>
        <v>0</v>
      </c>
      <c r="M1348" s="42">
        <f>ABS(MIN((Y$9*E1348)+H1348+G1348,0))</f>
        <v>0</v>
      </c>
      <c r="N1348" s="42">
        <f>MAX(K1348,0)*(D1348*1000/3600)</f>
        <v>19275.382671162766</v>
      </c>
      <c r="O1348" s="42">
        <f>ABS(M1348*(D1348*1000/3600))</f>
        <v>0</v>
      </c>
      <c r="P1348" s="42">
        <f>P1347+N1348/1000</f>
        <v>10961.804647414054</v>
      </c>
      <c r="Q1348" s="42">
        <f>Q1347+O1348/1000</f>
        <v>1772.4190442929378</v>
      </c>
      <c r="R1348" s="43">
        <v>1319.7890939966226</v>
      </c>
      <c r="S1348" s="43">
        <f t="shared" si="122"/>
        <v>0</v>
      </c>
      <c r="T1348" s="42">
        <f>V1348*Y$16</f>
        <v>1100.6973026553721</v>
      </c>
      <c r="U1348" s="21">
        <f>MIN(O1348,Y$17)</f>
        <v>0</v>
      </c>
      <c r="V1348" s="21">
        <f t="shared" si="125"/>
        <v>1596.3031788096448</v>
      </c>
      <c r="W1348" s="22"/>
    </row>
    <row r="1349" spans="1:23" x14ac:dyDescent="0.35">
      <c r="A1349" s="5" t="s">
        <v>14</v>
      </c>
      <c r="B1349" s="5">
        <v>1342</v>
      </c>
      <c r="C1349" s="5">
        <v>320</v>
      </c>
      <c r="D1349" s="9">
        <v>80</v>
      </c>
      <c r="E1349" s="42">
        <f t="shared" si="123"/>
        <v>6.9444444444444448E-2</v>
      </c>
      <c r="F1349" s="42">
        <f t="shared" si="124"/>
        <v>0.25</v>
      </c>
      <c r="G1349" s="42">
        <f>0.5*Y$11*Y$13*Y$10*(D1349*(1000/3600))^2</f>
        <v>446.95235555555553</v>
      </c>
      <c r="H1349" s="42">
        <f>IF(D1349=0,0,Y$12*Y$9*9.81)</f>
        <v>374.44769999999994</v>
      </c>
      <c r="I1349" s="42">
        <f t="shared" si="120"/>
        <v>821.40005555555547</v>
      </c>
      <c r="J1349" s="42">
        <f>(Y$9*E1349)+IF(E1349&gt;0,H1349+G1349,0)</f>
        <v>941.88616666666655</v>
      </c>
      <c r="K1349" s="42">
        <f>MAX((Y$9*E1349)+H1349+G1349,0)</f>
        <v>941.88616666666655</v>
      </c>
      <c r="L1349" s="42">
        <f t="shared" si="121"/>
        <v>0</v>
      </c>
      <c r="M1349" s="42">
        <f>ABS(MIN((Y$9*E1349)+H1349+G1349,0))</f>
        <v>0</v>
      </c>
      <c r="N1349" s="42">
        <f>MAX(K1349,0)*(D1349*1000/3600)</f>
        <v>20930.803703703699</v>
      </c>
      <c r="O1349" s="42">
        <f>ABS(M1349*(D1349*1000/3600))</f>
        <v>0</v>
      </c>
      <c r="P1349" s="42">
        <f>P1348+N1349/1000</f>
        <v>10982.735451117758</v>
      </c>
      <c r="Q1349" s="42">
        <f>Q1348+O1349/1000</f>
        <v>1772.4190442929378</v>
      </c>
      <c r="R1349" s="43">
        <v>1319.7890939966226</v>
      </c>
      <c r="S1349" s="43">
        <f t="shared" si="122"/>
        <v>0</v>
      </c>
      <c r="T1349" s="42">
        <f>V1349*Y$16</f>
        <v>1100.6973026553721</v>
      </c>
      <c r="U1349" s="21">
        <f>MIN(O1349,Y$17)</f>
        <v>0</v>
      </c>
      <c r="V1349" s="21">
        <f t="shared" si="125"/>
        <v>1596.3031788096448</v>
      </c>
      <c r="W1349" s="22"/>
    </row>
    <row r="1350" spans="1:23" x14ac:dyDescent="0.35">
      <c r="A1350" s="5" t="s">
        <v>14</v>
      </c>
      <c r="B1350" s="5">
        <v>1343</v>
      </c>
      <c r="C1350" s="5">
        <v>321</v>
      </c>
      <c r="D1350" s="9">
        <v>80.400000000000006</v>
      </c>
      <c r="E1350" s="42">
        <f t="shared" si="123"/>
        <v>0.11111111111111072</v>
      </c>
      <c r="F1350" s="42">
        <f t="shared" si="124"/>
        <v>0.39999999999999858</v>
      </c>
      <c r="G1350" s="42">
        <f>0.5*Y$11*Y$13*Y$10*(D1350*(1000/3600))^2</f>
        <v>451.43305292000008</v>
      </c>
      <c r="H1350" s="42">
        <f>IF(D1350=0,0,Y$12*Y$9*9.81)</f>
        <v>374.44769999999994</v>
      </c>
      <c r="I1350" s="42">
        <f t="shared" si="120"/>
        <v>825.88075292000008</v>
      </c>
      <c r="J1350" s="42">
        <f>(Y$9*E1350)+IF(E1350&gt;0,H1350+G1350,0)</f>
        <v>1018.6585306977772</v>
      </c>
      <c r="K1350" s="42">
        <f>MAX((Y$9*E1350)+H1350+G1350,0)</f>
        <v>1018.6585306977772</v>
      </c>
      <c r="L1350" s="42">
        <f t="shared" si="121"/>
        <v>0</v>
      </c>
      <c r="M1350" s="42">
        <f>ABS(MIN((Y$9*E1350)+H1350+G1350,0))</f>
        <v>0</v>
      </c>
      <c r="N1350" s="42">
        <f>MAX(K1350,0)*(D1350*1000/3600)</f>
        <v>22750.040518917023</v>
      </c>
      <c r="O1350" s="42">
        <f>ABS(M1350*(D1350*1000/3600))</f>
        <v>0</v>
      </c>
      <c r="P1350" s="42">
        <f>P1349+N1350/1000</f>
        <v>11005.485491636675</v>
      </c>
      <c r="Q1350" s="42">
        <f>Q1349+O1350/1000</f>
        <v>1772.4190442929378</v>
      </c>
      <c r="R1350" s="43">
        <v>1319.7890939966226</v>
      </c>
      <c r="S1350" s="43">
        <f t="shared" si="122"/>
        <v>0</v>
      </c>
      <c r="T1350" s="42">
        <f>V1350*Y$16</f>
        <v>1100.6973026553721</v>
      </c>
      <c r="U1350" s="21">
        <f>MIN(O1350,Y$17)</f>
        <v>0</v>
      </c>
      <c r="V1350" s="21">
        <f t="shared" si="125"/>
        <v>1596.3031788096448</v>
      </c>
      <c r="W1350" s="22"/>
    </row>
    <row r="1351" spans="1:23" x14ac:dyDescent="0.35">
      <c r="A1351" s="5" t="s">
        <v>14</v>
      </c>
      <c r="B1351" s="5">
        <v>1344</v>
      </c>
      <c r="C1351" s="5">
        <v>322</v>
      </c>
      <c r="D1351" s="9">
        <v>80.8</v>
      </c>
      <c r="E1351" s="42">
        <f t="shared" si="123"/>
        <v>0.11111111111111072</v>
      </c>
      <c r="F1351" s="42">
        <f t="shared" si="124"/>
        <v>0.39999999999999858</v>
      </c>
      <c r="G1351" s="42">
        <f>0.5*Y$11*Y$13*Y$10*(D1351*(1000/3600))^2</f>
        <v>455.93609790222229</v>
      </c>
      <c r="H1351" s="42">
        <f>IF(D1351=0,0,Y$12*Y$9*9.81)</f>
        <v>374.44769999999994</v>
      </c>
      <c r="I1351" s="42">
        <f t="shared" si="120"/>
        <v>830.38379790222223</v>
      </c>
      <c r="J1351" s="42">
        <f>(Y$9*E1351)+IF(E1351&gt;0,H1351+G1351,0)</f>
        <v>1023.1615756799993</v>
      </c>
      <c r="K1351" s="42">
        <f>MAX((Y$9*E1351)+H1351+G1351,0)</f>
        <v>1023.1615756799994</v>
      </c>
      <c r="L1351" s="42">
        <f t="shared" si="121"/>
        <v>0</v>
      </c>
      <c r="M1351" s="42">
        <f>ABS(MIN((Y$9*E1351)+H1351+G1351,0))</f>
        <v>0</v>
      </c>
      <c r="N1351" s="42">
        <f>MAX(K1351,0)*(D1351*1000/3600)</f>
        <v>22964.293143039984</v>
      </c>
      <c r="O1351" s="42">
        <f>ABS(M1351*(D1351*1000/3600))</f>
        <v>0</v>
      </c>
      <c r="P1351" s="42">
        <f>P1350+N1351/1000</f>
        <v>11028.449784779716</v>
      </c>
      <c r="Q1351" s="42">
        <f>Q1350+O1351/1000</f>
        <v>1772.4190442929378</v>
      </c>
      <c r="R1351" s="43">
        <v>1319.7890939966226</v>
      </c>
      <c r="S1351" s="43">
        <f t="shared" si="122"/>
        <v>0</v>
      </c>
      <c r="T1351" s="42">
        <f>V1351*Y$16</f>
        <v>1100.6973026553721</v>
      </c>
      <c r="U1351" s="21">
        <f>MIN(O1351,Y$17)</f>
        <v>0</v>
      </c>
      <c r="V1351" s="21">
        <f t="shared" si="125"/>
        <v>1596.3031788096448</v>
      </c>
      <c r="W1351" s="22"/>
    </row>
    <row r="1352" spans="1:23" x14ac:dyDescent="0.35">
      <c r="A1352" s="5" t="s">
        <v>14</v>
      </c>
      <c r="B1352" s="5">
        <v>1345</v>
      </c>
      <c r="C1352" s="5">
        <v>323</v>
      </c>
      <c r="D1352" s="9">
        <v>81.2</v>
      </c>
      <c r="E1352" s="42">
        <f t="shared" si="123"/>
        <v>9.7222222222222612E-2</v>
      </c>
      <c r="F1352" s="42">
        <f t="shared" si="124"/>
        <v>0.35000000000000142</v>
      </c>
      <c r="G1352" s="42">
        <f>0.5*Y$11*Y$13*Y$10*(D1352*(1000/3600))^2</f>
        <v>460.46149050222232</v>
      </c>
      <c r="H1352" s="42">
        <f>IF(D1352=0,0,Y$12*Y$9*9.81)</f>
        <v>374.44769999999994</v>
      </c>
      <c r="I1352" s="42">
        <f t="shared" ref="I1352:I1415" si="126">G1352+H1352</f>
        <v>834.90919050222226</v>
      </c>
      <c r="J1352" s="42">
        <f>(Y$9*E1352)+IF(E1352&gt;0,H1352+G1352,0)</f>
        <v>1003.5897460577785</v>
      </c>
      <c r="K1352" s="42">
        <f>MAX((Y$9*E1352)+H1352+G1352,0)</f>
        <v>1003.5897460577785</v>
      </c>
      <c r="L1352" s="42">
        <f t="shared" ref="L1352:L1415" si="127">ABS(MIN(J1352,0))</f>
        <v>0</v>
      </c>
      <c r="M1352" s="42">
        <f>ABS(MIN((Y$9*E1352)+H1352+G1352,0))</f>
        <v>0</v>
      </c>
      <c r="N1352" s="42">
        <f>MAX(K1352,0)*(D1352*1000/3600)</f>
        <v>22636.524272192117</v>
      </c>
      <c r="O1352" s="42">
        <f>ABS(M1352*(D1352*1000/3600))</f>
        <v>0</v>
      </c>
      <c r="P1352" s="42">
        <f>P1351+N1352/1000</f>
        <v>11051.086309051907</v>
      </c>
      <c r="Q1352" s="42">
        <f>Q1351+O1352/1000</f>
        <v>1772.4190442929378</v>
      </c>
      <c r="R1352" s="43">
        <v>1319.7890939966226</v>
      </c>
      <c r="S1352" s="43">
        <f t="shared" ref="S1352:S1415" si="128">R1353-R1352</f>
        <v>0</v>
      </c>
      <c r="T1352" s="42">
        <f>V1352*Y$16</f>
        <v>1100.6973026553721</v>
      </c>
      <c r="U1352" s="21">
        <f>MIN(O1352,Y$17)</f>
        <v>0</v>
      </c>
      <c r="V1352" s="21">
        <f t="shared" si="125"/>
        <v>1596.3031788096448</v>
      </c>
      <c r="W1352" s="22"/>
    </row>
    <row r="1353" spans="1:23" x14ac:dyDescent="0.35">
      <c r="A1353" s="5" t="s">
        <v>14</v>
      </c>
      <c r="B1353" s="5">
        <v>1346</v>
      </c>
      <c r="C1353" s="5">
        <v>324</v>
      </c>
      <c r="D1353" s="9">
        <v>81.5</v>
      </c>
      <c r="E1353" s="42">
        <f t="shared" ref="E1353:E1416" si="129">($D1354-$D1352)/2/3.6</f>
        <v>5.5555555555554373E-2</v>
      </c>
      <c r="F1353" s="42">
        <f t="shared" ref="F1353:F1416" si="130">($D1354-$D1352)/2</f>
        <v>0.19999999999999574</v>
      </c>
      <c r="G1353" s="42">
        <f>0.5*Y$11*Y$13*Y$10*(D1353*(1000/3600))^2</f>
        <v>463.87020057638892</v>
      </c>
      <c r="H1353" s="42">
        <f>IF(D1353=0,0,Y$12*Y$9*9.81)</f>
        <v>374.44769999999994</v>
      </c>
      <c r="I1353" s="42">
        <f t="shared" si="126"/>
        <v>838.31790057638887</v>
      </c>
      <c r="J1353" s="42">
        <f>(Y$9*E1353)+IF(E1353&gt;0,H1353+G1353,0)</f>
        <v>934.70678946527573</v>
      </c>
      <c r="K1353" s="42">
        <f>MAX((Y$9*E1353)+H1353+G1353,0)</f>
        <v>934.70678946527573</v>
      </c>
      <c r="L1353" s="42">
        <f t="shared" si="127"/>
        <v>0</v>
      </c>
      <c r="M1353" s="42">
        <f>ABS(MIN((Y$9*E1353)+H1353+G1353,0))</f>
        <v>0</v>
      </c>
      <c r="N1353" s="42">
        <f>MAX(K1353,0)*(D1353*1000/3600)</f>
        <v>21160.723150394439</v>
      </c>
      <c r="O1353" s="42">
        <f>ABS(M1353*(D1353*1000/3600))</f>
        <v>0</v>
      </c>
      <c r="P1353" s="42">
        <f>P1352+N1353/1000</f>
        <v>11072.247032202302</v>
      </c>
      <c r="Q1353" s="42">
        <f>Q1352+O1353/1000</f>
        <v>1772.4190442929378</v>
      </c>
      <c r="R1353" s="43">
        <v>1319.7890939966226</v>
      </c>
      <c r="S1353" s="43">
        <f t="shared" si="128"/>
        <v>0</v>
      </c>
      <c r="T1353" s="42">
        <f>V1353*Y$16</f>
        <v>1100.6973026553721</v>
      </c>
      <c r="U1353" s="21">
        <f>MIN(O1353,Y$17)</f>
        <v>0</v>
      </c>
      <c r="V1353" s="21">
        <f t="shared" ref="V1353:V1416" si="131">V1352+U1353/1000</f>
        <v>1596.3031788096448</v>
      </c>
      <c r="W1353" s="22"/>
    </row>
    <row r="1354" spans="1:23" x14ac:dyDescent="0.35">
      <c r="A1354" s="5" t="s">
        <v>14</v>
      </c>
      <c r="B1354" s="5">
        <v>1347</v>
      </c>
      <c r="C1354" s="5">
        <v>325</v>
      </c>
      <c r="D1354" s="9">
        <v>81.599999999999994</v>
      </c>
      <c r="E1354" s="42">
        <f t="shared" si="129"/>
        <v>1.3888888888888099E-2</v>
      </c>
      <c r="F1354" s="42">
        <f t="shared" si="130"/>
        <v>4.9999999999997158E-2</v>
      </c>
      <c r="G1354" s="42">
        <f>0.5*Y$11*Y$13*Y$10*(D1354*(1000/3600))^2</f>
        <v>465.00923072000006</v>
      </c>
      <c r="H1354" s="42">
        <f>IF(D1354=0,0,Y$12*Y$9*9.81)</f>
        <v>374.44769999999994</v>
      </c>
      <c r="I1354" s="42">
        <f t="shared" si="126"/>
        <v>839.45693071999995</v>
      </c>
      <c r="J1354" s="42">
        <f>(Y$9*E1354)+IF(E1354&gt;0,H1354+G1354,0)</f>
        <v>863.55415294222075</v>
      </c>
      <c r="K1354" s="42">
        <f>MAX((Y$9*E1354)+H1354+G1354,0)</f>
        <v>863.55415294222087</v>
      </c>
      <c r="L1354" s="42">
        <f t="shared" si="127"/>
        <v>0</v>
      </c>
      <c r="M1354" s="42">
        <f>ABS(MIN((Y$9*E1354)+H1354+G1354,0))</f>
        <v>0</v>
      </c>
      <c r="N1354" s="42">
        <f>MAX(K1354,0)*(D1354*1000/3600)</f>
        <v>19573.894133357007</v>
      </c>
      <c r="O1354" s="42">
        <f>ABS(M1354*(D1354*1000/3600))</f>
        <v>0</v>
      </c>
      <c r="P1354" s="42">
        <f>P1353+N1354/1000</f>
        <v>11091.820926335658</v>
      </c>
      <c r="Q1354" s="42">
        <f>Q1353+O1354/1000</f>
        <v>1772.4190442929378</v>
      </c>
      <c r="R1354" s="43">
        <v>1319.7890939966226</v>
      </c>
      <c r="S1354" s="43">
        <f t="shared" si="128"/>
        <v>0</v>
      </c>
      <c r="T1354" s="42">
        <f>V1354*Y$16</f>
        <v>1100.6973026553721</v>
      </c>
      <c r="U1354" s="21">
        <f>MIN(O1354,Y$17)</f>
        <v>0</v>
      </c>
      <c r="V1354" s="21">
        <f t="shared" si="131"/>
        <v>1596.3031788096448</v>
      </c>
      <c r="W1354" s="22"/>
    </row>
    <row r="1355" spans="1:23" x14ac:dyDescent="0.35">
      <c r="A1355" s="5" t="s">
        <v>14</v>
      </c>
      <c r="B1355" s="5">
        <v>1348</v>
      </c>
      <c r="C1355" s="5">
        <v>326</v>
      </c>
      <c r="D1355" s="9">
        <v>81.599999999999994</v>
      </c>
      <c r="E1355" s="42">
        <f t="shared" si="129"/>
        <v>-2.7777777777776198E-2</v>
      </c>
      <c r="F1355" s="42">
        <f t="shared" si="130"/>
        <v>-9.9999999999994316E-2</v>
      </c>
      <c r="G1355" s="42">
        <f>0.5*Y$11*Y$13*Y$10*(D1355*(1000/3600))^2</f>
        <v>465.00923072000006</v>
      </c>
      <c r="H1355" s="42">
        <f>IF(D1355=0,0,Y$12*Y$9*9.81)</f>
        <v>374.44769999999994</v>
      </c>
      <c r="I1355" s="42">
        <f t="shared" si="126"/>
        <v>839.45693071999995</v>
      </c>
      <c r="J1355" s="42">
        <f>(Y$9*E1355)+IF(E1355&gt;0,H1355+G1355,0)</f>
        <v>-48.1944444444417</v>
      </c>
      <c r="K1355" s="42">
        <f>MAX((Y$9*E1355)+H1355+G1355,0)</f>
        <v>791.26248627555833</v>
      </c>
      <c r="L1355" s="42">
        <f t="shared" si="127"/>
        <v>48.1944444444417</v>
      </c>
      <c r="M1355" s="42">
        <f>ABS(MIN((Y$9*E1355)+H1355+G1355,0))</f>
        <v>0</v>
      </c>
      <c r="N1355" s="42">
        <f>MAX(K1355,0)*(D1355*1000/3600)</f>
        <v>17935.283022245989</v>
      </c>
      <c r="O1355" s="42">
        <f>ABS(M1355*(D1355*1000/3600))</f>
        <v>0</v>
      </c>
      <c r="P1355" s="42">
        <f>P1354+N1355/1000</f>
        <v>11109.756209357904</v>
      </c>
      <c r="Q1355" s="42">
        <f>Q1354+O1355/1000</f>
        <v>1772.4190442929378</v>
      </c>
      <c r="R1355" s="43">
        <v>1319.7890939966226</v>
      </c>
      <c r="S1355" s="43">
        <f t="shared" si="128"/>
        <v>0</v>
      </c>
      <c r="T1355" s="42">
        <f>V1355*Y$16</f>
        <v>1100.6973026553721</v>
      </c>
      <c r="U1355" s="21">
        <f>MIN(O1355,Y$17)</f>
        <v>0</v>
      </c>
      <c r="V1355" s="21">
        <f t="shared" si="131"/>
        <v>1596.3031788096448</v>
      </c>
      <c r="W1355" s="22"/>
    </row>
    <row r="1356" spans="1:23" x14ac:dyDescent="0.35">
      <c r="A1356" s="5" t="s">
        <v>14</v>
      </c>
      <c r="B1356" s="5">
        <v>1349</v>
      </c>
      <c r="C1356" s="5">
        <v>327</v>
      </c>
      <c r="D1356" s="9">
        <v>81.400000000000006</v>
      </c>
      <c r="E1356" s="42">
        <f t="shared" si="129"/>
        <v>-0.12499999999999881</v>
      </c>
      <c r="F1356" s="42">
        <f t="shared" si="130"/>
        <v>-0.44999999999999574</v>
      </c>
      <c r="G1356" s="42">
        <f>0.5*Y$11*Y$13*Y$10*(D1356*(1000/3600))^2</f>
        <v>462.73256715888903</v>
      </c>
      <c r="H1356" s="42">
        <f>IF(D1356=0,0,Y$12*Y$9*9.81)</f>
        <v>374.44769999999994</v>
      </c>
      <c r="I1356" s="42">
        <f t="shared" si="126"/>
        <v>837.18026715888891</v>
      </c>
      <c r="J1356" s="42">
        <f>(Y$9*E1356)+IF(E1356&gt;0,H1356+G1356,0)</f>
        <v>-216.87499999999793</v>
      </c>
      <c r="K1356" s="42">
        <f>MAX((Y$9*E1356)+H1356+G1356,0)</f>
        <v>620.30526715889107</v>
      </c>
      <c r="L1356" s="42">
        <f t="shared" si="127"/>
        <v>216.87499999999793</v>
      </c>
      <c r="M1356" s="42">
        <f>ABS(MIN((Y$9*E1356)+H1356+G1356,0))</f>
        <v>0</v>
      </c>
      <c r="N1356" s="42">
        <f>MAX(K1356,0)*(D1356*1000/3600)</f>
        <v>14025.791318537147</v>
      </c>
      <c r="O1356" s="42">
        <f>ABS(M1356*(D1356*1000/3600))</f>
        <v>0</v>
      </c>
      <c r="P1356" s="42">
        <f>P1355+N1356/1000</f>
        <v>11123.782000676441</v>
      </c>
      <c r="Q1356" s="42">
        <f>Q1355+O1356/1000</f>
        <v>1772.4190442929378</v>
      </c>
      <c r="R1356" s="43">
        <v>1319.7890939966226</v>
      </c>
      <c r="S1356" s="43">
        <f t="shared" si="128"/>
        <v>0</v>
      </c>
      <c r="T1356" s="42">
        <f>V1356*Y$16</f>
        <v>1100.6973026553721</v>
      </c>
      <c r="U1356" s="21">
        <f>MIN(O1356,Y$17)</f>
        <v>0</v>
      </c>
      <c r="V1356" s="21">
        <f t="shared" si="131"/>
        <v>1596.3031788096448</v>
      </c>
      <c r="W1356" s="22"/>
    </row>
    <row r="1357" spans="1:23" x14ac:dyDescent="0.35">
      <c r="A1357" s="5" t="s">
        <v>14</v>
      </c>
      <c r="B1357" s="5">
        <v>1350</v>
      </c>
      <c r="C1357" s="5">
        <v>328</v>
      </c>
      <c r="D1357" s="9">
        <v>80.7</v>
      </c>
      <c r="E1357" s="42">
        <f t="shared" si="129"/>
        <v>-0.25000000000000155</v>
      </c>
      <c r="F1357" s="42">
        <f t="shared" si="130"/>
        <v>-0.90000000000000568</v>
      </c>
      <c r="G1357" s="42">
        <f>0.5*Y$11*Y$13*Y$10*(D1357*(1000/3600))^2</f>
        <v>454.80824156750003</v>
      </c>
      <c r="H1357" s="42">
        <f>IF(D1357=0,0,Y$12*Y$9*9.81)</f>
        <v>374.44769999999994</v>
      </c>
      <c r="I1357" s="42">
        <f t="shared" si="126"/>
        <v>829.25594156750003</v>
      </c>
      <c r="J1357" s="42">
        <f>(Y$9*E1357)+IF(E1357&gt;0,H1357+G1357,0)</f>
        <v>-433.75000000000267</v>
      </c>
      <c r="K1357" s="42">
        <f>MAX((Y$9*E1357)+H1357+G1357,0)</f>
        <v>395.5059415674973</v>
      </c>
      <c r="L1357" s="42">
        <f t="shared" si="127"/>
        <v>433.75000000000267</v>
      </c>
      <c r="M1357" s="42">
        <f>ABS(MIN((Y$9*E1357)+H1357+G1357,0))</f>
        <v>0</v>
      </c>
      <c r="N1357" s="42">
        <f>MAX(K1357,0)*(D1357*1000/3600)</f>
        <v>8865.9248568047315</v>
      </c>
      <c r="O1357" s="42">
        <f>ABS(M1357*(D1357*1000/3600))</f>
        <v>0</v>
      </c>
      <c r="P1357" s="42">
        <f>P1356+N1357/1000</f>
        <v>11132.647925533247</v>
      </c>
      <c r="Q1357" s="42">
        <f>Q1356+O1357/1000</f>
        <v>1772.4190442929378</v>
      </c>
      <c r="R1357" s="43">
        <v>1319.7890939966226</v>
      </c>
      <c r="S1357" s="43">
        <f t="shared" si="128"/>
        <v>0</v>
      </c>
      <c r="T1357" s="42">
        <f>V1357*Y$16</f>
        <v>1100.6973026553721</v>
      </c>
      <c r="U1357" s="21">
        <f>MIN(O1357,Y$17)</f>
        <v>0</v>
      </c>
      <c r="V1357" s="21">
        <f t="shared" si="131"/>
        <v>1596.3031788096448</v>
      </c>
      <c r="W1357" s="22"/>
    </row>
    <row r="1358" spans="1:23" x14ac:dyDescent="0.35">
      <c r="A1358" s="5" t="s">
        <v>14</v>
      </c>
      <c r="B1358" s="5">
        <v>1351</v>
      </c>
      <c r="C1358" s="5">
        <v>329</v>
      </c>
      <c r="D1358" s="9">
        <v>79.599999999999994</v>
      </c>
      <c r="E1358" s="42">
        <f t="shared" si="129"/>
        <v>-0.34722222222222221</v>
      </c>
      <c r="F1358" s="42">
        <f t="shared" si="130"/>
        <v>-1.25</v>
      </c>
      <c r="G1358" s="42">
        <f>0.5*Y$11*Y$13*Y$10*(D1358*(1000/3600))^2</f>
        <v>442.49400580888886</v>
      </c>
      <c r="H1358" s="42">
        <f>IF(D1358=0,0,Y$12*Y$9*9.81)</f>
        <v>374.44769999999994</v>
      </c>
      <c r="I1358" s="42">
        <f t="shared" si="126"/>
        <v>816.94170580888886</v>
      </c>
      <c r="J1358" s="42">
        <f>(Y$9*E1358)+IF(E1358&gt;0,H1358+G1358,0)</f>
        <v>-602.43055555555554</v>
      </c>
      <c r="K1358" s="42">
        <f>MAX((Y$9*E1358)+H1358+G1358,0)</f>
        <v>214.51115025333326</v>
      </c>
      <c r="L1358" s="42">
        <f t="shared" si="127"/>
        <v>602.43055555555554</v>
      </c>
      <c r="M1358" s="42">
        <f>ABS(MIN((Y$9*E1358)+H1358+G1358,0))</f>
        <v>0</v>
      </c>
      <c r="N1358" s="42">
        <f>MAX(K1358,0)*(D1358*1000/3600)</f>
        <v>4743.0798778237022</v>
      </c>
      <c r="O1358" s="42">
        <f>ABS(M1358*(D1358*1000/3600))</f>
        <v>0</v>
      </c>
      <c r="P1358" s="42">
        <f>P1357+N1358/1000</f>
        <v>11137.391005411071</v>
      </c>
      <c r="Q1358" s="42">
        <f>Q1357+O1358/1000</f>
        <v>1772.4190442929378</v>
      </c>
      <c r="R1358" s="43">
        <v>1319.7890939966226</v>
      </c>
      <c r="S1358" s="43">
        <f t="shared" si="128"/>
        <v>0</v>
      </c>
      <c r="T1358" s="42">
        <f>V1358*Y$16</f>
        <v>1100.6973026553721</v>
      </c>
      <c r="U1358" s="21">
        <f>MIN(O1358,Y$17)</f>
        <v>0</v>
      </c>
      <c r="V1358" s="21">
        <f t="shared" si="131"/>
        <v>1596.3031788096448</v>
      </c>
      <c r="W1358" s="22"/>
    </row>
    <row r="1359" spans="1:23" x14ac:dyDescent="0.35">
      <c r="A1359" s="5" t="s">
        <v>14</v>
      </c>
      <c r="B1359" s="5">
        <v>1352</v>
      </c>
      <c r="C1359" s="5">
        <v>330</v>
      </c>
      <c r="D1359" s="9">
        <v>78.2</v>
      </c>
      <c r="E1359" s="42">
        <f t="shared" si="129"/>
        <v>-0.38888888888888851</v>
      </c>
      <c r="F1359" s="42">
        <f t="shared" si="130"/>
        <v>-1.3999999999999986</v>
      </c>
      <c r="G1359" s="42">
        <f>0.5*Y$11*Y$13*Y$10*(D1359*(1000/3600))^2</f>
        <v>427.06576918555567</v>
      </c>
      <c r="H1359" s="42">
        <f>IF(D1359=0,0,Y$12*Y$9*9.81)</f>
        <v>374.44769999999994</v>
      </c>
      <c r="I1359" s="42">
        <f t="shared" si="126"/>
        <v>801.51346918555555</v>
      </c>
      <c r="J1359" s="42">
        <f>(Y$9*E1359)+IF(E1359&gt;0,H1359+G1359,0)</f>
        <v>-674.7222222222216</v>
      </c>
      <c r="K1359" s="42">
        <f>MAX((Y$9*E1359)+H1359+G1359,0)</f>
        <v>126.791246963334</v>
      </c>
      <c r="L1359" s="42">
        <f t="shared" si="127"/>
        <v>674.7222222222216</v>
      </c>
      <c r="M1359" s="42">
        <f>ABS(MIN((Y$9*E1359)+H1359+G1359,0))</f>
        <v>0</v>
      </c>
      <c r="N1359" s="42">
        <f>MAX(K1359,0)*(D1359*1000/3600)</f>
        <v>2754.1876423701997</v>
      </c>
      <c r="O1359" s="42">
        <f>ABS(M1359*(D1359*1000/3600))</f>
        <v>0</v>
      </c>
      <c r="P1359" s="42">
        <f>P1358+N1359/1000</f>
        <v>11140.145193053442</v>
      </c>
      <c r="Q1359" s="42">
        <f>Q1358+O1359/1000</f>
        <v>1772.4190442929378</v>
      </c>
      <c r="R1359" s="43">
        <v>1319.7890939966226</v>
      </c>
      <c r="S1359" s="43">
        <f t="shared" si="128"/>
        <v>0</v>
      </c>
      <c r="T1359" s="42">
        <f>V1359*Y$16</f>
        <v>1100.6973026553721</v>
      </c>
      <c r="U1359" s="21">
        <f>MIN(O1359,Y$17)</f>
        <v>0</v>
      </c>
      <c r="V1359" s="21">
        <f t="shared" si="131"/>
        <v>1596.3031788096448</v>
      </c>
      <c r="W1359" s="22"/>
    </row>
    <row r="1360" spans="1:23" x14ac:dyDescent="0.35">
      <c r="A1360" s="5" t="s">
        <v>14</v>
      </c>
      <c r="B1360" s="5">
        <v>1353</v>
      </c>
      <c r="C1360" s="5">
        <v>331</v>
      </c>
      <c r="D1360" s="9">
        <v>76.8</v>
      </c>
      <c r="E1360" s="42">
        <f t="shared" si="129"/>
        <v>-0.40277777777777857</v>
      </c>
      <c r="F1360" s="42">
        <f t="shared" si="130"/>
        <v>-1.4500000000000028</v>
      </c>
      <c r="G1360" s="42">
        <f>0.5*Y$11*Y$13*Y$10*(D1360*(1000/3600))^2</f>
        <v>411.91129087999997</v>
      </c>
      <c r="H1360" s="42">
        <f>IF(D1360=0,0,Y$12*Y$9*9.81)</f>
        <v>374.44769999999994</v>
      </c>
      <c r="I1360" s="42">
        <f t="shared" si="126"/>
        <v>786.35899087999996</v>
      </c>
      <c r="J1360" s="42">
        <f>(Y$9*E1360)+IF(E1360&gt;0,H1360+G1360,0)</f>
        <v>-698.81944444444582</v>
      </c>
      <c r="K1360" s="42">
        <f>MAX((Y$9*E1360)+H1360+G1360,0)</f>
        <v>87.539546435554087</v>
      </c>
      <c r="L1360" s="42">
        <f t="shared" si="127"/>
        <v>698.81944444444582</v>
      </c>
      <c r="M1360" s="42">
        <f>ABS(MIN((Y$9*E1360)+H1360+G1360,0))</f>
        <v>0</v>
      </c>
      <c r="N1360" s="42">
        <f>MAX(K1360,0)*(D1360*1000/3600)</f>
        <v>1867.5103239584871</v>
      </c>
      <c r="O1360" s="42">
        <f>ABS(M1360*(D1360*1000/3600))</f>
        <v>0</v>
      </c>
      <c r="P1360" s="42">
        <f>P1359+N1360/1000</f>
        <v>11142.012703377401</v>
      </c>
      <c r="Q1360" s="42">
        <f>Q1359+O1360/1000</f>
        <v>1772.4190442929378</v>
      </c>
      <c r="R1360" s="43">
        <v>1319.7890939966226</v>
      </c>
      <c r="S1360" s="43">
        <f t="shared" si="128"/>
        <v>0</v>
      </c>
      <c r="T1360" s="42">
        <f>V1360*Y$16</f>
        <v>1100.6973026553721</v>
      </c>
      <c r="U1360" s="21">
        <f>MIN(O1360,Y$17)</f>
        <v>0</v>
      </c>
      <c r="V1360" s="21">
        <f t="shared" si="131"/>
        <v>1596.3031788096448</v>
      </c>
      <c r="W1360" s="22"/>
    </row>
    <row r="1361" spans="1:23" x14ac:dyDescent="0.35">
      <c r="A1361" s="5" t="s">
        <v>14</v>
      </c>
      <c r="B1361" s="5">
        <v>1354</v>
      </c>
      <c r="C1361" s="5">
        <v>332</v>
      </c>
      <c r="D1361" s="9">
        <v>75.3</v>
      </c>
      <c r="E1361" s="42">
        <f t="shared" si="129"/>
        <v>-0.41666666666666663</v>
      </c>
      <c r="F1361" s="42">
        <f t="shared" si="130"/>
        <v>-1.5</v>
      </c>
      <c r="G1361" s="42">
        <f>0.5*Y$11*Y$13*Y$10*(D1361*(1000/3600))^2</f>
        <v>395.97813776750007</v>
      </c>
      <c r="H1361" s="42">
        <f>IF(D1361=0,0,Y$12*Y$9*9.81)</f>
        <v>374.44769999999994</v>
      </c>
      <c r="I1361" s="42">
        <f t="shared" si="126"/>
        <v>770.42583776750007</v>
      </c>
      <c r="J1361" s="42">
        <f>(Y$9*E1361)+IF(E1361&gt;0,H1361+G1361,0)</f>
        <v>-722.91666666666663</v>
      </c>
      <c r="K1361" s="42">
        <f>MAX((Y$9*E1361)+H1361+G1361,0)</f>
        <v>47.509171100833385</v>
      </c>
      <c r="L1361" s="42">
        <f t="shared" si="127"/>
        <v>722.91666666666663</v>
      </c>
      <c r="M1361" s="42">
        <f>ABS(MIN((Y$9*E1361)+H1361+G1361,0))</f>
        <v>0</v>
      </c>
      <c r="N1361" s="42">
        <f>MAX(K1361,0)*(D1361*1000/3600)</f>
        <v>993.73349552576497</v>
      </c>
      <c r="O1361" s="42">
        <f>ABS(M1361*(D1361*1000/3600))</f>
        <v>0</v>
      </c>
      <c r="P1361" s="42">
        <f>P1360+N1361/1000</f>
        <v>11143.006436872927</v>
      </c>
      <c r="Q1361" s="42">
        <f>Q1360+O1361/1000</f>
        <v>1772.4190442929378</v>
      </c>
      <c r="R1361" s="43">
        <v>1319.7890939966226</v>
      </c>
      <c r="S1361" s="43">
        <f t="shared" si="128"/>
        <v>0</v>
      </c>
      <c r="T1361" s="42">
        <f>V1361*Y$16</f>
        <v>1100.6973026553721</v>
      </c>
      <c r="U1361" s="21">
        <f>MIN(O1361,Y$17)</f>
        <v>0</v>
      </c>
      <c r="V1361" s="21">
        <f t="shared" si="131"/>
        <v>1596.3031788096448</v>
      </c>
      <c r="W1361" s="22"/>
    </row>
    <row r="1362" spans="1:23" x14ac:dyDescent="0.35">
      <c r="A1362" s="5" t="s">
        <v>14</v>
      </c>
      <c r="B1362" s="5">
        <v>1355</v>
      </c>
      <c r="C1362" s="5">
        <v>333</v>
      </c>
      <c r="D1362" s="9">
        <v>73.8</v>
      </c>
      <c r="E1362" s="42">
        <f t="shared" si="129"/>
        <v>-0.44444444444444481</v>
      </c>
      <c r="F1362" s="42">
        <f t="shared" si="130"/>
        <v>-1.6000000000000014</v>
      </c>
      <c r="G1362" s="42">
        <f>0.5*Y$11*Y$13*Y$10*(D1362*(1000/3600))^2</f>
        <v>380.35924803</v>
      </c>
      <c r="H1362" s="42">
        <f>IF(D1362=0,0,Y$12*Y$9*9.81)</f>
        <v>374.44769999999994</v>
      </c>
      <c r="I1362" s="42">
        <f t="shared" si="126"/>
        <v>754.80694802999994</v>
      </c>
      <c r="J1362" s="42">
        <f>(Y$9*E1362)+IF(E1362&gt;0,H1362+G1362,0)</f>
        <v>-771.11111111111177</v>
      </c>
      <c r="K1362" s="42">
        <f>MAX((Y$9*E1362)+H1362+G1362,0)</f>
        <v>0</v>
      </c>
      <c r="L1362" s="42">
        <f t="shared" si="127"/>
        <v>771.11111111111177</v>
      </c>
      <c r="M1362" s="42">
        <f>ABS(MIN((Y$9*E1362)+H1362+G1362,0))</f>
        <v>16.304163081111824</v>
      </c>
      <c r="N1362" s="42">
        <f>MAX(K1362,0)*(D1362*1000/3600)</f>
        <v>0</v>
      </c>
      <c r="O1362" s="42">
        <f>ABS(M1362*(D1362*1000/3600))</f>
        <v>334.23534316279239</v>
      </c>
      <c r="P1362" s="42">
        <f>P1361+N1362/1000</f>
        <v>11143.006436872927</v>
      </c>
      <c r="Q1362" s="42">
        <f>Q1361+O1362/1000</f>
        <v>1772.7532796361006</v>
      </c>
      <c r="R1362" s="43">
        <v>1319.7890939966226</v>
      </c>
      <c r="S1362" s="43">
        <f t="shared" si="128"/>
        <v>0</v>
      </c>
      <c r="T1362" s="42">
        <f>V1362*Y$16</f>
        <v>1100.9277676106231</v>
      </c>
      <c r="U1362" s="21">
        <f>MIN(O1362,Y$17)</f>
        <v>334.23534316279239</v>
      </c>
      <c r="V1362" s="21">
        <f t="shared" si="131"/>
        <v>1596.6374141528077</v>
      </c>
      <c r="W1362" s="22"/>
    </row>
    <row r="1363" spans="1:23" x14ac:dyDescent="0.35">
      <c r="A1363" s="5" t="s">
        <v>14</v>
      </c>
      <c r="B1363" s="5">
        <v>1356</v>
      </c>
      <c r="C1363" s="5">
        <v>334</v>
      </c>
      <c r="D1363" s="9">
        <v>72.099999999999994</v>
      </c>
      <c r="E1363" s="42">
        <f t="shared" si="129"/>
        <v>-0.49999999999999922</v>
      </c>
      <c r="F1363" s="42">
        <f t="shared" si="130"/>
        <v>-1.7999999999999972</v>
      </c>
      <c r="G1363" s="42">
        <f>0.5*Y$11*Y$13*Y$10*(D1363*(1000/3600))^2</f>
        <v>363.03774916305559</v>
      </c>
      <c r="H1363" s="42">
        <f>IF(D1363=0,0,Y$12*Y$9*9.81)</f>
        <v>374.44769999999994</v>
      </c>
      <c r="I1363" s="42">
        <f t="shared" si="126"/>
        <v>737.48544916305559</v>
      </c>
      <c r="J1363" s="42">
        <f>(Y$9*E1363)+IF(E1363&gt;0,H1363+G1363,0)</f>
        <v>-867.49999999999864</v>
      </c>
      <c r="K1363" s="42">
        <f>MAX((Y$9*E1363)+H1363+G1363,0)</f>
        <v>0</v>
      </c>
      <c r="L1363" s="42">
        <f t="shared" si="127"/>
        <v>867.49999999999864</v>
      </c>
      <c r="M1363" s="42">
        <f>ABS(MIN((Y$9*E1363)+H1363+G1363,0))</f>
        <v>130.0145508369431</v>
      </c>
      <c r="N1363" s="42">
        <f>MAX(K1363,0)*(D1363*1000/3600)</f>
        <v>0</v>
      </c>
      <c r="O1363" s="42">
        <f>ABS(M1363*(D1363*1000/3600))</f>
        <v>2603.9025320398882</v>
      </c>
      <c r="P1363" s="42">
        <f>P1362+N1363/1000</f>
        <v>11143.006436872927</v>
      </c>
      <c r="Q1363" s="42">
        <f>Q1362+O1363/1000</f>
        <v>1775.3571821681405</v>
      </c>
      <c r="R1363" s="43">
        <v>1319.7890939966226</v>
      </c>
      <c r="S1363" s="43">
        <f t="shared" si="128"/>
        <v>0</v>
      </c>
      <c r="T1363" s="42">
        <f>V1363*Y$16</f>
        <v>1102.7232338675601</v>
      </c>
      <c r="U1363" s="21">
        <f>MIN(O1363,Y$17)</f>
        <v>2603.9025320398882</v>
      </c>
      <c r="V1363" s="21">
        <f t="shared" si="131"/>
        <v>1599.2413166848476</v>
      </c>
      <c r="W1363" s="22"/>
    </row>
    <row r="1364" spans="1:23" x14ac:dyDescent="0.35">
      <c r="A1364" s="5" t="s">
        <v>14</v>
      </c>
      <c r="B1364" s="5">
        <v>1357</v>
      </c>
      <c r="C1364" s="5">
        <v>335</v>
      </c>
      <c r="D1364" s="9">
        <v>70.2</v>
      </c>
      <c r="E1364" s="42">
        <f t="shared" si="129"/>
        <v>-0.54166666666666552</v>
      </c>
      <c r="F1364" s="42">
        <f t="shared" si="130"/>
        <v>-1.9499999999999957</v>
      </c>
      <c r="G1364" s="42">
        <f>0.5*Y$11*Y$13*Y$10*(D1364*(1000/3600))^2</f>
        <v>344.15610722999998</v>
      </c>
      <c r="H1364" s="42">
        <f>IF(D1364=0,0,Y$12*Y$9*9.81)</f>
        <v>374.44769999999994</v>
      </c>
      <c r="I1364" s="42">
        <f t="shared" si="126"/>
        <v>718.60380722999992</v>
      </c>
      <c r="J1364" s="42">
        <f>(Y$9*E1364)+IF(E1364&gt;0,H1364+G1364,0)</f>
        <v>-939.7916666666647</v>
      </c>
      <c r="K1364" s="42">
        <f>MAX((Y$9*E1364)+H1364+G1364,0)</f>
        <v>0</v>
      </c>
      <c r="L1364" s="42">
        <f t="shared" si="127"/>
        <v>939.7916666666647</v>
      </c>
      <c r="M1364" s="42">
        <f>ABS(MIN((Y$9*E1364)+H1364+G1364,0))</f>
        <v>221.18785943666478</v>
      </c>
      <c r="N1364" s="42">
        <f>MAX(K1364,0)*(D1364*1000/3600)</f>
        <v>0</v>
      </c>
      <c r="O1364" s="42">
        <f>ABS(M1364*(D1364*1000/3600))</f>
        <v>4313.1632590149629</v>
      </c>
      <c r="P1364" s="42">
        <f>P1363+N1364/1000</f>
        <v>11143.006436872927</v>
      </c>
      <c r="Q1364" s="42">
        <f>Q1363+O1364/1000</f>
        <v>1779.6703454271556</v>
      </c>
      <c r="R1364" s="43">
        <v>1319.7890939966226</v>
      </c>
      <c r="S1364" s="43">
        <f t="shared" si="128"/>
        <v>0</v>
      </c>
      <c r="T1364" s="42">
        <f>V1364*Y$16</f>
        <v>1105.6972849301221</v>
      </c>
      <c r="U1364" s="21">
        <f>MIN(O1364,Y$17)</f>
        <v>4313.1632590149629</v>
      </c>
      <c r="V1364" s="21">
        <f t="shared" si="131"/>
        <v>1603.5544799438626</v>
      </c>
      <c r="W1364" s="22"/>
    </row>
    <row r="1365" spans="1:23" x14ac:dyDescent="0.35">
      <c r="A1365" s="5" t="s">
        <v>14</v>
      </c>
      <c r="B1365" s="5">
        <v>1358</v>
      </c>
      <c r="C1365" s="5">
        <v>336</v>
      </c>
      <c r="D1365" s="9">
        <v>68.2</v>
      </c>
      <c r="E1365" s="42">
        <f t="shared" si="129"/>
        <v>-0.56944444444444564</v>
      </c>
      <c r="F1365" s="42">
        <f t="shared" si="130"/>
        <v>-2.0500000000000043</v>
      </c>
      <c r="G1365" s="42">
        <f>0.5*Y$11*Y$13*Y$10*(D1365*(1000/3600))^2</f>
        <v>324.82541785222224</v>
      </c>
      <c r="H1365" s="42">
        <f>IF(D1365=0,0,Y$12*Y$9*9.81)</f>
        <v>374.44769999999994</v>
      </c>
      <c r="I1365" s="42">
        <f t="shared" si="126"/>
        <v>699.27311785222219</v>
      </c>
      <c r="J1365" s="42">
        <f>(Y$9*E1365)+IF(E1365&gt;0,H1365+G1365,0)</f>
        <v>-987.98611111111313</v>
      </c>
      <c r="K1365" s="42">
        <f>MAX((Y$9*E1365)+H1365+G1365,0)</f>
        <v>0</v>
      </c>
      <c r="L1365" s="42">
        <f t="shared" si="127"/>
        <v>987.98611111111313</v>
      </c>
      <c r="M1365" s="42">
        <f>ABS(MIN((Y$9*E1365)+H1365+G1365,0))</f>
        <v>288.71299325889095</v>
      </c>
      <c r="N1365" s="42">
        <f>MAX(K1365,0)*(D1365*1000/3600)</f>
        <v>0</v>
      </c>
      <c r="O1365" s="42">
        <f>ABS(M1365*(D1365*1000/3600))</f>
        <v>5469.5072611823225</v>
      </c>
      <c r="P1365" s="42">
        <f>P1364+N1365/1000</f>
        <v>11143.006436872927</v>
      </c>
      <c r="Q1365" s="42">
        <f>Q1364+O1365/1000</f>
        <v>1785.1398526883379</v>
      </c>
      <c r="R1365" s="43">
        <v>1319.7890939966226</v>
      </c>
      <c r="S1365" s="43">
        <f t="shared" si="128"/>
        <v>0</v>
      </c>
      <c r="T1365" s="42">
        <f>V1365*Y$16</f>
        <v>1109.4686686930279</v>
      </c>
      <c r="U1365" s="21">
        <f>MIN(O1365,Y$17)</f>
        <v>5469.5072611823225</v>
      </c>
      <c r="V1365" s="21">
        <f t="shared" si="131"/>
        <v>1609.0239872050449</v>
      </c>
      <c r="W1365" s="22"/>
    </row>
    <row r="1366" spans="1:23" x14ac:dyDescent="0.35">
      <c r="A1366" s="5" t="s">
        <v>14</v>
      </c>
      <c r="B1366" s="5">
        <v>1359</v>
      </c>
      <c r="C1366" s="5">
        <v>337</v>
      </c>
      <c r="D1366" s="9">
        <v>66.099999999999994</v>
      </c>
      <c r="E1366" s="42">
        <f t="shared" si="129"/>
        <v>-0.61111111111111194</v>
      </c>
      <c r="F1366" s="42">
        <f t="shared" si="130"/>
        <v>-2.2000000000000028</v>
      </c>
      <c r="G1366" s="42">
        <f>0.5*Y$11*Y$13*Y$10*(D1366*(1000/3600))^2</f>
        <v>305.12948459638886</v>
      </c>
      <c r="H1366" s="42">
        <f>IF(D1366=0,0,Y$12*Y$9*9.81)</f>
        <v>374.44769999999994</v>
      </c>
      <c r="I1366" s="42">
        <f t="shared" si="126"/>
        <v>679.57718459638886</v>
      </c>
      <c r="J1366" s="42">
        <f>(Y$9*E1366)+IF(E1366&gt;0,H1366+G1366,0)</f>
        <v>-1060.2777777777792</v>
      </c>
      <c r="K1366" s="42">
        <f>MAX((Y$9*E1366)+H1366+G1366,0)</f>
        <v>0</v>
      </c>
      <c r="L1366" s="42">
        <f t="shared" si="127"/>
        <v>1060.2777777777792</v>
      </c>
      <c r="M1366" s="42">
        <f>ABS(MIN((Y$9*E1366)+H1366+G1366,0))</f>
        <v>380.70059318139039</v>
      </c>
      <c r="N1366" s="42">
        <f>MAX(K1366,0)*(D1366*1000/3600)</f>
        <v>0</v>
      </c>
      <c r="O1366" s="42">
        <f>ABS(M1366*(D1366*1000/3600))</f>
        <v>6990.0858914694181</v>
      </c>
      <c r="P1366" s="42">
        <f>P1365+N1366/1000</f>
        <v>11143.006436872927</v>
      </c>
      <c r="Q1366" s="42">
        <f>Q1365+O1366/1000</f>
        <v>1792.1299385798072</v>
      </c>
      <c r="R1366" s="43">
        <v>1319.7890939966226</v>
      </c>
      <c r="S1366" s="43">
        <f t="shared" si="128"/>
        <v>0</v>
      </c>
      <c r="T1366" s="42">
        <f>V1366*Y$16</f>
        <v>1114.2885354878849</v>
      </c>
      <c r="U1366" s="21">
        <f>MIN(O1366,Y$17)</f>
        <v>6990.0858914694181</v>
      </c>
      <c r="V1366" s="21">
        <f t="shared" si="131"/>
        <v>1616.0140730965143</v>
      </c>
      <c r="W1366" s="22"/>
    </row>
    <row r="1367" spans="1:23" x14ac:dyDescent="0.35">
      <c r="A1367" s="5" t="s">
        <v>14</v>
      </c>
      <c r="B1367" s="5">
        <v>1360</v>
      </c>
      <c r="C1367" s="5">
        <v>338</v>
      </c>
      <c r="D1367" s="9">
        <v>63.8</v>
      </c>
      <c r="E1367" s="42">
        <f t="shared" si="129"/>
        <v>-0.624999999999999</v>
      </c>
      <c r="F1367" s="42">
        <f t="shared" si="130"/>
        <v>-2.2499999999999964</v>
      </c>
      <c r="G1367" s="42">
        <f>0.5*Y$11*Y$13*Y$10*(D1367*(1000/3600))^2</f>
        <v>284.26449158555556</v>
      </c>
      <c r="H1367" s="42">
        <f>IF(D1367=0,0,Y$12*Y$9*9.81)</f>
        <v>374.44769999999994</v>
      </c>
      <c r="I1367" s="42">
        <f t="shared" si="126"/>
        <v>658.7121915855555</v>
      </c>
      <c r="J1367" s="42">
        <f>(Y$9*E1367)+IF(E1367&gt;0,H1367+G1367,0)</f>
        <v>-1084.3749999999982</v>
      </c>
      <c r="K1367" s="42">
        <f>MAX((Y$9*E1367)+H1367+G1367,0)</f>
        <v>0</v>
      </c>
      <c r="L1367" s="42">
        <f t="shared" si="127"/>
        <v>1084.3749999999982</v>
      </c>
      <c r="M1367" s="42">
        <f>ABS(MIN((Y$9*E1367)+H1367+G1367,0))</f>
        <v>425.66280841444268</v>
      </c>
      <c r="N1367" s="42">
        <f>MAX(K1367,0)*(D1367*1000/3600)</f>
        <v>0</v>
      </c>
      <c r="O1367" s="42">
        <f>ABS(M1367*(D1367*1000/3600))</f>
        <v>7543.6908824559559</v>
      </c>
      <c r="P1367" s="42">
        <f>P1366+N1367/1000</f>
        <v>11143.006436872927</v>
      </c>
      <c r="Q1367" s="42">
        <f>Q1366+O1367/1000</f>
        <v>1799.6736294622631</v>
      </c>
      <c r="R1367" s="43">
        <v>1319.7890939966226</v>
      </c>
      <c r="S1367" s="43">
        <f t="shared" si="128"/>
        <v>0</v>
      </c>
      <c r="T1367" s="42">
        <f>V1367*Y$16</f>
        <v>1119.4901289675001</v>
      </c>
      <c r="U1367" s="21">
        <f>MIN(O1367,Y$17)</f>
        <v>7543.6908824559559</v>
      </c>
      <c r="V1367" s="21">
        <f t="shared" si="131"/>
        <v>1623.5577639789701</v>
      </c>
      <c r="W1367" s="22"/>
    </row>
    <row r="1368" spans="1:23" x14ac:dyDescent="0.35">
      <c r="A1368" s="5" t="s">
        <v>14</v>
      </c>
      <c r="B1368" s="5">
        <v>1361</v>
      </c>
      <c r="C1368" s="5">
        <v>339</v>
      </c>
      <c r="D1368" s="9">
        <v>61.6</v>
      </c>
      <c r="E1368" s="42">
        <f t="shared" si="129"/>
        <v>-0.49999999999999922</v>
      </c>
      <c r="F1368" s="42">
        <f t="shared" si="130"/>
        <v>-1.7999999999999972</v>
      </c>
      <c r="G1368" s="42">
        <f>0.5*Y$11*Y$13*Y$10*(D1368*(1000/3600))^2</f>
        <v>264.99805160888889</v>
      </c>
      <c r="H1368" s="42">
        <f>IF(D1368=0,0,Y$12*Y$9*9.81)</f>
        <v>374.44769999999994</v>
      </c>
      <c r="I1368" s="42">
        <f t="shared" si="126"/>
        <v>639.44575160888883</v>
      </c>
      <c r="J1368" s="42">
        <f>(Y$9*E1368)+IF(E1368&gt;0,H1368+G1368,0)</f>
        <v>-867.49999999999864</v>
      </c>
      <c r="K1368" s="42">
        <f>MAX((Y$9*E1368)+H1368+G1368,0)</f>
        <v>0</v>
      </c>
      <c r="L1368" s="42">
        <f t="shared" si="127"/>
        <v>867.49999999999864</v>
      </c>
      <c r="M1368" s="42">
        <f>ABS(MIN((Y$9*E1368)+H1368+G1368,0))</f>
        <v>228.05424839110981</v>
      </c>
      <c r="N1368" s="42">
        <f>MAX(K1368,0)*(D1368*1000/3600)</f>
        <v>0</v>
      </c>
      <c r="O1368" s="42">
        <f>ABS(M1368*(D1368*1000/3600))</f>
        <v>3902.2615835812121</v>
      </c>
      <c r="P1368" s="42">
        <f>P1367+N1368/1000</f>
        <v>11143.006436872927</v>
      </c>
      <c r="Q1368" s="42">
        <f>Q1367+O1368/1000</f>
        <v>1803.5758910458444</v>
      </c>
      <c r="R1368" s="43">
        <v>1319.7890939966226</v>
      </c>
      <c r="S1368" s="43">
        <f t="shared" si="128"/>
        <v>0</v>
      </c>
      <c r="T1368" s="42">
        <f>V1368*Y$16</f>
        <v>1122.1808514169202</v>
      </c>
      <c r="U1368" s="21">
        <f>MIN(O1368,Y$17)</f>
        <v>3902.2615835812121</v>
      </c>
      <c r="V1368" s="21">
        <f t="shared" si="131"/>
        <v>1627.4600255625514</v>
      </c>
      <c r="W1368" s="22"/>
    </row>
    <row r="1369" spans="1:23" x14ac:dyDescent="0.35">
      <c r="A1369" s="5" t="s">
        <v>14</v>
      </c>
      <c r="B1369" s="5">
        <v>1362</v>
      </c>
      <c r="C1369" s="5">
        <v>340</v>
      </c>
      <c r="D1369" s="9">
        <v>60.2</v>
      </c>
      <c r="E1369" s="42">
        <f t="shared" si="129"/>
        <v>-0.25000000000000061</v>
      </c>
      <c r="F1369" s="42">
        <f t="shared" si="130"/>
        <v>-0.90000000000000213</v>
      </c>
      <c r="G1369" s="42">
        <f>0.5*Y$11*Y$13*Y$10*(D1369*(1000/3600))^2</f>
        <v>253.08956478555564</v>
      </c>
      <c r="H1369" s="42">
        <f>IF(D1369=0,0,Y$12*Y$9*9.81)</f>
        <v>374.44769999999994</v>
      </c>
      <c r="I1369" s="42">
        <f t="shared" si="126"/>
        <v>627.53726478555564</v>
      </c>
      <c r="J1369" s="42">
        <f>(Y$9*E1369)+IF(E1369&gt;0,H1369+G1369,0)</f>
        <v>-433.75000000000108</v>
      </c>
      <c r="K1369" s="42">
        <f>MAX((Y$9*E1369)+H1369+G1369,0)</f>
        <v>193.7872647855545</v>
      </c>
      <c r="L1369" s="42">
        <f t="shared" si="127"/>
        <v>433.75000000000108</v>
      </c>
      <c r="M1369" s="42">
        <f>ABS(MIN((Y$9*E1369)+H1369+G1369,0))</f>
        <v>0</v>
      </c>
      <c r="N1369" s="42">
        <f>MAX(K1369,0)*(D1369*1000/3600)</f>
        <v>3240.5537055806612</v>
      </c>
      <c r="O1369" s="42">
        <f>ABS(M1369*(D1369*1000/3600))</f>
        <v>0</v>
      </c>
      <c r="P1369" s="42">
        <f>P1368+N1369/1000</f>
        <v>11146.246990578507</v>
      </c>
      <c r="Q1369" s="42">
        <f>Q1368+O1369/1000</f>
        <v>1803.5758910458444</v>
      </c>
      <c r="R1369" s="43">
        <v>1319.7890939966226</v>
      </c>
      <c r="S1369" s="43">
        <f t="shared" si="128"/>
        <v>0</v>
      </c>
      <c r="T1369" s="42">
        <f>V1369*Y$16</f>
        <v>1122.1808514169202</v>
      </c>
      <c r="U1369" s="21">
        <f>MIN(O1369,Y$17)</f>
        <v>0</v>
      </c>
      <c r="V1369" s="21">
        <f t="shared" si="131"/>
        <v>1627.4600255625514</v>
      </c>
      <c r="W1369" s="22"/>
    </row>
    <row r="1370" spans="1:23" x14ac:dyDescent="0.35">
      <c r="A1370" s="5" t="s">
        <v>14</v>
      </c>
      <c r="B1370" s="5">
        <v>1363</v>
      </c>
      <c r="C1370" s="5">
        <v>341</v>
      </c>
      <c r="D1370" s="9">
        <v>59.8</v>
      </c>
      <c r="E1370" s="42">
        <f t="shared" si="129"/>
        <v>2.7777777777777186E-2</v>
      </c>
      <c r="F1370" s="42">
        <f t="shared" si="130"/>
        <v>9.9999999999997868E-2</v>
      </c>
      <c r="G1370" s="42">
        <f>0.5*Y$11*Y$13*Y$10*(D1370*(1000/3600))^2</f>
        <v>249.73742211888887</v>
      </c>
      <c r="H1370" s="42">
        <f>IF(D1370=0,0,Y$12*Y$9*9.81)</f>
        <v>374.44769999999994</v>
      </c>
      <c r="I1370" s="42">
        <f t="shared" si="126"/>
        <v>624.18512211888878</v>
      </c>
      <c r="J1370" s="42">
        <f>(Y$9*E1370)+IF(E1370&gt;0,H1370+G1370,0)</f>
        <v>672.37956656333222</v>
      </c>
      <c r="K1370" s="42">
        <f>MAX((Y$9*E1370)+H1370+G1370,0)</f>
        <v>672.37956656333222</v>
      </c>
      <c r="L1370" s="42">
        <f t="shared" si="127"/>
        <v>0</v>
      </c>
      <c r="M1370" s="42">
        <f>ABS(MIN((Y$9*E1370)+H1370+G1370,0))</f>
        <v>0</v>
      </c>
      <c r="N1370" s="42">
        <f>MAX(K1370,0)*(D1370*1000/3600)</f>
        <v>11168.97168902424</v>
      </c>
      <c r="O1370" s="42">
        <f>ABS(M1370*(D1370*1000/3600))</f>
        <v>0</v>
      </c>
      <c r="P1370" s="42">
        <f>P1369+N1370/1000</f>
        <v>11157.415962267532</v>
      </c>
      <c r="Q1370" s="42">
        <f>Q1369+O1370/1000</f>
        <v>1803.5758910458444</v>
      </c>
      <c r="R1370" s="43">
        <v>1319.7890939966226</v>
      </c>
      <c r="S1370" s="43">
        <f t="shared" si="128"/>
        <v>0</v>
      </c>
      <c r="T1370" s="42">
        <f>V1370*Y$16</f>
        <v>1122.1808514169202</v>
      </c>
      <c r="U1370" s="21">
        <f>MIN(O1370,Y$17)</f>
        <v>0</v>
      </c>
      <c r="V1370" s="21">
        <f t="shared" si="131"/>
        <v>1627.4600255625514</v>
      </c>
      <c r="W1370" s="22"/>
    </row>
    <row r="1371" spans="1:23" x14ac:dyDescent="0.35">
      <c r="A1371" s="5" t="s">
        <v>14</v>
      </c>
      <c r="B1371" s="5">
        <v>1364</v>
      </c>
      <c r="C1371" s="5">
        <v>342</v>
      </c>
      <c r="D1371" s="9">
        <v>60.4</v>
      </c>
      <c r="E1371" s="42">
        <f t="shared" si="129"/>
        <v>0.27777777777777779</v>
      </c>
      <c r="F1371" s="42">
        <f t="shared" si="130"/>
        <v>1</v>
      </c>
      <c r="G1371" s="42">
        <f>0.5*Y$11*Y$13*Y$10*(D1371*(1000/3600))^2</f>
        <v>254.77401647555561</v>
      </c>
      <c r="H1371" s="42">
        <f>IF(D1371=0,0,Y$12*Y$9*9.81)</f>
        <v>374.44769999999994</v>
      </c>
      <c r="I1371" s="42">
        <f t="shared" si="126"/>
        <v>629.22171647555558</v>
      </c>
      <c r="J1371" s="42">
        <f>(Y$9*E1371)+IF(E1371&gt;0,H1371+G1371,0)</f>
        <v>1111.16616092</v>
      </c>
      <c r="K1371" s="42">
        <f>MAX((Y$9*E1371)+H1371+G1371,0)</f>
        <v>1111.16616092</v>
      </c>
      <c r="L1371" s="42">
        <f t="shared" si="127"/>
        <v>0</v>
      </c>
      <c r="M1371" s="42">
        <f>ABS(MIN((Y$9*E1371)+H1371+G1371,0))</f>
        <v>0</v>
      </c>
      <c r="N1371" s="42">
        <f>MAX(K1371,0)*(D1371*1000/3600)</f>
        <v>18642.898922102224</v>
      </c>
      <c r="O1371" s="42">
        <f>ABS(M1371*(D1371*1000/3600))</f>
        <v>0</v>
      </c>
      <c r="P1371" s="42">
        <f>P1370+N1371/1000</f>
        <v>11176.058861189635</v>
      </c>
      <c r="Q1371" s="42">
        <f>Q1370+O1371/1000</f>
        <v>1803.5758910458444</v>
      </c>
      <c r="R1371" s="43">
        <v>1319.7890939966226</v>
      </c>
      <c r="S1371" s="43">
        <f t="shared" si="128"/>
        <v>0</v>
      </c>
      <c r="T1371" s="42">
        <f>V1371*Y$16</f>
        <v>1122.1808514169202</v>
      </c>
      <c r="U1371" s="21">
        <f>MIN(O1371,Y$17)</f>
        <v>0</v>
      </c>
      <c r="V1371" s="21">
        <f t="shared" si="131"/>
        <v>1627.4600255625514</v>
      </c>
      <c r="W1371" s="22"/>
    </row>
    <row r="1372" spans="1:23" x14ac:dyDescent="0.35">
      <c r="A1372" s="5" t="s">
        <v>14</v>
      </c>
      <c r="B1372" s="5">
        <v>1365</v>
      </c>
      <c r="C1372" s="5">
        <v>343</v>
      </c>
      <c r="D1372" s="9">
        <v>61.8</v>
      </c>
      <c r="E1372" s="42">
        <f t="shared" si="129"/>
        <v>0.30555555555555597</v>
      </c>
      <c r="F1372" s="42">
        <f t="shared" si="130"/>
        <v>1.1000000000000014</v>
      </c>
      <c r="G1372" s="42">
        <f>0.5*Y$11*Y$13*Y$10*(D1372*(1000/3600))^2</f>
        <v>266.72161162999998</v>
      </c>
      <c r="H1372" s="42">
        <f>IF(D1372=0,0,Y$12*Y$9*9.81)</f>
        <v>374.44769999999994</v>
      </c>
      <c r="I1372" s="42">
        <f t="shared" si="126"/>
        <v>641.16931162999992</v>
      </c>
      <c r="J1372" s="42">
        <f>(Y$9*E1372)+IF(E1372&gt;0,H1372+G1372,0)</f>
        <v>1171.3082005188894</v>
      </c>
      <c r="K1372" s="42">
        <f>MAX((Y$9*E1372)+H1372+G1372,0)</f>
        <v>1171.3082005188894</v>
      </c>
      <c r="L1372" s="42">
        <f t="shared" si="127"/>
        <v>0</v>
      </c>
      <c r="M1372" s="42">
        <f>ABS(MIN((Y$9*E1372)+H1372+G1372,0))</f>
        <v>0</v>
      </c>
      <c r="N1372" s="42">
        <f>MAX(K1372,0)*(D1372*1000/3600)</f>
        <v>20107.457442240935</v>
      </c>
      <c r="O1372" s="42">
        <f>ABS(M1372*(D1372*1000/3600))</f>
        <v>0</v>
      </c>
      <c r="P1372" s="42">
        <f>P1371+N1372/1000</f>
        <v>11196.166318631875</v>
      </c>
      <c r="Q1372" s="42">
        <f>Q1371+O1372/1000</f>
        <v>1803.5758910458444</v>
      </c>
      <c r="R1372" s="43">
        <v>1319.7890939966226</v>
      </c>
      <c r="S1372" s="43">
        <f t="shared" si="128"/>
        <v>0</v>
      </c>
      <c r="T1372" s="42">
        <f>V1372*Y$16</f>
        <v>1122.1808514169202</v>
      </c>
      <c r="U1372" s="21">
        <f>MIN(O1372,Y$17)</f>
        <v>0</v>
      </c>
      <c r="V1372" s="21">
        <f t="shared" si="131"/>
        <v>1627.4600255625514</v>
      </c>
      <c r="W1372" s="22"/>
    </row>
    <row r="1373" spans="1:23" x14ac:dyDescent="0.35">
      <c r="A1373" s="5" t="s">
        <v>14</v>
      </c>
      <c r="B1373" s="5">
        <v>1366</v>
      </c>
      <c r="C1373" s="5">
        <v>344</v>
      </c>
      <c r="D1373" s="9">
        <v>62.6</v>
      </c>
      <c r="E1373" s="42">
        <f t="shared" si="129"/>
        <v>0.12500000000000078</v>
      </c>
      <c r="F1373" s="42">
        <f t="shared" si="130"/>
        <v>0.45000000000000284</v>
      </c>
      <c r="G1373" s="42">
        <f>0.5*Y$11*Y$13*Y$10*(D1373*(1000/3600))^2</f>
        <v>273.67172075888891</v>
      </c>
      <c r="H1373" s="42">
        <f>IF(D1373=0,0,Y$12*Y$9*9.81)</f>
        <v>374.44769999999994</v>
      </c>
      <c r="I1373" s="42">
        <f t="shared" si="126"/>
        <v>648.11942075888885</v>
      </c>
      <c r="J1373" s="42">
        <f>(Y$9*E1373)+IF(E1373&gt;0,H1373+G1373,0)</f>
        <v>864.99442075889021</v>
      </c>
      <c r="K1373" s="42">
        <f>MAX((Y$9*E1373)+H1373+G1373,0)</f>
        <v>864.99442075889021</v>
      </c>
      <c r="L1373" s="42">
        <f t="shared" si="127"/>
        <v>0</v>
      </c>
      <c r="M1373" s="42">
        <f>ABS(MIN((Y$9*E1373)+H1373+G1373,0))</f>
        <v>0</v>
      </c>
      <c r="N1373" s="42">
        <f>MAX(K1373,0)*(D1373*1000/3600)</f>
        <v>15041.291872085147</v>
      </c>
      <c r="O1373" s="42">
        <f>ABS(M1373*(D1373*1000/3600))</f>
        <v>0</v>
      </c>
      <c r="P1373" s="42">
        <f>P1372+N1373/1000</f>
        <v>11211.20761050396</v>
      </c>
      <c r="Q1373" s="42">
        <f>Q1372+O1373/1000</f>
        <v>1803.5758910458444</v>
      </c>
      <c r="R1373" s="43">
        <v>1319.7890939966226</v>
      </c>
      <c r="S1373" s="43">
        <f t="shared" si="128"/>
        <v>0</v>
      </c>
      <c r="T1373" s="42">
        <f>V1373*Y$16</f>
        <v>1122.1808514169202</v>
      </c>
      <c r="U1373" s="21">
        <f>MIN(O1373,Y$17)</f>
        <v>0</v>
      </c>
      <c r="V1373" s="21">
        <f t="shared" si="131"/>
        <v>1627.4600255625514</v>
      </c>
      <c r="W1373" s="22"/>
    </row>
    <row r="1374" spans="1:23" x14ac:dyDescent="0.35">
      <c r="A1374" s="5" t="s">
        <v>14</v>
      </c>
      <c r="B1374" s="5">
        <v>1367</v>
      </c>
      <c r="C1374" s="5">
        <v>345</v>
      </c>
      <c r="D1374" s="9">
        <v>62.7</v>
      </c>
      <c r="E1374" s="42">
        <f t="shared" si="129"/>
        <v>-9.7222222222222612E-2</v>
      </c>
      <c r="F1374" s="42">
        <f t="shared" si="130"/>
        <v>-0.35000000000000142</v>
      </c>
      <c r="G1374" s="42">
        <f>0.5*Y$11*Y$13*Y$10*(D1374*(1000/3600))^2</f>
        <v>274.54676966750003</v>
      </c>
      <c r="H1374" s="42">
        <f>IF(D1374=0,0,Y$12*Y$9*9.81)</f>
        <v>374.44769999999994</v>
      </c>
      <c r="I1374" s="42">
        <f t="shared" si="126"/>
        <v>648.99446966749997</v>
      </c>
      <c r="J1374" s="42">
        <f>(Y$9*E1374)+IF(E1374&gt;0,H1374+G1374,0)</f>
        <v>-168.68055555555623</v>
      </c>
      <c r="K1374" s="42">
        <f>MAX((Y$9*E1374)+H1374+G1374,0)</f>
        <v>480.31391411194375</v>
      </c>
      <c r="L1374" s="42">
        <f t="shared" si="127"/>
        <v>168.68055555555623</v>
      </c>
      <c r="M1374" s="42">
        <f>ABS(MIN((Y$9*E1374)+H1374+G1374,0))</f>
        <v>0</v>
      </c>
      <c r="N1374" s="42">
        <f>MAX(K1374,0)*(D1374*1000/3600)</f>
        <v>8365.467337449687</v>
      </c>
      <c r="O1374" s="42">
        <f>ABS(M1374*(D1374*1000/3600))</f>
        <v>0</v>
      </c>
      <c r="P1374" s="42">
        <f>P1373+N1374/1000</f>
        <v>11219.573077841409</v>
      </c>
      <c r="Q1374" s="42">
        <f>Q1373+O1374/1000</f>
        <v>1803.5758910458444</v>
      </c>
      <c r="R1374" s="43">
        <v>1319.7890939966226</v>
      </c>
      <c r="S1374" s="43">
        <f t="shared" si="128"/>
        <v>0</v>
      </c>
      <c r="T1374" s="42">
        <f>V1374*Y$16</f>
        <v>1122.1808514169202</v>
      </c>
      <c r="U1374" s="21">
        <f>MIN(O1374,Y$17)</f>
        <v>0</v>
      </c>
      <c r="V1374" s="21">
        <f t="shared" si="131"/>
        <v>1627.4600255625514</v>
      </c>
      <c r="W1374" s="22"/>
    </row>
    <row r="1375" spans="1:23" x14ac:dyDescent="0.35">
      <c r="A1375" s="5" t="s">
        <v>14</v>
      </c>
      <c r="B1375" s="5">
        <v>1368</v>
      </c>
      <c r="C1375" s="5">
        <v>346</v>
      </c>
      <c r="D1375" s="9">
        <v>61.9</v>
      </c>
      <c r="E1375" s="42">
        <f t="shared" si="129"/>
        <v>-0.37500000000000039</v>
      </c>
      <c r="F1375" s="42">
        <f t="shared" si="130"/>
        <v>-1.3500000000000014</v>
      </c>
      <c r="G1375" s="42">
        <f>0.5*Y$11*Y$13*Y$10*(D1375*(1000/3600))^2</f>
        <v>267.58548672972228</v>
      </c>
      <c r="H1375" s="42">
        <f>IF(D1375=0,0,Y$12*Y$9*9.81)</f>
        <v>374.44769999999994</v>
      </c>
      <c r="I1375" s="42">
        <f t="shared" si="126"/>
        <v>642.03318672972227</v>
      </c>
      <c r="J1375" s="42">
        <f>(Y$9*E1375)+IF(E1375&gt;0,H1375+G1375,0)</f>
        <v>-650.62500000000068</v>
      </c>
      <c r="K1375" s="42">
        <f>MAX((Y$9*E1375)+H1375+G1375,0)</f>
        <v>0</v>
      </c>
      <c r="L1375" s="42">
        <f t="shared" si="127"/>
        <v>650.62500000000068</v>
      </c>
      <c r="M1375" s="42">
        <f>ABS(MIN((Y$9*E1375)+H1375+G1375,0))</f>
        <v>8.5918132702784646</v>
      </c>
      <c r="N1375" s="42">
        <f>MAX(K1375,0)*(D1375*1000/3600)</f>
        <v>0</v>
      </c>
      <c r="O1375" s="42">
        <f>ABS(M1375*(D1375*1000/3600))</f>
        <v>147.73145595284359</v>
      </c>
      <c r="P1375" s="42">
        <f>P1374+N1375/1000</f>
        <v>11219.573077841409</v>
      </c>
      <c r="Q1375" s="42">
        <f>Q1374+O1375/1000</f>
        <v>1803.7236225017973</v>
      </c>
      <c r="R1375" s="43">
        <v>1319.7890939966226</v>
      </c>
      <c r="S1375" s="43">
        <f t="shared" si="128"/>
        <v>0</v>
      </c>
      <c r="T1375" s="42">
        <f>V1375*Y$16</f>
        <v>1122.2827165370572</v>
      </c>
      <c r="U1375" s="21">
        <f>MIN(O1375,Y$17)</f>
        <v>147.73145595284359</v>
      </c>
      <c r="V1375" s="21">
        <f t="shared" si="131"/>
        <v>1627.6077570185043</v>
      </c>
      <c r="W1375" s="22"/>
    </row>
    <row r="1376" spans="1:23" x14ac:dyDescent="0.35">
      <c r="A1376" s="5" t="s">
        <v>14</v>
      </c>
      <c r="B1376" s="5">
        <v>1369</v>
      </c>
      <c r="C1376" s="5">
        <v>347</v>
      </c>
      <c r="D1376" s="9">
        <v>60</v>
      </c>
      <c r="E1376" s="42">
        <f t="shared" si="129"/>
        <v>-0.4861111111111111</v>
      </c>
      <c r="F1376" s="42">
        <f t="shared" si="130"/>
        <v>-1.75</v>
      </c>
      <c r="G1376" s="42">
        <f>0.5*Y$11*Y$13*Y$10*(D1376*(1000/3600))^2</f>
        <v>251.41070000000005</v>
      </c>
      <c r="H1376" s="42">
        <f>IF(D1376=0,0,Y$12*Y$9*9.81)</f>
        <v>374.44769999999994</v>
      </c>
      <c r="I1376" s="42">
        <f t="shared" si="126"/>
        <v>625.85839999999996</v>
      </c>
      <c r="J1376" s="42">
        <f>(Y$9*E1376)+IF(E1376&gt;0,H1376+G1376,0)</f>
        <v>-843.40277777777771</v>
      </c>
      <c r="K1376" s="42">
        <f>MAX((Y$9*E1376)+H1376+G1376,0)</f>
        <v>0</v>
      </c>
      <c r="L1376" s="42">
        <f t="shared" si="127"/>
        <v>843.40277777777771</v>
      </c>
      <c r="M1376" s="42">
        <f>ABS(MIN((Y$9*E1376)+H1376+G1376,0))</f>
        <v>217.54437777777773</v>
      </c>
      <c r="N1376" s="42">
        <f>MAX(K1376,0)*(D1376*1000/3600)</f>
        <v>0</v>
      </c>
      <c r="O1376" s="42">
        <f>ABS(M1376*(D1376*1000/3600))</f>
        <v>3625.7396296296292</v>
      </c>
      <c r="P1376" s="42">
        <f>P1375+N1376/1000</f>
        <v>11219.573077841409</v>
      </c>
      <c r="Q1376" s="42">
        <f>Q1375+O1376/1000</f>
        <v>1807.3493621314269</v>
      </c>
      <c r="R1376" s="43">
        <v>1319.7890939966226</v>
      </c>
      <c r="S1376" s="43">
        <f t="shared" si="128"/>
        <v>0</v>
      </c>
      <c r="T1376" s="42">
        <f>V1376*Y$16</f>
        <v>1124.7827690856213</v>
      </c>
      <c r="U1376" s="21">
        <f>MIN(O1376,Y$17)</f>
        <v>3625.7396296296292</v>
      </c>
      <c r="V1376" s="21">
        <f t="shared" si="131"/>
        <v>1631.233496648134</v>
      </c>
      <c r="W1376" s="22"/>
    </row>
    <row r="1377" spans="1:23" x14ac:dyDescent="0.35">
      <c r="A1377" s="5" t="s">
        <v>14</v>
      </c>
      <c r="B1377" s="5">
        <v>1370</v>
      </c>
      <c r="C1377" s="5">
        <v>348</v>
      </c>
      <c r="D1377" s="9">
        <v>58.4</v>
      </c>
      <c r="E1377" s="42">
        <f t="shared" si="129"/>
        <v>-0.30555555555555597</v>
      </c>
      <c r="F1377" s="42">
        <f t="shared" si="130"/>
        <v>-1.1000000000000014</v>
      </c>
      <c r="G1377" s="42">
        <f>0.5*Y$11*Y$13*Y$10*(D1377*(1000/3600))^2</f>
        <v>238.1809102755555</v>
      </c>
      <c r="H1377" s="42">
        <f>IF(D1377=0,0,Y$12*Y$9*9.81)</f>
        <v>374.44769999999994</v>
      </c>
      <c r="I1377" s="42">
        <f t="shared" si="126"/>
        <v>612.6286102755555</v>
      </c>
      <c r="J1377" s="42">
        <f>(Y$9*E1377)+IF(E1377&gt;0,H1377+G1377,0)</f>
        <v>-530.1388888888896</v>
      </c>
      <c r="K1377" s="42">
        <f>MAX((Y$9*E1377)+H1377+G1377,0)</f>
        <v>82.489721386665849</v>
      </c>
      <c r="L1377" s="42">
        <f t="shared" si="127"/>
        <v>530.1388888888896</v>
      </c>
      <c r="M1377" s="42">
        <f>ABS(MIN((Y$9*E1377)+H1377+G1377,0))</f>
        <v>0</v>
      </c>
      <c r="N1377" s="42">
        <f>MAX(K1377,0)*(D1377*1000/3600)</f>
        <v>1338.1665913836903</v>
      </c>
      <c r="O1377" s="42">
        <f>ABS(M1377*(D1377*1000/3600))</f>
        <v>0</v>
      </c>
      <c r="P1377" s="42">
        <f>P1376+N1377/1000</f>
        <v>11220.911244432793</v>
      </c>
      <c r="Q1377" s="42">
        <f>Q1376+O1377/1000</f>
        <v>1807.3493621314269</v>
      </c>
      <c r="R1377" s="43">
        <v>1319.7890939966226</v>
      </c>
      <c r="S1377" s="43">
        <f t="shared" si="128"/>
        <v>0</v>
      </c>
      <c r="T1377" s="42">
        <f>V1377*Y$16</f>
        <v>1124.7827690856213</v>
      </c>
      <c r="U1377" s="21">
        <f>MIN(O1377,Y$17)</f>
        <v>0</v>
      </c>
      <c r="V1377" s="21">
        <f t="shared" si="131"/>
        <v>1631.233496648134</v>
      </c>
      <c r="W1377" s="22"/>
    </row>
    <row r="1378" spans="1:23" x14ac:dyDescent="0.35">
      <c r="A1378" s="5" t="s">
        <v>14</v>
      </c>
      <c r="B1378" s="5">
        <v>1371</v>
      </c>
      <c r="C1378" s="5">
        <v>349</v>
      </c>
      <c r="D1378" s="9">
        <v>57.8</v>
      </c>
      <c r="E1378" s="42">
        <f t="shared" si="129"/>
        <v>-8.3333333333333523E-2</v>
      </c>
      <c r="F1378" s="42">
        <f t="shared" si="130"/>
        <v>-0.30000000000000071</v>
      </c>
      <c r="G1378" s="42">
        <f>0.5*Y$11*Y$13*Y$10*(D1378*(1000/3600))^2</f>
        <v>233.31192305222226</v>
      </c>
      <c r="H1378" s="42">
        <f>IF(D1378=0,0,Y$12*Y$9*9.81)</f>
        <v>374.44769999999994</v>
      </c>
      <c r="I1378" s="42">
        <f t="shared" si="126"/>
        <v>607.7596230522222</v>
      </c>
      <c r="J1378" s="42">
        <f>(Y$9*E1378)+IF(E1378&gt;0,H1378+G1378,0)</f>
        <v>-144.58333333333366</v>
      </c>
      <c r="K1378" s="42">
        <f>MAX((Y$9*E1378)+H1378+G1378,0)</f>
        <v>463.17628971888854</v>
      </c>
      <c r="L1378" s="42">
        <f t="shared" si="127"/>
        <v>144.58333333333366</v>
      </c>
      <c r="M1378" s="42">
        <f>ABS(MIN((Y$9*E1378)+H1378+G1378,0))</f>
        <v>0</v>
      </c>
      <c r="N1378" s="42">
        <f>MAX(K1378,0)*(D1378*1000/3600)</f>
        <v>7436.5526515977108</v>
      </c>
      <c r="O1378" s="42">
        <f>ABS(M1378*(D1378*1000/3600))</f>
        <v>0</v>
      </c>
      <c r="P1378" s="42">
        <f>P1377+N1378/1000</f>
        <v>11228.347797084391</v>
      </c>
      <c r="Q1378" s="42">
        <f>Q1377+O1378/1000</f>
        <v>1807.3493621314269</v>
      </c>
      <c r="R1378" s="43">
        <v>1319.7890939966226</v>
      </c>
      <c r="S1378" s="43">
        <f t="shared" si="128"/>
        <v>0</v>
      </c>
      <c r="T1378" s="42">
        <f>V1378*Y$16</f>
        <v>1124.7827690856213</v>
      </c>
      <c r="U1378" s="21">
        <f>MIN(O1378,Y$17)</f>
        <v>0</v>
      </c>
      <c r="V1378" s="21">
        <f t="shared" si="131"/>
        <v>1631.233496648134</v>
      </c>
      <c r="W1378" s="22"/>
    </row>
    <row r="1379" spans="1:23" x14ac:dyDescent="0.35">
      <c r="A1379" s="5" t="s">
        <v>14</v>
      </c>
      <c r="B1379" s="5">
        <v>1372</v>
      </c>
      <c r="C1379" s="5">
        <v>350</v>
      </c>
      <c r="D1379" s="9">
        <v>57.8</v>
      </c>
      <c r="E1379" s="42">
        <f t="shared" si="129"/>
        <v>0</v>
      </c>
      <c r="F1379" s="42">
        <f t="shared" si="130"/>
        <v>0</v>
      </c>
      <c r="G1379" s="42">
        <f>0.5*Y$11*Y$13*Y$10*(D1379*(1000/3600))^2</f>
        <v>233.31192305222226</v>
      </c>
      <c r="H1379" s="42">
        <f>IF(D1379=0,0,Y$12*Y$9*9.81)</f>
        <v>374.44769999999994</v>
      </c>
      <c r="I1379" s="42">
        <f t="shared" si="126"/>
        <v>607.7596230522222</v>
      </c>
      <c r="J1379" s="42">
        <f>(Y$9*E1379)+IF(E1379&gt;0,H1379+G1379,0)</f>
        <v>0</v>
      </c>
      <c r="K1379" s="42">
        <f>MAX((Y$9*E1379)+H1379+G1379,0)</f>
        <v>607.7596230522222</v>
      </c>
      <c r="L1379" s="42">
        <f t="shared" si="127"/>
        <v>0</v>
      </c>
      <c r="M1379" s="42">
        <f>ABS(MIN((Y$9*E1379)+H1379+G1379,0))</f>
        <v>0</v>
      </c>
      <c r="N1379" s="42">
        <f>MAX(K1379,0)*(D1379*1000/3600)</f>
        <v>9757.9183923384571</v>
      </c>
      <c r="O1379" s="42">
        <f>ABS(M1379*(D1379*1000/3600))</f>
        <v>0</v>
      </c>
      <c r="P1379" s="42">
        <f>P1378+N1379/1000</f>
        <v>11238.10571547673</v>
      </c>
      <c r="Q1379" s="42">
        <f>Q1378+O1379/1000</f>
        <v>1807.3493621314269</v>
      </c>
      <c r="R1379" s="43">
        <v>1319.7890939966226</v>
      </c>
      <c r="S1379" s="43">
        <f t="shared" si="128"/>
        <v>0</v>
      </c>
      <c r="T1379" s="42">
        <f>V1379*Y$16</f>
        <v>1124.7827690856213</v>
      </c>
      <c r="U1379" s="21">
        <f>MIN(O1379,Y$17)</f>
        <v>0</v>
      </c>
      <c r="V1379" s="21">
        <f t="shared" si="131"/>
        <v>1631.233496648134</v>
      </c>
      <c r="W1379" s="22"/>
    </row>
    <row r="1380" spans="1:23" x14ac:dyDescent="0.35">
      <c r="A1380" s="5" t="s">
        <v>14</v>
      </c>
      <c r="B1380" s="5">
        <v>1373</v>
      </c>
      <c r="C1380" s="5">
        <v>351</v>
      </c>
      <c r="D1380" s="9">
        <v>57.8</v>
      </c>
      <c r="E1380" s="42">
        <f t="shared" si="129"/>
        <v>-6.9444444444444448E-2</v>
      </c>
      <c r="F1380" s="42">
        <f t="shared" si="130"/>
        <v>-0.25</v>
      </c>
      <c r="G1380" s="42">
        <f>0.5*Y$11*Y$13*Y$10*(D1380*(1000/3600))^2</f>
        <v>233.31192305222226</v>
      </c>
      <c r="H1380" s="42">
        <f>IF(D1380=0,0,Y$12*Y$9*9.81)</f>
        <v>374.44769999999994</v>
      </c>
      <c r="I1380" s="42">
        <f t="shared" si="126"/>
        <v>607.7596230522222</v>
      </c>
      <c r="J1380" s="42">
        <f>(Y$9*E1380)+IF(E1380&gt;0,H1380+G1380,0)</f>
        <v>-120.48611111111111</v>
      </c>
      <c r="K1380" s="42">
        <f>MAX((Y$9*E1380)+H1380+G1380,0)</f>
        <v>487.27351194111111</v>
      </c>
      <c r="L1380" s="42">
        <f t="shared" si="127"/>
        <v>120.48611111111111</v>
      </c>
      <c r="M1380" s="42">
        <f>ABS(MIN((Y$9*E1380)+H1380+G1380,0))</f>
        <v>0</v>
      </c>
      <c r="N1380" s="42">
        <f>MAX(K1380,0)*(D1380*1000/3600)</f>
        <v>7823.446941721174</v>
      </c>
      <c r="O1380" s="42">
        <f>ABS(M1380*(D1380*1000/3600))</f>
        <v>0</v>
      </c>
      <c r="P1380" s="42">
        <f>P1379+N1380/1000</f>
        <v>11245.929162418452</v>
      </c>
      <c r="Q1380" s="42">
        <f>Q1379+O1380/1000</f>
        <v>1807.3493621314269</v>
      </c>
      <c r="R1380" s="43">
        <v>1319.7890939966226</v>
      </c>
      <c r="S1380" s="43">
        <f t="shared" si="128"/>
        <v>0</v>
      </c>
      <c r="T1380" s="42">
        <f>V1380*Y$16</f>
        <v>1124.7827690856213</v>
      </c>
      <c r="U1380" s="21">
        <f>MIN(O1380,Y$17)</f>
        <v>0</v>
      </c>
      <c r="V1380" s="21">
        <f t="shared" si="131"/>
        <v>1631.233496648134</v>
      </c>
      <c r="W1380" s="22"/>
    </row>
    <row r="1381" spans="1:23" x14ac:dyDescent="0.35">
      <c r="A1381" s="5" t="s">
        <v>14</v>
      </c>
      <c r="B1381" s="5">
        <v>1374</v>
      </c>
      <c r="C1381" s="5">
        <v>352</v>
      </c>
      <c r="D1381" s="9">
        <v>57.3</v>
      </c>
      <c r="E1381" s="42">
        <f t="shared" si="129"/>
        <v>-0.22222222222222143</v>
      </c>
      <c r="F1381" s="42">
        <f t="shared" si="130"/>
        <v>-0.79999999999999716</v>
      </c>
      <c r="G1381" s="42">
        <f>0.5*Y$11*Y$13*Y$10*(D1381*(1000/3600))^2</f>
        <v>229.29284366749999</v>
      </c>
      <c r="H1381" s="42">
        <f>IF(D1381=0,0,Y$12*Y$9*9.81)</f>
        <v>374.44769999999994</v>
      </c>
      <c r="I1381" s="42">
        <f t="shared" si="126"/>
        <v>603.74054366749988</v>
      </c>
      <c r="J1381" s="42">
        <f>(Y$9*E1381)+IF(E1381&gt;0,H1381+G1381,0)</f>
        <v>-385.55555555555418</v>
      </c>
      <c r="K1381" s="42">
        <f>MAX((Y$9*E1381)+H1381+G1381,0)</f>
        <v>218.18498811194576</v>
      </c>
      <c r="L1381" s="42">
        <f t="shared" si="127"/>
        <v>385.55555555555418</v>
      </c>
      <c r="M1381" s="42">
        <f>ABS(MIN((Y$9*E1381)+H1381+G1381,0))</f>
        <v>0</v>
      </c>
      <c r="N1381" s="42">
        <f>MAX(K1381,0)*(D1381*1000/3600)</f>
        <v>3472.7777274484697</v>
      </c>
      <c r="O1381" s="42">
        <f>ABS(M1381*(D1381*1000/3600))</f>
        <v>0</v>
      </c>
      <c r="P1381" s="42">
        <f>P1380+N1381/1000</f>
        <v>11249.401940145901</v>
      </c>
      <c r="Q1381" s="42">
        <f>Q1380+O1381/1000</f>
        <v>1807.3493621314269</v>
      </c>
      <c r="R1381" s="43">
        <v>1319.7890939966226</v>
      </c>
      <c r="S1381" s="43">
        <f t="shared" si="128"/>
        <v>0</v>
      </c>
      <c r="T1381" s="42">
        <f>V1381*Y$16</f>
        <v>1124.7827690856213</v>
      </c>
      <c r="U1381" s="21">
        <f>MIN(O1381,Y$17)</f>
        <v>0</v>
      </c>
      <c r="V1381" s="21">
        <f t="shared" si="131"/>
        <v>1631.233496648134</v>
      </c>
      <c r="W1381" s="22"/>
    </row>
    <row r="1382" spans="1:23" x14ac:dyDescent="0.35">
      <c r="A1382" s="5" t="s">
        <v>14</v>
      </c>
      <c r="B1382" s="5">
        <v>1375</v>
      </c>
      <c r="C1382" s="5">
        <v>353</v>
      </c>
      <c r="D1382" s="9">
        <v>56.2</v>
      </c>
      <c r="E1382" s="42">
        <f t="shared" si="129"/>
        <v>-0.41666666666666663</v>
      </c>
      <c r="F1382" s="42">
        <f t="shared" si="130"/>
        <v>-1.5</v>
      </c>
      <c r="G1382" s="42">
        <f>0.5*Y$11*Y$13*Y$10*(D1382*(1000/3600))^2</f>
        <v>220.57378091888893</v>
      </c>
      <c r="H1382" s="42">
        <f>IF(D1382=0,0,Y$12*Y$9*9.81)</f>
        <v>374.44769999999994</v>
      </c>
      <c r="I1382" s="42">
        <f t="shared" si="126"/>
        <v>595.02148091888887</v>
      </c>
      <c r="J1382" s="42">
        <f>(Y$9*E1382)+IF(E1382&gt;0,H1382+G1382,0)</f>
        <v>-722.91666666666663</v>
      </c>
      <c r="K1382" s="42">
        <f>MAX((Y$9*E1382)+H1382+G1382,0)</f>
        <v>0</v>
      </c>
      <c r="L1382" s="42">
        <f t="shared" si="127"/>
        <v>722.91666666666663</v>
      </c>
      <c r="M1382" s="42">
        <f>ABS(MIN((Y$9*E1382)+H1382+G1382,0))</f>
        <v>127.89518574777776</v>
      </c>
      <c r="N1382" s="42">
        <f>MAX(K1382,0)*(D1382*1000/3600)</f>
        <v>0</v>
      </c>
      <c r="O1382" s="42">
        <f>ABS(M1382*(D1382*1000/3600))</f>
        <v>1996.5859552847528</v>
      </c>
      <c r="P1382" s="42">
        <f>P1381+N1382/1000</f>
        <v>11249.401940145901</v>
      </c>
      <c r="Q1382" s="42">
        <f>Q1381+O1382/1000</f>
        <v>1809.3459480867116</v>
      </c>
      <c r="R1382" s="43">
        <v>1319.7890939966226</v>
      </c>
      <c r="S1382" s="43">
        <f t="shared" si="128"/>
        <v>0</v>
      </c>
      <c r="T1382" s="42">
        <f>V1382*Y$16</f>
        <v>1126.1594729628512</v>
      </c>
      <c r="U1382" s="21">
        <f>MIN(O1382,Y$17)</f>
        <v>1996.5859552847528</v>
      </c>
      <c r="V1382" s="21">
        <f t="shared" si="131"/>
        <v>1633.2300826034186</v>
      </c>
      <c r="W1382" s="22"/>
    </row>
    <row r="1383" spans="1:23" x14ac:dyDescent="0.35">
      <c r="A1383" s="5" t="s">
        <v>14</v>
      </c>
      <c r="B1383" s="5">
        <v>1376</v>
      </c>
      <c r="C1383" s="5">
        <v>354</v>
      </c>
      <c r="D1383" s="9">
        <v>54.3</v>
      </c>
      <c r="E1383" s="42">
        <f t="shared" si="129"/>
        <v>-0.75000000000000078</v>
      </c>
      <c r="F1383" s="42">
        <f t="shared" si="130"/>
        <v>-2.7000000000000028</v>
      </c>
      <c r="G1383" s="42">
        <f>0.5*Y$11*Y$13*Y$10*(D1383*(1000/3600))^2</f>
        <v>205.91164856750001</v>
      </c>
      <c r="H1383" s="42">
        <f>IF(D1383=0,0,Y$12*Y$9*9.81)</f>
        <v>374.44769999999994</v>
      </c>
      <c r="I1383" s="42">
        <f t="shared" si="126"/>
        <v>580.35934856749998</v>
      </c>
      <c r="J1383" s="42">
        <f>(Y$9*E1383)+IF(E1383&gt;0,H1383+G1383,0)</f>
        <v>-1301.2500000000014</v>
      </c>
      <c r="K1383" s="42">
        <f>MAX((Y$9*E1383)+H1383+G1383,0)</f>
        <v>0</v>
      </c>
      <c r="L1383" s="42">
        <f t="shared" si="127"/>
        <v>1301.2500000000014</v>
      </c>
      <c r="M1383" s="42">
        <f>ABS(MIN((Y$9*E1383)+H1383+G1383,0))</f>
        <v>720.89065143250139</v>
      </c>
      <c r="N1383" s="42">
        <f>MAX(K1383,0)*(D1383*1000/3600)</f>
        <v>0</v>
      </c>
      <c r="O1383" s="42">
        <f>ABS(M1383*(D1383*1000/3600))</f>
        <v>10873.43399244023</v>
      </c>
      <c r="P1383" s="42">
        <f>P1382+N1383/1000</f>
        <v>11249.401940145901</v>
      </c>
      <c r="Q1383" s="42">
        <f>Q1382+O1383/1000</f>
        <v>1820.2193820791517</v>
      </c>
      <c r="R1383" s="43">
        <v>1319.7890939966226</v>
      </c>
      <c r="S1383" s="43">
        <f t="shared" si="128"/>
        <v>0</v>
      </c>
      <c r="T1383" s="42">
        <f>V1383*Y$16</f>
        <v>1133.6570208127557</v>
      </c>
      <c r="U1383" s="21">
        <f>MIN(O1383,Y$17)</f>
        <v>10873.43399244023</v>
      </c>
      <c r="V1383" s="21">
        <f t="shared" si="131"/>
        <v>1644.1035165958588</v>
      </c>
      <c r="W1383" s="22"/>
    </row>
    <row r="1384" spans="1:23" x14ac:dyDescent="0.35">
      <c r="A1384" s="5" t="s">
        <v>14</v>
      </c>
      <c r="B1384" s="5">
        <v>1377</v>
      </c>
      <c r="C1384" s="5">
        <v>355</v>
      </c>
      <c r="D1384" s="9">
        <v>50.8</v>
      </c>
      <c r="E1384" s="42">
        <f t="shared" si="129"/>
        <v>-1.2222222222222219</v>
      </c>
      <c r="F1384" s="42">
        <f t="shared" si="130"/>
        <v>-4.3999999999999986</v>
      </c>
      <c r="G1384" s="42">
        <f>0.5*Y$11*Y$13*Y$10*(D1384*(1000/3600))^2</f>
        <v>180.22236356888888</v>
      </c>
      <c r="H1384" s="42">
        <f>IF(D1384=0,0,Y$12*Y$9*9.81)</f>
        <v>374.44769999999994</v>
      </c>
      <c r="I1384" s="42">
        <f t="shared" si="126"/>
        <v>554.67006356888885</v>
      </c>
      <c r="J1384" s="42">
        <f>(Y$9*E1384)+IF(E1384&gt;0,H1384+G1384,0)</f>
        <v>-2120.5555555555547</v>
      </c>
      <c r="K1384" s="42">
        <f>MAX((Y$9*E1384)+H1384+G1384,0)</f>
        <v>0</v>
      </c>
      <c r="L1384" s="42">
        <f t="shared" si="127"/>
        <v>2120.5555555555547</v>
      </c>
      <c r="M1384" s="42">
        <f>ABS(MIN((Y$9*E1384)+H1384+G1384,0))</f>
        <v>1565.885491986666</v>
      </c>
      <c r="N1384" s="42">
        <f>MAX(K1384,0)*(D1384*1000/3600)</f>
        <v>0</v>
      </c>
      <c r="O1384" s="42">
        <f>ABS(M1384*(D1384*1000/3600))</f>
        <v>22096.384164700732</v>
      </c>
      <c r="P1384" s="42">
        <f>P1383+N1384/1000</f>
        <v>11249.401940145901</v>
      </c>
      <c r="Q1384" s="42">
        <f>Q1383+O1384/1000</f>
        <v>1842.3157662438525</v>
      </c>
      <c r="R1384" s="43">
        <v>1319.7890939966226</v>
      </c>
      <c r="S1384" s="43">
        <f t="shared" si="128"/>
        <v>0</v>
      </c>
      <c r="T1384" s="42">
        <f>V1384*Y$16</f>
        <v>1143.9999555127556</v>
      </c>
      <c r="U1384" s="21">
        <f>MIN(O1384,Y$17)</f>
        <v>15000</v>
      </c>
      <c r="V1384" s="21">
        <f t="shared" si="131"/>
        <v>1659.1035165958588</v>
      </c>
      <c r="W1384" s="22"/>
    </row>
    <row r="1385" spans="1:23" x14ac:dyDescent="0.35">
      <c r="A1385" s="5" t="s">
        <v>14</v>
      </c>
      <c r="B1385" s="5">
        <v>1378</v>
      </c>
      <c r="C1385" s="5">
        <v>356</v>
      </c>
      <c r="D1385" s="9">
        <v>45.5</v>
      </c>
      <c r="E1385" s="42">
        <f t="shared" si="129"/>
        <v>-1.4722222222222214</v>
      </c>
      <c r="F1385" s="42">
        <f t="shared" si="130"/>
        <v>-5.2999999999999972</v>
      </c>
      <c r="G1385" s="42">
        <f>0.5*Y$11*Y$13*Y$10*(D1385*(1000/3600))^2</f>
        <v>144.57861157638888</v>
      </c>
      <c r="H1385" s="42">
        <f>IF(D1385=0,0,Y$12*Y$9*9.81)</f>
        <v>374.44769999999994</v>
      </c>
      <c r="I1385" s="42">
        <f t="shared" si="126"/>
        <v>519.02631157638882</v>
      </c>
      <c r="J1385" s="42">
        <f>(Y$9*E1385)+IF(E1385&gt;0,H1385+G1385,0)</f>
        <v>-2554.3055555555543</v>
      </c>
      <c r="K1385" s="42">
        <f>MAX((Y$9*E1385)+H1385+G1385,0)</f>
        <v>0</v>
      </c>
      <c r="L1385" s="42">
        <f t="shared" si="127"/>
        <v>2554.3055555555543</v>
      </c>
      <c r="M1385" s="42">
        <f>ABS(MIN((Y$9*E1385)+H1385+G1385,0))</f>
        <v>2035.2792439791651</v>
      </c>
      <c r="N1385" s="42">
        <f>MAX(K1385,0)*(D1385*1000/3600)</f>
        <v>0</v>
      </c>
      <c r="O1385" s="42">
        <f>ABS(M1385*(D1385*1000/3600))</f>
        <v>25723.66822251445</v>
      </c>
      <c r="P1385" s="42">
        <f>P1384+N1385/1000</f>
        <v>11249.401940145901</v>
      </c>
      <c r="Q1385" s="42">
        <f>Q1384+O1385/1000</f>
        <v>1868.0394344663671</v>
      </c>
      <c r="R1385" s="43">
        <v>1319.7890939966226</v>
      </c>
      <c r="S1385" s="43">
        <f t="shared" si="128"/>
        <v>0</v>
      </c>
      <c r="T1385" s="42">
        <f>V1385*Y$16</f>
        <v>1154.3428902127557</v>
      </c>
      <c r="U1385" s="21">
        <f>MIN(O1385,Y$17)</f>
        <v>15000</v>
      </c>
      <c r="V1385" s="21">
        <f t="shared" si="131"/>
        <v>1674.1035165958588</v>
      </c>
      <c r="W1385" s="22"/>
    </row>
    <row r="1386" spans="1:23" x14ac:dyDescent="0.35">
      <c r="A1386" s="5" t="s">
        <v>14</v>
      </c>
      <c r="B1386" s="5">
        <v>1379</v>
      </c>
      <c r="C1386" s="5">
        <v>357</v>
      </c>
      <c r="D1386" s="9">
        <v>40.200000000000003</v>
      </c>
      <c r="E1386" s="42">
        <f t="shared" si="129"/>
        <v>-1.4722222222222223</v>
      </c>
      <c r="F1386" s="42">
        <f t="shared" si="130"/>
        <v>-5.3000000000000007</v>
      </c>
      <c r="G1386" s="42">
        <f>0.5*Y$11*Y$13*Y$10*(D1386*(1000/3600))^2</f>
        <v>112.85826323000002</v>
      </c>
      <c r="H1386" s="42">
        <f>IF(D1386=0,0,Y$12*Y$9*9.81)</f>
        <v>374.44769999999994</v>
      </c>
      <c r="I1386" s="42">
        <f t="shared" si="126"/>
        <v>487.30596322999997</v>
      </c>
      <c r="J1386" s="42">
        <f>(Y$9*E1386)+IF(E1386&gt;0,H1386+G1386,0)</f>
        <v>-2554.3055555555557</v>
      </c>
      <c r="K1386" s="42">
        <f>MAX((Y$9*E1386)+H1386+G1386,0)</f>
        <v>0</v>
      </c>
      <c r="L1386" s="42">
        <f t="shared" si="127"/>
        <v>2554.3055555555557</v>
      </c>
      <c r="M1386" s="42">
        <f>ABS(MIN((Y$9*E1386)+H1386+G1386,0))</f>
        <v>2066.999592325556</v>
      </c>
      <c r="N1386" s="42">
        <f>MAX(K1386,0)*(D1386*1000/3600)</f>
        <v>0</v>
      </c>
      <c r="O1386" s="42">
        <f>ABS(M1386*(D1386*1000/3600))</f>
        <v>23081.495447635374</v>
      </c>
      <c r="P1386" s="42">
        <f>P1385+N1386/1000</f>
        <v>11249.401940145901</v>
      </c>
      <c r="Q1386" s="42">
        <f>Q1385+O1386/1000</f>
        <v>1891.1209299140025</v>
      </c>
      <c r="R1386" s="43">
        <v>1319.7890939966226</v>
      </c>
      <c r="S1386" s="43">
        <f t="shared" si="128"/>
        <v>0</v>
      </c>
      <c r="T1386" s="42">
        <f>V1386*Y$16</f>
        <v>1164.6858249127556</v>
      </c>
      <c r="U1386" s="21">
        <f>MIN(O1386,Y$17)</f>
        <v>15000</v>
      </c>
      <c r="V1386" s="21">
        <f t="shared" si="131"/>
        <v>1689.1035165958588</v>
      </c>
      <c r="W1386" s="22"/>
    </row>
    <row r="1387" spans="1:23" x14ac:dyDescent="0.35">
      <c r="A1387" s="5" t="s">
        <v>14</v>
      </c>
      <c r="B1387" s="5">
        <v>1380</v>
      </c>
      <c r="C1387" s="5">
        <v>358</v>
      </c>
      <c r="D1387" s="9">
        <v>34.9</v>
      </c>
      <c r="E1387" s="42">
        <f t="shared" si="129"/>
        <v>-1.4722222222222223</v>
      </c>
      <c r="F1387" s="42">
        <f t="shared" si="130"/>
        <v>-5.3000000000000007</v>
      </c>
      <c r="G1387" s="42">
        <f>0.5*Y$11*Y$13*Y$10*(D1387*(1000/3600))^2</f>
        <v>85.061318529722229</v>
      </c>
      <c r="H1387" s="42">
        <f>IF(D1387=0,0,Y$12*Y$9*9.81)</f>
        <v>374.44769999999994</v>
      </c>
      <c r="I1387" s="42">
        <f t="shared" si="126"/>
        <v>459.5090185297222</v>
      </c>
      <c r="J1387" s="42">
        <f>(Y$9*E1387)+IF(E1387&gt;0,H1387+G1387,0)</f>
        <v>-2554.3055555555557</v>
      </c>
      <c r="K1387" s="42">
        <f>MAX((Y$9*E1387)+H1387+G1387,0)</f>
        <v>0</v>
      </c>
      <c r="L1387" s="42">
        <f t="shared" si="127"/>
        <v>2554.3055555555557</v>
      </c>
      <c r="M1387" s="42">
        <f>ABS(MIN((Y$9*E1387)+H1387+G1387,0))</f>
        <v>2094.7965370258339</v>
      </c>
      <c r="N1387" s="42">
        <f>MAX(K1387,0)*(D1387*1000/3600)</f>
        <v>0</v>
      </c>
      <c r="O1387" s="42">
        <f>ABS(M1387*(D1387*1000/3600))</f>
        <v>20307.888650611556</v>
      </c>
      <c r="P1387" s="42">
        <f>P1386+N1387/1000</f>
        <v>11249.401940145901</v>
      </c>
      <c r="Q1387" s="42">
        <f>Q1386+O1387/1000</f>
        <v>1911.4288185646142</v>
      </c>
      <c r="R1387" s="43">
        <v>1319.7890939966226</v>
      </c>
      <c r="S1387" s="43">
        <f t="shared" si="128"/>
        <v>0</v>
      </c>
      <c r="T1387" s="42">
        <f>V1387*Y$16</f>
        <v>1175.0287596127557</v>
      </c>
      <c r="U1387" s="21">
        <f>MIN(O1387,Y$17)</f>
        <v>15000</v>
      </c>
      <c r="V1387" s="21">
        <f t="shared" si="131"/>
        <v>1704.1035165958588</v>
      </c>
      <c r="W1387" s="22"/>
    </row>
    <row r="1388" spans="1:23" x14ac:dyDescent="0.35">
      <c r="A1388" s="5" t="s">
        <v>14</v>
      </c>
      <c r="B1388" s="5">
        <v>1381</v>
      </c>
      <c r="C1388" s="5">
        <v>359</v>
      </c>
      <c r="D1388" s="9">
        <v>29.6</v>
      </c>
      <c r="E1388" s="42">
        <f t="shared" si="129"/>
        <v>-1.0555555555555551</v>
      </c>
      <c r="F1388" s="42">
        <f t="shared" si="130"/>
        <v>-3.7999999999999989</v>
      </c>
      <c r="G1388" s="42">
        <f>0.5*Y$11*Y$13*Y$10*(D1388*(1000/3600))^2</f>
        <v>61.187777475555563</v>
      </c>
      <c r="H1388" s="42">
        <f>IF(D1388=0,0,Y$12*Y$9*9.81)</f>
        <v>374.44769999999994</v>
      </c>
      <c r="I1388" s="42">
        <f t="shared" si="126"/>
        <v>435.63547747555549</v>
      </c>
      <c r="J1388" s="42">
        <f>(Y$9*E1388)+IF(E1388&gt;0,H1388+G1388,0)</f>
        <v>-1831.3888888888882</v>
      </c>
      <c r="K1388" s="42">
        <f>MAX((Y$9*E1388)+H1388+G1388,0)</f>
        <v>0</v>
      </c>
      <c r="L1388" s="42">
        <f t="shared" si="127"/>
        <v>1831.3888888888882</v>
      </c>
      <c r="M1388" s="42">
        <f>ABS(MIN((Y$9*E1388)+H1388+G1388,0))</f>
        <v>1395.7534114133327</v>
      </c>
      <c r="N1388" s="42">
        <f>MAX(K1388,0)*(D1388*1000/3600)</f>
        <v>0</v>
      </c>
      <c r="O1388" s="42">
        <f>ABS(M1388*(D1388*1000/3600))</f>
        <v>11476.19471606518</v>
      </c>
      <c r="P1388" s="42">
        <f>P1387+N1388/1000</f>
        <v>11249.401940145901</v>
      </c>
      <c r="Q1388" s="42">
        <f>Q1387+O1388/1000</f>
        <v>1922.9050132806794</v>
      </c>
      <c r="R1388" s="43">
        <v>1319.7890939966226</v>
      </c>
      <c r="S1388" s="43">
        <f t="shared" si="128"/>
        <v>0</v>
      </c>
      <c r="T1388" s="42">
        <f>V1388*Y$16</f>
        <v>1182.9419284496055</v>
      </c>
      <c r="U1388" s="21">
        <f>MIN(O1388,Y$17)</f>
        <v>11476.19471606518</v>
      </c>
      <c r="V1388" s="21">
        <f t="shared" si="131"/>
        <v>1715.579711311924</v>
      </c>
      <c r="W1388" s="22"/>
    </row>
    <row r="1389" spans="1:23" x14ac:dyDescent="0.35">
      <c r="A1389" s="5" t="s">
        <v>14</v>
      </c>
      <c r="B1389" s="5">
        <v>1382</v>
      </c>
      <c r="C1389" s="5">
        <v>360</v>
      </c>
      <c r="D1389" s="9">
        <v>27.3</v>
      </c>
      <c r="E1389" s="42">
        <f t="shared" si="129"/>
        <v>-4.1666666666666761E-2</v>
      </c>
      <c r="F1389" s="42">
        <f t="shared" si="130"/>
        <v>-0.15000000000000036</v>
      </c>
      <c r="G1389" s="42">
        <f>0.5*Y$11*Y$13*Y$10*(D1389*(1000/3600))^2</f>
        <v>52.048300167500003</v>
      </c>
      <c r="H1389" s="42">
        <f>IF(D1389=0,0,Y$12*Y$9*9.81)</f>
        <v>374.44769999999994</v>
      </c>
      <c r="I1389" s="42">
        <f t="shared" si="126"/>
        <v>426.49600016749991</v>
      </c>
      <c r="J1389" s="42">
        <f>(Y$9*E1389)+IF(E1389&gt;0,H1389+G1389,0)</f>
        <v>-72.291666666666828</v>
      </c>
      <c r="K1389" s="42">
        <f>MAX((Y$9*E1389)+H1389+G1389,0)</f>
        <v>354.20433350083306</v>
      </c>
      <c r="L1389" s="42">
        <f t="shared" si="127"/>
        <v>72.291666666666828</v>
      </c>
      <c r="M1389" s="42">
        <f>ABS(MIN((Y$9*E1389)+H1389+G1389,0))</f>
        <v>0</v>
      </c>
      <c r="N1389" s="42">
        <f>MAX(K1389,0)*(D1389*1000/3600)</f>
        <v>2686.0495290479839</v>
      </c>
      <c r="O1389" s="42">
        <f>ABS(M1389*(D1389*1000/3600))</f>
        <v>0</v>
      </c>
      <c r="P1389" s="42">
        <f>P1388+N1389/1000</f>
        <v>11252.087989674948</v>
      </c>
      <c r="Q1389" s="42">
        <f>Q1388+O1389/1000</f>
        <v>1922.9050132806794</v>
      </c>
      <c r="R1389" s="43">
        <v>1319.7890939966226</v>
      </c>
      <c r="S1389" s="43">
        <f t="shared" si="128"/>
        <v>0</v>
      </c>
      <c r="T1389" s="42">
        <f>V1389*Y$16</f>
        <v>1182.9419284496055</v>
      </c>
      <c r="U1389" s="21">
        <f>MIN(O1389,Y$17)</f>
        <v>0</v>
      </c>
      <c r="V1389" s="21">
        <f t="shared" si="131"/>
        <v>1715.579711311924</v>
      </c>
      <c r="W1389" s="22"/>
    </row>
    <row r="1390" spans="1:23" x14ac:dyDescent="0.35">
      <c r="A1390" s="5" t="s">
        <v>14</v>
      </c>
      <c r="B1390" s="5">
        <v>1383</v>
      </c>
      <c r="C1390" s="5">
        <v>361</v>
      </c>
      <c r="D1390" s="9">
        <v>29.3</v>
      </c>
      <c r="E1390" s="42">
        <f t="shared" si="129"/>
        <v>0.77777777777777746</v>
      </c>
      <c r="F1390" s="42">
        <f t="shared" si="130"/>
        <v>2.7999999999999989</v>
      </c>
      <c r="G1390" s="42">
        <f>0.5*Y$11*Y$13*Y$10*(D1390*(1000/3600))^2</f>
        <v>59.953769956388889</v>
      </c>
      <c r="H1390" s="42">
        <f>IF(D1390=0,0,Y$12*Y$9*9.81)</f>
        <v>374.44769999999994</v>
      </c>
      <c r="I1390" s="42">
        <f t="shared" si="126"/>
        <v>434.40146995638884</v>
      </c>
      <c r="J1390" s="42">
        <f>(Y$9*E1390)+IF(E1390&gt;0,H1390+G1390,0)</f>
        <v>1783.8459144008327</v>
      </c>
      <c r="K1390" s="42">
        <f>MAX((Y$9*E1390)+H1390+G1390,0)</f>
        <v>1783.8459144008327</v>
      </c>
      <c r="L1390" s="42">
        <f t="shared" si="127"/>
        <v>0</v>
      </c>
      <c r="M1390" s="42">
        <f>ABS(MIN((Y$9*E1390)+H1390+G1390,0))</f>
        <v>0</v>
      </c>
      <c r="N1390" s="42">
        <f>MAX(K1390,0)*(D1390*1000/3600)</f>
        <v>14518.523692206778</v>
      </c>
      <c r="O1390" s="42">
        <f>ABS(M1390*(D1390*1000/3600))</f>
        <v>0</v>
      </c>
      <c r="P1390" s="42">
        <f>P1389+N1390/1000</f>
        <v>11266.606513367155</v>
      </c>
      <c r="Q1390" s="42">
        <f>Q1389+O1390/1000</f>
        <v>1922.9050132806794</v>
      </c>
      <c r="R1390" s="43">
        <v>1319.7890939966226</v>
      </c>
      <c r="S1390" s="43">
        <f t="shared" si="128"/>
        <v>0</v>
      </c>
      <c r="T1390" s="42">
        <f>V1390*Y$16</f>
        <v>1182.9419284496055</v>
      </c>
      <c r="U1390" s="21">
        <f>MIN(O1390,Y$17)</f>
        <v>0</v>
      </c>
      <c r="V1390" s="21">
        <f t="shared" si="131"/>
        <v>1715.579711311924</v>
      </c>
      <c r="W1390" s="22"/>
    </row>
    <row r="1391" spans="1:23" x14ac:dyDescent="0.35">
      <c r="A1391" s="5" t="s">
        <v>14</v>
      </c>
      <c r="B1391" s="5">
        <v>1384</v>
      </c>
      <c r="C1391" s="5">
        <v>362</v>
      </c>
      <c r="D1391" s="9">
        <v>32.9</v>
      </c>
      <c r="E1391" s="42">
        <f t="shared" si="129"/>
        <v>0.87500000000000011</v>
      </c>
      <c r="F1391" s="42">
        <f t="shared" si="130"/>
        <v>3.1500000000000004</v>
      </c>
      <c r="G1391" s="42">
        <f>0.5*Y$11*Y$13*Y$10*(D1391*(1000/3600))^2</f>
        <v>75.591515496388894</v>
      </c>
      <c r="H1391" s="42">
        <f>IF(D1391=0,0,Y$12*Y$9*9.81)</f>
        <v>374.44769999999994</v>
      </c>
      <c r="I1391" s="42">
        <f t="shared" si="126"/>
        <v>450.03921549638881</v>
      </c>
      <c r="J1391" s="42">
        <f>(Y$9*E1391)+IF(E1391&gt;0,H1391+G1391,0)</f>
        <v>1968.164215496389</v>
      </c>
      <c r="K1391" s="42">
        <f>MAX((Y$9*E1391)+H1391+G1391,0)</f>
        <v>1968.164215496389</v>
      </c>
      <c r="L1391" s="42">
        <f t="shared" si="127"/>
        <v>0</v>
      </c>
      <c r="M1391" s="42">
        <f>ABS(MIN((Y$9*E1391)+H1391+G1391,0))</f>
        <v>0</v>
      </c>
      <c r="N1391" s="42">
        <f>MAX(K1391,0)*(D1391*1000/3600)</f>
        <v>17986.834080508666</v>
      </c>
      <c r="O1391" s="42">
        <f>ABS(M1391*(D1391*1000/3600))</f>
        <v>0</v>
      </c>
      <c r="P1391" s="42">
        <f>P1390+N1391/1000</f>
        <v>11284.593347447662</v>
      </c>
      <c r="Q1391" s="42">
        <f>Q1390+O1391/1000</f>
        <v>1922.9050132806794</v>
      </c>
      <c r="R1391" s="43">
        <v>1319.7890939966226</v>
      </c>
      <c r="S1391" s="43">
        <f t="shared" si="128"/>
        <v>0</v>
      </c>
      <c r="T1391" s="42">
        <f>V1391*Y$16</f>
        <v>1182.9419284496055</v>
      </c>
      <c r="U1391" s="21">
        <f>MIN(O1391,Y$17)</f>
        <v>0</v>
      </c>
      <c r="V1391" s="21">
        <f t="shared" si="131"/>
        <v>1715.579711311924</v>
      </c>
      <c r="W1391" s="22"/>
    </row>
    <row r="1392" spans="1:23" x14ac:dyDescent="0.35">
      <c r="A1392" s="5" t="s">
        <v>14</v>
      </c>
      <c r="B1392" s="5">
        <v>1385</v>
      </c>
      <c r="C1392" s="5">
        <v>363</v>
      </c>
      <c r="D1392" s="9">
        <v>35.6</v>
      </c>
      <c r="E1392" s="42">
        <f t="shared" si="129"/>
        <v>0.52777777777777835</v>
      </c>
      <c r="F1392" s="42">
        <f t="shared" si="130"/>
        <v>1.9000000000000021</v>
      </c>
      <c r="G1392" s="42">
        <f>0.5*Y$11*Y$13*Y$10*(D1392*(1000/3600))^2</f>
        <v>88.50774020888889</v>
      </c>
      <c r="H1392" s="42">
        <f>IF(D1392=0,0,Y$12*Y$9*9.81)</f>
        <v>374.44769999999994</v>
      </c>
      <c r="I1392" s="42">
        <f t="shared" si="126"/>
        <v>462.95544020888883</v>
      </c>
      <c r="J1392" s="42">
        <f>(Y$9*E1392)+IF(E1392&gt;0,H1392+G1392,0)</f>
        <v>1378.6498846533343</v>
      </c>
      <c r="K1392" s="42">
        <f>MAX((Y$9*E1392)+H1392+G1392,0)</f>
        <v>1378.6498846533343</v>
      </c>
      <c r="L1392" s="42">
        <f t="shared" si="127"/>
        <v>0</v>
      </c>
      <c r="M1392" s="42">
        <f>ABS(MIN((Y$9*E1392)+H1392+G1392,0))</f>
        <v>0</v>
      </c>
      <c r="N1392" s="42">
        <f>MAX(K1392,0)*(D1392*1000/3600)</f>
        <v>13633.315526016306</v>
      </c>
      <c r="O1392" s="42">
        <f>ABS(M1392*(D1392*1000/3600))</f>
        <v>0</v>
      </c>
      <c r="P1392" s="42">
        <f>P1391+N1392/1000</f>
        <v>11298.226662973679</v>
      </c>
      <c r="Q1392" s="42">
        <f>Q1391+O1392/1000</f>
        <v>1922.9050132806794</v>
      </c>
      <c r="R1392" s="43">
        <v>1319.7890939966226</v>
      </c>
      <c r="S1392" s="43">
        <f t="shared" si="128"/>
        <v>0</v>
      </c>
      <c r="T1392" s="42">
        <f>V1392*Y$16</f>
        <v>1182.9419284496055</v>
      </c>
      <c r="U1392" s="21">
        <f>MIN(O1392,Y$17)</f>
        <v>0</v>
      </c>
      <c r="V1392" s="21">
        <f t="shared" si="131"/>
        <v>1715.579711311924</v>
      </c>
      <c r="W1392" s="22"/>
    </row>
    <row r="1393" spans="1:23" x14ac:dyDescent="0.35">
      <c r="A1393" s="5" t="s">
        <v>14</v>
      </c>
      <c r="B1393" s="5">
        <v>1386</v>
      </c>
      <c r="C1393" s="5">
        <v>364</v>
      </c>
      <c r="D1393" s="9">
        <v>36.700000000000003</v>
      </c>
      <c r="E1393" s="42">
        <f t="shared" si="129"/>
        <v>0.27777777777777779</v>
      </c>
      <c r="F1393" s="42">
        <f t="shared" si="130"/>
        <v>1</v>
      </c>
      <c r="G1393" s="42">
        <f>0.5*Y$11*Y$13*Y$10*(D1393*(1000/3600))^2</f>
        <v>94.061821589722257</v>
      </c>
      <c r="H1393" s="42">
        <f>IF(D1393=0,0,Y$12*Y$9*9.81)</f>
        <v>374.44769999999994</v>
      </c>
      <c r="I1393" s="42">
        <f t="shared" si="126"/>
        <v>468.50952158972223</v>
      </c>
      <c r="J1393" s="42">
        <f>(Y$9*E1393)+IF(E1393&gt;0,H1393+G1393,0)</f>
        <v>950.45396603416668</v>
      </c>
      <c r="K1393" s="42">
        <f>MAX((Y$9*E1393)+H1393+G1393,0)</f>
        <v>950.45396603416668</v>
      </c>
      <c r="L1393" s="42">
        <f t="shared" si="127"/>
        <v>0</v>
      </c>
      <c r="M1393" s="42">
        <f>ABS(MIN((Y$9*E1393)+H1393+G1393,0))</f>
        <v>0</v>
      </c>
      <c r="N1393" s="42">
        <f>MAX(K1393,0)*(D1393*1000/3600)</f>
        <v>9689.3501537371994</v>
      </c>
      <c r="O1393" s="42">
        <f>ABS(M1393*(D1393*1000/3600))</f>
        <v>0</v>
      </c>
      <c r="P1393" s="42">
        <f>P1392+N1393/1000</f>
        <v>11307.916013127417</v>
      </c>
      <c r="Q1393" s="42">
        <f>Q1392+O1393/1000</f>
        <v>1922.9050132806794</v>
      </c>
      <c r="R1393" s="43">
        <v>1319.7890939966226</v>
      </c>
      <c r="S1393" s="43">
        <f t="shared" si="128"/>
        <v>0</v>
      </c>
      <c r="T1393" s="42">
        <f>V1393*Y$16</f>
        <v>1182.9419284496055</v>
      </c>
      <c r="U1393" s="21">
        <f>MIN(O1393,Y$17)</f>
        <v>0</v>
      </c>
      <c r="V1393" s="21">
        <f t="shared" si="131"/>
        <v>1715.579711311924</v>
      </c>
      <c r="W1393" s="22"/>
    </row>
    <row r="1394" spans="1:23" x14ac:dyDescent="0.35">
      <c r="A1394" s="5" t="s">
        <v>14</v>
      </c>
      <c r="B1394" s="5">
        <v>1387</v>
      </c>
      <c r="C1394" s="5">
        <v>365</v>
      </c>
      <c r="D1394" s="9">
        <v>37.6</v>
      </c>
      <c r="E1394" s="42">
        <f t="shared" si="129"/>
        <v>0.37499999999999939</v>
      </c>
      <c r="F1394" s="42">
        <f t="shared" si="130"/>
        <v>1.3499999999999979</v>
      </c>
      <c r="G1394" s="42">
        <f>0.5*Y$11*Y$13*Y$10*(D1394*(1000/3600))^2</f>
        <v>98.731775342222221</v>
      </c>
      <c r="H1394" s="42">
        <f>IF(D1394=0,0,Y$12*Y$9*9.81)</f>
        <v>374.44769999999994</v>
      </c>
      <c r="I1394" s="42">
        <f t="shared" si="126"/>
        <v>473.17947534222219</v>
      </c>
      <c r="J1394" s="42">
        <f>(Y$9*E1394)+IF(E1394&gt;0,H1394+G1394,0)</f>
        <v>1123.8044753422212</v>
      </c>
      <c r="K1394" s="42">
        <f>MAX((Y$9*E1394)+H1394+G1394,0)</f>
        <v>1123.8044753422209</v>
      </c>
      <c r="L1394" s="42">
        <f t="shared" si="127"/>
        <v>0</v>
      </c>
      <c r="M1394" s="42">
        <f>ABS(MIN((Y$9*E1394)+H1394+G1394,0))</f>
        <v>0</v>
      </c>
      <c r="N1394" s="42">
        <f>MAX(K1394,0)*(D1394*1000/3600)</f>
        <v>11737.513409129864</v>
      </c>
      <c r="O1394" s="42">
        <f>ABS(M1394*(D1394*1000/3600))</f>
        <v>0</v>
      </c>
      <c r="P1394" s="42">
        <f>P1393+N1394/1000</f>
        <v>11319.653526536547</v>
      </c>
      <c r="Q1394" s="42">
        <f>Q1393+O1394/1000</f>
        <v>1922.9050132806794</v>
      </c>
      <c r="R1394" s="43">
        <v>1319.7890939966226</v>
      </c>
      <c r="S1394" s="43">
        <f t="shared" si="128"/>
        <v>0</v>
      </c>
      <c r="T1394" s="42">
        <f>V1394*Y$16</f>
        <v>1182.9419284496055</v>
      </c>
      <c r="U1394" s="21">
        <f>MIN(O1394,Y$17)</f>
        <v>0</v>
      </c>
      <c r="V1394" s="21">
        <f t="shared" si="131"/>
        <v>1715.579711311924</v>
      </c>
      <c r="W1394" s="22"/>
    </row>
    <row r="1395" spans="1:23" x14ac:dyDescent="0.35">
      <c r="A1395" s="5" t="s">
        <v>14</v>
      </c>
      <c r="B1395" s="5">
        <v>1388</v>
      </c>
      <c r="C1395" s="5">
        <v>366</v>
      </c>
      <c r="D1395" s="9">
        <v>39.4</v>
      </c>
      <c r="E1395" s="42">
        <f t="shared" si="129"/>
        <v>0.68055555555555536</v>
      </c>
      <c r="F1395" s="42">
        <f t="shared" si="130"/>
        <v>2.4499999999999993</v>
      </c>
      <c r="G1395" s="42">
        <f>0.5*Y$11*Y$13*Y$10*(D1395*(1000/3600))^2</f>
        <v>108.41108729222223</v>
      </c>
      <c r="H1395" s="42">
        <f>IF(D1395=0,0,Y$12*Y$9*9.81)</f>
        <v>374.44769999999994</v>
      </c>
      <c r="I1395" s="42">
        <f t="shared" si="126"/>
        <v>482.85878729222219</v>
      </c>
      <c r="J1395" s="42">
        <f>(Y$9*E1395)+IF(E1395&gt;0,H1395+G1395,0)</f>
        <v>1663.6226761811106</v>
      </c>
      <c r="K1395" s="42">
        <f>MAX((Y$9*E1395)+H1395+G1395,0)</f>
        <v>1663.6226761811106</v>
      </c>
      <c r="L1395" s="42">
        <f t="shared" si="127"/>
        <v>0</v>
      </c>
      <c r="M1395" s="42">
        <f>ABS(MIN((Y$9*E1395)+H1395+G1395,0))</f>
        <v>0</v>
      </c>
      <c r="N1395" s="42">
        <f>MAX(K1395,0)*(D1395*1000/3600)</f>
        <v>18207.425955982155</v>
      </c>
      <c r="O1395" s="42">
        <f>ABS(M1395*(D1395*1000/3600))</f>
        <v>0</v>
      </c>
      <c r="P1395" s="42">
        <f>P1394+N1395/1000</f>
        <v>11337.860952492529</v>
      </c>
      <c r="Q1395" s="42">
        <f>Q1394+O1395/1000</f>
        <v>1922.9050132806794</v>
      </c>
      <c r="R1395" s="43">
        <v>1319.7890939966226</v>
      </c>
      <c r="S1395" s="43">
        <f t="shared" si="128"/>
        <v>0</v>
      </c>
      <c r="T1395" s="42">
        <f>V1395*Y$16</f>
        <v>1182.9419284496055</v>
      </c>
      <c r="U1395" s="21">
        <f>MIN(O1395,Y$17)</f>
        <v>0</v>
      </c>
      <c r="V1395" s="21">
        <f t="shared" si="131"/>
        <v>1715.579711311924</v>
      </c>
      <c r="W1395" s="22"/>
    </row>
    <row r="1396" spans="1:23" x14ac:dyDescent="0.35">
      <c r="A1396" s="5" t="s">
        <v>14</v>
      </c>
      <c r="B1396" s="5">
        <v>1389</v>
      </c>
      <c r="C1396" s="5">
        <v>367</v>
      </c>
      <c r="D1396" s="9">
        <v>42.5</v>
      </c>
      <c r="E1396" s="42">
        <f t="shared" si="129"/>
        <v>0.98611111111111127</v>
      </c>
      <c r="F1396" s="42">
        <f t="shared" si="130"/>
        <v>3.5500000000000007</v>
      </c>
      <c r="G1396" s="42">
        <f>0.5*Y$11*Y$13*Y$10*(D1396*(1000/3600))^2</f>
        <v>126.14182690972221</v>
      </c>
      <c r="H1396" s="42">
        <f>IF(D1396=0,0,Y$12*Y$9*9.81)</f>
        <v>374.44769999999994</v>
      </c>
      <c r="I1396" s="42">
        <f t="shared" si="126"/>
        <v>500.58952690972217</v>
      </c>
      <c r="J1396" s="42">
        <f>(Y$9*E1396)+IF(E1396&gt;0,H1396+G1396,0)</f>
        <v>2211.4923046875001</v>
      </c>
      <c r="K1396" s="42">
        <f>MAX((Y$9*E1396)+H1396+G1396,0)</f>
        <v>2211.4923046875001</v>
      </c>
      <c r="L1396" s="42">
        <f t="shared" si="127"/>
        <v>0</v>
      </c>
      <c r="M1396" s="42">
        <f>ABS(MIN((Y$9*E1396)+H1396+G1396,0))</f>
        <v>0</v>
      </c>
      <c r="N1396" s="42">
        <f>MAX(K1396,0)*(D1396*1000/3600)</f>
        <v>26107.895263671875</v>
      </c>
      <c r="O1396" s="42">
        <f>ABS(M1396*(D1396*1000/3600))</f>
        <v>0</v>
      </c>
      <c r="P1396" s="42">
        <f>P1395+N1396/1000</f>
        <v>11363.968847756201</v>
      </c>
      <c r="Q1396" s="42">
        <f>Q1395+O1396/1000</f>
        <v>1922.9050132806794</v>
      </c>
      <c r="R1396" s="43">
        <v>1319.7890939966226</v>
      </c>
      <c r="S1396" s="43">
        <f t="shared" si="128"/>
        <v>0</v>
      </c>
      <c r="T1396" s="42">
        <f>V1396*Y$16</f>
        <v>1182.9419284496055</v>
      </c>
      <c r="U1396" s="21">
        <f>MIN(O1396,Y$17)</f>
        <v>0</v>
      </c>
      <c r="V1396" s="21">
        <f t="shared" si="131"/>
        <v>1715.579711311924</v>
      </c>
      <c r="W1396" s="22"/>
    </row>
    <row r="1397" spans="1:23" x14ac:dyDescent="0.35">
      <c r="A1397" s="5" t="s">
        <v>14</v>
      </c>
      <c r="B1397" s="5">
        <v>1390</v>
      </c>
      <c r="C1397" s="5">
        <v>368</v>
      </c>
      <c r="D1397" s="9">
        <v>46.5</v>
      </c>
      <c r="E1397" s="42">
        <f t="shared" si="129"/>
        <v>1.0694444444444449</v>
      </c>
      <c r="F1397" s="42">
        <f t="shared" si="130"/>
        <v>3.8500000000000014</v>
      </c>
      <c r="G1397" s="42">
        <f>0.5*Y$11*Y$13*Y$10*(D1397*(1000/3600))^2</f>
        <v>151.00355168750002</v>
      </c>
      <c r="H1397" s="42">
        <f>IF(D1397=0,0,Y$12*Y$9*9.81)</f>
        <v>374.44769999999994</v>
      </c>
      <c r="I1397" s="42">
        <f t="shared" si="126"/>
        <v>525.45125168749996</v>
      </c>
      <c r="J1397" s="42">
        <f>(Y$9*E1397)+IF(E1397&gt;0,H1397+G1397,0)</f>
        <v>2380.9373627986115</v>
      </c>
      <c r="K1397" s="42">
        <f>MAX((Y$9*E1397)+H1397+G1397,0)</f>
        <v>2380.937362798612</v>
      </c>
      <c r="L1397" s="42">
        <f t="shared" si="127"/>
        <v>0</v>
      </c>
      <c r="M1397" s="42">
        <f>ABS(MIN((Y$9*E1397)+H1397+G1397,0))</f>
        <v>0</v>
      </c>
      <c r="N1397" s="42">
        <f>MAX(K1397,0)*(D1397*1000/3600)</f>
        <v>30753.77426948207</v>
      </c>
      <c r="O1397" s="42">
        <f>ABS(M1397*(D1397*1000/3600))</f>
        <v>0</v>
      </c>
      <c r="P1397" s="42">
        <f>P1396+N1397/1000</f>
        <v>11394.722622025683</v>
      </c>
      <c r="Q1397" s="42">
        <f>Q1396+O1397/1000</f>
        <v>1922.9050132806794</v>
      </c>
      <c r="R1397" s="43">
        <v>1319.7890939966226</v>
      </c>
      <c r="S1397" s="43">
        <f t="shared" si="128"/>
        <v>0</v>
      </c>
      <c r="T1397" s="42">
        <f>V1397*Y$16</f>
        <v>1182.9419284496055</v>
      </c>
      <c r="U1397" s="21">
        <f>MIN(O1397,Y$17)</f>
        <v>0</v>
      </c>
      <c r="V1397" s="21">
        <f t="shared" si="131"/>
        <v>1715.579711311924</v>
      </c>
      <c r="W1397" s="22"/>
    </row>
    <row r="1398" spans="1:23" x14ac:dyDescent="0.35">
      <c r="A1398" s="5" t="s">
        <v>14</v>
      </c>
      <c r="B1398" s="5">
        <v>1391</v>
      </c>
      <c r="C1398" s="5">
        <v>369</v>
      </c>
      <c r="D1398" s="9">
        <v>50.2</v>
      </c>
      <c r="E1398" s="42">
        <f t="shared" si="129"/>
        <v>0.87499999999999956</v>
      </c>
      <c r="F1398" s="42">
        <f t="shared" si="130"/>
        <v>3.1499999999999986</v>
      </c>
      <c r="G1398" s="42">
        <f>0.5*Y$11*Y$13*Y$10*(D1398*(1000/3600))^2</f>
        <v>175.99028345222226</v>
      </c>
      <c r="H1398" s="42">
        <f>IF(D1398=0,0,Y$12*Y$9*9.81)</f>
        <v>374.44769999999994</v>
      </c>
      <c r="I1398" s="42">
        <f t="shared" si="126"/>
        <v>550.43798345222217</v>
      </c>
      <c r="J1398" s="42">
        <f>(Y$9*E1398)+IF(E1398&gt;0,H1398+G1398,0)</f>
        <v>2068.5629834522215</v>
      </c>
      <c r="K1398" s="42">
        <f>MAX((Y$9*E1398)+H1398+G1398,0)</f>
        <v>2068.5629834522215</v>
      </c>
      <c r="L1398" s="42">
        <f t="shared" si="127"/>
        <v>0</v>
      </c>
      <c r="M1398" s="42">
        <f>ABS(MIN((Y$9*E1398)+H1398+G1398,0))</f>
        <v>0</v>
      </c>
      <c r="N1398" s="42">
        <f>MAX(K1398,0)*(D1398*1000/3600)</f>
        <v>28844.961602583757</v>
      </c>
      <c r="O1398" s="42">
        <f>ABS(M1398*(D1398*1000/3600))</f>
        <v>0</v>
      </c>
      <c r="P1398" s="42">
        <f>P1397+N1398/1000</f>
        <v>11423.567583628268</v>
      </c>
      <c r="Q1398" s="42">
        <f>Q1397+O1398/1000</f>
        <v>1922.9050132806794</v>
      </c>
      <c r="R1398" s="43">
        <v>1319.7890939966226</v>
      </c>
      <c r="S1398" s="43">
        <f t="shared" si="128"/>
        <v>0</v>
      </c>
      <c r="T1398" s="42">
        <f>V1398*Y$16</f>
        <v>1182.9419284496055</v>
      </c>
      <c r="U1398" s="21">
        <f>MIN(O1398,Y$17)</f>
        <v>0</v>
      </c>
      <c r="V1398" s="21">
        <f t="shared" si="131"/>
        <v>1715.579711311924</v>
      </c>
      <c r="W1398" s="22"/>
    </row>
    <row r="1399" spans="1:23" x14ac:dyDescent="0.35">
      <c r="A1399" s="5" t="s">
        <v>14</v>
      </c>
      <c r="B1399" s="5">
        <v>1392</v>
      </c>
      <c r="C1399" s="5">
        <v>370</v>
      </c>
      <c r="D1399" s="9">
        <v>52.8</v>
      </c>
      <c r="E1399" s="42">
        <f t="shared" si="129"/>
        <v>0.56944444444444364</v>
      </c>
      <c r="F1399" s="42">
        <f t="shared" si="130"/>
        <v>2.0499999999999972</v>
      </c>
      <c r="G1399" s="42">
        <f>0.5*Y$11*Y$13*Y$10*(D1399*(1000/3600))^2</f>
        <v>194.69244607999997</v>
      </c>
      <c r="H1399" s="42">
        <f>IF(D1399=0,0,Y$12*Y$9*9.81)</f>
        <v>374.44769999999994</v>
      </c>
      <c r="I1399" s="42">
        <f t="shared" si="126"/>
        <v>569.14014607999991</v>
      </c>
      <c r="J1399" s="42">
        <f>(Y$9*E1399)+IF(E1399&gt;0,H1399+G1399,0)</f>
        <v>1557.1262571911097</v>
      </c>
      <c r="K1399" s="42">
        <f>MAX((Y$9*E1399)+H1399+G1399,0)</f>
        <v>1557.1262571911097</v>
      </c>
      <c r="L1399" s="42">
        <f t="shared" si="127"/>
        <v>0</v>
      </c>
      <c r="M1399" s="42">
        <f>ABS(MIN((Y$9*E1399)+H1399+G1399,0))</f>
        <v>0</v>
      </c>
      <c r="N1399" s="42">
        <f>MAX(K1399,0)*(D1399*1000/3600)</f>
        <v>22837.851772136277</v>
      </c>
      <c r="O1399" s="42">
        <f>ABS(M1399*(D1399*1000/3600))</f>
        <v>0</v>
      </c>
      <c r="P1399" s="42">
        <f>P1398+N1399/1000</f>
        <v>11446.405435400404</v>
      </c>
      <c r="Q1399" s="42">
        <f>Q1398+O1399/1000</f>
        <v>1922.9050132806794</v>
      </c>
      <c r="R1399" s="43">
        <v>1319.7890939966226</v>
      </c>
      <c r="S1399" s="43">
        <f t="shared" si="128"/>
        <v>0</v>
      </c>
      <c r="T1399" s="42">
        <f>V1399*Y$16</f>
        <v>1182.9419284496055</v>
      </c>
      <c r="U1399" s="21">
        <f>MIN(O1399,Y$17)</f>
        <v>0</v>
      </c>
      <c r="V1399" s="21">
        <f t="shared" si="131"/>
        <v>1715.579711311924</v>
      </c>
      <c r="W1399" s="22"/>
    </row>
    <row r="1400" spans="1:23" x14ac:dyDescent="0.35">
      <c r="A1400" s="5" t="s">
        <v>14</v>
      </c>
      <c r="B1400" s="5">
        <v>1393</v>
      </c>
      <c r="C1400" s="5">
        <v>371</v>
      </c>
      <c r="D1400" s="9">
        <v>54.3</v>
      </c>
      <c r="E1400" s="42">
        <f t="shared" si="129"/>
        <v>0.29166666666666685</v>
      </c>
      <c r="F1400" s="42">
        <f t="shared" si="130"/>
        <v>1.0500000000000007</v>
      </c>
      <c r="G1400" s="42">
        <f>0.5*Y$11*Y$13*Y$10*(D1400*(1000/3600))^2</f>
        <v>205.91164856750001</v>
      </c>
      <c r="H1400" s="42">
        <f>IF(D1400=0,0,Y$12*Y$9*9.81)</f>
        <v>374.44769999999994</v>
      </c>
      <c r="I1400" s="42">
        <f t="shared" si="126"/>
        <v>580.35934856749998</v>
      </c>
      <c r="J1400" s="42">
        <f>(Y$9*E1400)+IF(E1400&gt;0,H1400+G1400,0)</f>
        <v>1086.4010152341671</v>
      </c>
      <c r="K1400" s="42">
        <f>MAX((Y$9*E1400)+H1400+G1400,0)</f>
        <v>1086.4010152341668</v>
      </c>
      <c r="L1400" s="42">
        <f t="shared" si="127"/>
        <v>0</v>
      </c>
      <c r="M1400" s="42">
        <f>ABS(MIN((Y$9*E1400)+H1400+G1400,0))</f>
        <v>0</v>
      </c>
      <c r="N1400" s="42">
        <f>MAX(K1400,0)*(D1400*1000/3600)</f>
        <v>16386.548646448682</v>
      </c>
      <c r="O1400" s="42">
        <f>ABS(M1400*(D1400*1000/3600))</f>
        <v>0</v>
      </c>
      <c r="P1400" s="42">
        <f>P1399+N1400/1000</f>
        <v>11462.791984046853</v>
      </c>
      <c r="Q1400" s="42">
        <f>Q1399+O1400/1000</f>
        <v>1922.9050132806794</v>
      </c>
      <c r="R1400" s="43">
        <v>1319.7890939966226</v>
      </c>
      <c r="S1400" s="43">
        <f t="shared" si="128"/>
        <v>0</v>
      </c>
      <c r="T1400" s="42">
        <f>V1400*Y$16</f>
        <v>1182.9419284496055</v>
      </c>
      <c r="U1400" s="21">
        <f>MIN(O1400,Y$17)</f>
        <v>0</v>
      </c>
      <c r="V1400" s="21">
        <f t="shared" si="131"/>
        <v>1715.579711311924</v>
      </c>
      <c r="W1400" s="22"/>
    </row>
    <row r="1401" spans="1:23" x14ac:dyDescent="0.35">
      <c r="A1401" s="5" t="s">
        <v>14</v>
      </c>
      <c r="B1401" s="5">
        <v>1394</v>
      </c>
      <c r="C1401" s="5">
        <v>372</v>
      </c>
      <c r="D1401" s="9">
        <v>54.9</v>
      </c>
      <c r="E1401" s="42">
        <f t="shared" si="129"/>
        <v>8.3333333333333523E-2</v>
      </c>
      <c r="F1401" s="42">
        <f t="shared" si="130"/>
        <v>0.30000000000000071</v>
      </c>
      <c r="G1401" s="42">
        <f>0.5*Y$11*Y$13*Y$10*(D1401*(1000/3600))^2</f>
        <v>210.48732330749999</v>
      </c>
      <c r="H1401" s="42">
        <f>IF(D1401=0,0,Y$12*Y$9*9.81)</f>
        <v>374.44769999999994</v>
      </c>
      <c r="I1401" s="42">
        <f t="shared" si="126"/>
        <v>584.93502330749993</v>
      </c>
      <c r="J1401" s="42">
        <f>(Y$9*E1401)+IF(E1401&gt;0,H1401+G1401,0)</f>
        <v>729.51835664083364</v>
      </c>
      <c r="K1401" s="42">
        <f>MAX((Y$9*E1401)+H1401+G1401,0)</f>
        <v>729.51835664083364</v>
      </c>
      <c r="L1401" s="42">
        <f t="shared" si="127"/>
        <v>0</v>
      </c>
      <c r="M1401" s="42">
        <f>ABS(MIN((Y$9*E1401)+H1401+G1401,0))</f>
        <v>0</v>
      </c>
      <c r="N1401" s="42">
        <f>MAX(K1401,0)*(D1401*1000/3600)</f>
        <v>11125.154938772714</v>
      </c>
      <c r="O1401" s="42">
        <f>ABS(M1401*(D1401*1000/3600))</f>
        <v>0</v>
      </c>
      <c r="P1401" s="42">
        <f>P1400+N1401/1000</f>
        <v>11473.917138985626</v>
      </c>
      <c r="Q1401" s="42">
        <f>Q1400+O1401/1000</f>
        <v>1922.9050132806794</v>
      </c>
      <c r="R1401" s="43">
        <v>1319.7890939966226</v>
      </c>
      <c r="S1401" s="43">
        <f t="shared" si="128"/>
        <v>0</v>
      </c>
      <c r="T1401" s="42">
        <f>V1401*Y$16</f>
        <v>1182.9419284496055</v>
      </c>
      <c r="U1401" s="21">
        <f>MIN(O1401,Y$17)</f>
        <v>0</v>
      </c>
      <c r="V1401" s="21">
        <f t="shared" si="131"/>
        <v>1715.579711311924</v>
      </c>
      <c r="W1401" s="22"/>
    </row>
    <row r="1402" spans="1:23" x14ac:dyDescent="0.35">
      <c r="A1402" s="5" t="s">
        <v>14</v>
      </c>
      <c r="B1402" s="5">
        <v>1395</v>
      </c>
      <c r="C1402" s="5">
        <v>373</v>
      </c>
      <c r="D1402" s="9">
        <v>54.9</v>
      </c>
      <c r="E1402" s="42">
        <f t="shared" si="129"/>
        <v>-2.7777777777777186E-2</v>
      </c>
      <c r="F1402" s="42">
        <f t="shared" si="130"/>
        <v>-9.9999999999997868E-2</v>
      </c>
      <c r="G1402" s="42">
        <f>0.5*Y$11*Y$13*Y$10*(D1402*(1000/3600))^2</f>
        <v>210.48732330749999</v>
      </c>
      <c r="H1402" s="42">
        <f>IF(D1402=0,0,Y$12*Y$9*9.81)</f>
        <v>374.44769999999994</v>
      </c>
      <c r="I1402" s="42">
        <f t="shared" si="126"/>
        <v>584.93502330749993</v>
      </c>
      <c r="J1402" s="42">
        <f>(Y$9*E1402)+IF(E1402&gt;0,H1402+G1402,0)</f>
        <v>-48.19444444444342</v>
      </c>
      <c r="K1402" s="42">
        <f>MAX((Y$9*E1402)+H1402+G1402,0)</f>
        <v>536.7405788630565</v>
      </c>
      <c r="L1402" s="42">
        <f t="shared" si="127"/>
        <v>48.19444444444342</v>
      </c>
      <c r="M1402" s="42">
        <f>ABS(MIN((Y$9*E1402)+H1402+G1402,0))</f>
        <v>0</v>
      </c>
      <c r="N1402" s="42">
        <f>MAX(K1402,0)*(D1402*1000/3600)</f>
        <v>8185.2938276616114</v>
      </c>
      <c r="O1402" s="42">
        <f>ABS(M1402*(D1402*1000/3600))</f>
        <v>0</v>
      </c>
      <c r="P1402" s="42">
        <f>P1401+N1402/1000</f>
        <v>11482.102432813288</v>
      </c>
      <c r="Q1402" s="42">
        <f>Q1401+O1402/1000</f>
        <v>1922.9050132806794</v>
      </c>
      <c r="R1402" s="43">
        <v>1319.7890939966226</v>
      </c>
      <c r="S1402" s="43">
        <f t="shared" si="128"/>
        <v>0</v>
      </c>
      <c r="T1402" s="42">
        <f>V1402*Y$16</f>
        <v>1182.9419284496055</v>
      </c>
      <c r="U1402" s="21">
        <f>MIN(O1402,Y$17)</f>
        <v>0</v>
      </c>
      <c r="V1402" s="21">
        <f t="shared" si="131"/>
        <v>1715.579711311924</v>
      </c>
      <c r="W1402" s="22"/>
    </row>
    <row r="1403" spans="1:23" x14ac:dyDescent="0.35">
      <c r="A1403" s="5" t="s">
        <v>14</v>
      </c>
      <c r="B1403" s="5">
        <v>1396</v>
      </c>
      <c r="C1403" s="5">
        <v>374</v>
      </c>
      <c r="D1403" s="9">
        <v>54.7</v>
      </c>
      <c r="E1403" s="42">
        <f t="shared" si="129"/>
        <v>-0.11111111111111072</v>
      </c>
      <c r="F1403" s="42">
        <f t="shared" si="130"/>
        <v>-0.39999999999999858</v>
      </c>
      <c r="G1403" s="42">
        <f>0.5*Y$11*Y$13*Y$10*(D1403*(1000/3600))^2</f>
        <v>208.95651148972226</v>
      </c>
      <c r="H1403" s="42">
        <f>IF(D1403=0,0,Y$12*Y$9*9.81)</f>
        <v>374.44769999999994</v>
      </c>
      <c r="I1403" s="42">
        <f t="shared" si="126"/>
        <v>583.40421148972223</v>
      </c>
      <c r="J1403" s="42">
        <f>(Y$9*E1403)+IF(E1403&gt;0,H1403+G1403,0)</f>
        <v>-192.77777777777709</v>
      </c>
      <c r="K1403" s="42">
        <f>MAX((Y$9*E1403)+H1403+G1403,0)</f>
        <v>390.62643371194508</v>
      </c>
      <c r="L1403" s="42">
        <f t="shared" si="127"/>
        <v>192.77777777777709</v>
      </c>
      <c r="M1403" s="42">
        <f>ABS(MIN((Y$9*E1403)+H1403+G1403,0))</f>
        <v>0</v>
      </c>
      <c r="N1403" s="42">
        <f>MAX(K1403,0)*(D1403*1000/3600)</f>
        <v>5935.3516455676099</v>
      </c>
      <c r="O1403" s="42">
        <f>ABS(M1403*(D1403*1000/3600))</f>
        <v>0</v>
      </c>
      <c r="P1403" s="42">
        <f>P1402+N1403/1000</f>
        <v>11488.037784458857</v>
      </c>
      <c r="Q1403" s="42">
        <f>Q1402+O1403/1000</f>
        <v>1922.9050132806794</v>
      </c>
      <c r="R1403" s="43">
        <v>1319.7890939966226</v>
      </c>
      <c r="S1403" s="43">
        <f t="shared" si="128"/>
        <v>0</v>
      </c>
      <c r="T1403" s="42">
        <f>V1403*Y$16</f>
        <v>1182.9419284496055</v>
      </c>
      <c r="U1403" s="21">
        <f>MIN(O1403,Y$17)</f>
        <v>0</v>
      </c>
      <c r="V1403" s="21">
        <f t="shared" si="131"/>
        <v>1715.579711311924</v>
      </c>
      <c r="W1403" s="22"/>
    </row>
    <row r="1404" spans="1:23" x14ac:dyDescent="0.35">
      <c r="A1404" s="5" t="s">
        <v>14</v>
      </c>
      <c r="B1404" s="5">
        <v>1397</v>
      </c>
      <c r="C1404" s="5">
        <v>375</v>
      </c>
      <c r="D1404" s="9">
        <v>54.1</v>
      </c>
      <c r="E1404" s="42">
        <f t="shared" si="129"/>
        <v>-0.20833333333333331</v>
      </c>
      <c r="F1404" s="42">
        <f t="shared" si="130"/>
        <v>-0.75</v>
      </c>
      <c r="G1404" s="42">
        <f>0.5*Y$11*Y$13*Y$10*(D1404*(1000/3600))^2</f>
        <v>204.39759746305558</v>
      </c>
      <c r="H1404" s="42">
        <f>IF(D1404=0,0,Y$12*Y$9*9.81)</f>
        <v>374.44769999999994</v>
      </c>
      <c r="I1404" s="42">
        <f t="shared" si="126"/>
        <v>578.84529746305554</v>
      </c>
      <c r="J1404" s="42">
        <f>(Y$9*E1404)+IF(E1404&gt;0,H1404+G1404,0)</f>
        <v>-361.45833333333331</v>
      </c>
      <c r="K1404" s="42">
        <f>MAX((Y$9*E1404)+H1404+G1404,0)</f>
        <v>217.3869641297222</v>
      </c>
      <c r="L1404" s="42">
        <f t="shared" si="127"/>
        <v>361.45833333333331</v>
      </c>
      <c r="M1404" s="42">
        <f>ABS(MIN((Y$9*E1404)+H1404+G1404,0))</f>
        <v>0</v>
      </c>
      <c r="N1404" s="42">
        <f>MAX(K1404,0)*(D1404*1000/3600)</f>
        <v>3266.8429887272146</v>
      </c>
      <c r="O1404" s="42">
        <f>ABS(M1404*(D1404*1000/3600))</f>
        <v>0</v>
      </c>
      <c r="P1404" s="42">
        <f>P1403+N1404/1000</f>
        <v>11491.304627447584</v>
      </c>
      <c r="Q1404" s="42">
        <f>Q1403+O1404/1000</f>
        <v>1922.9050132806794</v>
      </c>
      <c r="R1404" s="43">
        <v>1319.7890939966226</v>
      </c>
      <c r="S1404" s="43">
        <f t="shared" si="128"/>
        <v>0</v>
      </c>
      <c r="T1404" s="42">
        <f>V1404*Y$16</f>
        <v>1182.9419284496055</v>
      </c>
      <c r="U1404" s="21">
        <f>MIN(O1404,Y$17)</f>
        <v>0</v>
      </c>
      <c r="V1404" s="21">
        <f t="shared" si="131"/>
        <v>1715.579711311924</v>
      </c>
      <c r="W1404" s="22"/>
    </row>
    <row r="1405" spans="1:23" x14ac:dyDescent="0.35">
      <c r="A1405" s="5" t="s">
        <v>14</v>
      </c>
      <c r="B1405" s="5">
        <v>1398</v>
      </c>
      <c r="C1405" s="5">
        <v>376</v>
      </c>
      <c r="D1405" s="9">
        <v>53.2</v>
      </c>
      <c r="E1405" s="42">
        <f t="shared" si="129"/>
        <v>-0.27777777777777779</v>
      </c>
      <c r="F1405" s="42">
        <f t="shared" si="130"/>
        <v>-1</v>
      </c>
      <c r="G1405" s="42">
        <f>0.5*Y$11*Y$13*Y$10*(D1405*(1000/3600))^2</f>
        <v>197.65350543555559</v>
      </c>
      <c r="H1405" s="42">
        <f>IF(D1405=0,0,Y$12*Y$9*9.81)</f>
        <v>374.44769999999994</v>
      </c>
      <c r="I1405" s="42">
        <f t="shared" si="126"/>
        <v>572.10120543555558</v>
      </c>
      <c r="J1405" s="42">
        <f>(Y$9*E1405)+IF(E1405&gt;0,H1405+G1405,0)</f>
        <v>-481.94444444444446</v>
      </c>
      <c r="K1405" s="42">
        <f>MAX((Y$9*E1405)+H1405+G1405,0)</f>
        <v>90.156760991111071</v>
      </c>
      <c r="L1405" s="42">
        <f t="shared" si="127"/>
        <v>481.94444444444446</v>
      </c>
      <c r="M1405" s="42">
        <f>ABS(MIN((Y$9*E1405)+H1405+G1405,0))</f>
        <v>0</v>
      </c>
      <c r="N1405" s="42">
        <f>MAX(K1405,0)*(D1405*1000/3600)</f>
        <v>1332.3165790908636</v>
      </c>
      <c r="O1405" s="42">
        <f>ABS(M1405*(D1405*1000/3600))</f>
        <v>0</v>
      </c>
      <c r="P1405" s="42">
        <f>P1404+N1405/1000</f>
        <v>11492.636944026675</v>
      </c>
      <c r="Q1405" s="42">
        <f>Q1404+O1405/1000</f>
        <v>1922.9050132806794</v>
      </c>
      <c r="R1405" s="43">
        <v>1319.7890939966226</v>
      </c>
      <c r="S1405" s="43">
        <f t="shared" si="128"/>
        <v>0</v>
      </c>
      <c r="T1405" s="42">
        <f>V1405*Y$16</f>
        <v>1182.9419284496055</v>
      </c>
      <c r="U1405" s="21">
        <f>MIN(O1405,Y$17)</f>
        <v>0</v>
      </c>
      <c r="V1405" s="21">
        <f t="shared" si="131"/>
        <v>1715.579711311924</v>
      </c>
      <c r="W1405" s="22"/>
    </row>
    <row r="1406" spans="1:23" x14ac:dyDescent="0.35">
      <c r="A1406" s="5" t="s">
        <v>14</v>
      </c>
      <c r="B1406" s="5">
        <v>1399</v>
      </c>
      <c r="C1406" s="5">
        <v>377</v>
      </c>
      <c r="D1406" s="9">
        <v>52.1</v>
      </c>
      <c r="E1406" s="42">
        <f t="shared" si="129"/>
        <v>-0.34722222222222221</v>
      </c>
      <c r="F1406" s="42">
        <f t="shared" si="130"/>
        <v>-1.25</v>
      </c>
      <c r="G1406" s="42">
        <f>0.5*Y$11*Y$13*Y$10*(D1406*(1000/3600))^2</f>
        <v>189.56436616305558</v>
      </c>
      <c r="H1406" s="42">
        <f>IF(D1406=0,0,Y$12*Y$9*9.81)</f>
        <v>374.44769999999994</v>
      </c>
      <c r="I1406" s="42">
        <f t="shared" si="126"/>
        <v>564.01206616305558</v>
      </c>
      <c r="J1406" s="42">
        <f>(Y$9*E1406)+IF(E1406&gt;0,H1406+G1406,0)</f>
        <v>-602.43055555555554</v>
      </c>
      <c r="K1406" s="42">
        <f>MAX((Y$9*E1406)+H1406+G1406,0)</f>
        <v>0</v>
      </c>
      <c r="L1406" s="42">
        <f t="shared" si="127"/>
        <v>602.43055555555554</v>
      </c>
      <c r="M1406" s="42">
        <f>ABS(MIN((Y$9*E1406)+H1406+G1406,0))</f>
        <v>38.418489392500021</v>
      </c>
      <c r="N1406" s="42">
        <f>MAX(K1406,0)*(D1406*1000/3600)</f>
        <v>0</v>
      </c>
      <c r="O1406" s="42">
        <f>ABS(M1406*(D1406*1000/3600))</f>
        <v>556.00091593034745</v>
      </c>
      <c r="P1406" s="42">
        <f>P1405+N1406/1000</f>
        <v>11492.636944026675</v>
      </c>
      <c r="Q1406" s="42">
        <f>Q1405+O1406/1000</f>
        <v>1923.4610141966098</v>
      </c>
      <c r="R1406" s="43">
        <v>1319.7890939966226</v>
      </c>
      <c r="S1406" s="43">
        <f t="shared" si="128"/>
        <v>0</v>
      </c>
      <c r="T1406" s="42">
        <f>V1406*Y$16</f>
        <v>1183.325307194046</v>
      </c>
      <c r="U1406" s="21">
        <f>MIN(O1406,Y$17)</f>
        <v>556.00091593034745</v>
      </c>
      <c r="V1406" s="21">
        <f t="shared" si="131"/>
        <v>1716.1357122278544</v>
      </c>
      <c r="W1406" s="22"/>
    </row>
    <row r="1407" spans="1:23" x14ac:dyDescent="0.35">
      <c r="A1407" s="5" t="s">
        <v>14</v>
      </c>
      <c r="B1407" s="5">
        <v>1400</v>
      </c>
      <c r="C1407" s="5">
        <v>378</v>
      </c>
      <c r="D1407" s="9">
        <v>50.7</v>
      </c>
      <c r="E1407" s="42">
        <f t="shared" si="129"/>
        <v>-0.41666666666666663</v>
      </c>
      <c r="F1407" s="42">
        <f t="shared" si="130"/>
        <v>-1.5</v>
      </c>
      <c r="G1407" s="42">
        <f>0.5*Y$11*Y$13*Y$10*(D1407*(1000/3600))^2</f>
        <v>179.51352506750001</v>
      </c>
      <c r="H1407" s="42">
        <f>IF(D1407=0,0,Y$12*Y$9*9.81)</f>
        <v>374.44769999999994</v>
      </c>
      <c r="I1407" s="42">
        <f t="shared" si="126"/>
        <v>553.96122506749998</v>
      </c>
      <c r="J1407" s="42">
        <f>(Y$9*E1407)+IF(E1407&gt;0,H1407+G1407,0)</f>
        <v>-722.91666666666663</v>
      </c>
      <c r="K1407" s="42">
        <f>MAX((Y$9*E1407)+H1407+G1407,0)</f>
        <v>0</v>
      </c>
      <c r="L1407" s="42">
        <f t="shared" si="127"/>
        <v>722.91666666666663</v>
      </c>
      <c r="M1407" s="42">
        <f>ABS(MIN((Y$9*E1407)+H1407+G1407,0))</f>
        <v>168.95544159916668</v>
      </c>
      <c r="N1407" s="42">
        <f>MAX(K1407,0)*(D1407*1000/3600)</f>
        <v>0</v>
      </c>
      <c r="O1407" s="42">
        <f>ABS(M1407*(D1407*1000/3600))</f>
        <v>2379.4558025215974</v>
      </c>
      <c r="P1407" s="42">
        <f>P1406+N1407/1000</f>
        <v>11492.636944026675</v>
      </c>
      <c r="Q1407" s="42">
        <f>Q1406+O1407/1000</f>
        <v>1925.8404699991313</v>
      </c>
      <c r="R1407" s="43">
        <v>1319.7890939966226</v>
      </c>
      <c r="S1407" s="43">
        <f t="shared" si="128"/>
        <v>0</v>
      </c>
      <c r="T1407" s="42">
        <f>V1407*Y$16</f>
        <v>1184.9660109265137</v>
      </c>
      <c r="U1407" s="21">
        <f>MIN(O1407,Y$17)</f>
        <v>2379.4558025215974</v>
      </c>
      <c r="V1407" s="21">
        <f t="shared" si="131"/>
        <v>1718.5151680303759</v>
      </c>
      <c r="W1407" s="22"/>
    </row>
    <row r="1408" spans="1:23" x14ac:dyDescent="0.35">
      <c r="A1408" s="5" t="s">
        <v>14</v>
      </c>
      <c r="B1408" s="5">
        <v>1401</v>
      </c>
      <c r="C1408" s="5">
        <v>379</v>
      </c>
      <c r="D1408" s="9">
        <v>49.1</v>
      </c>
      <c r="E1408" s="42">
        <f t="shared" si="129"/>
        <v>-0.45833333333333393</v>
      </c>
      <c r="F1408" s="42">
        <f t="shared" si="130"/>
        <v>-1.6500000000000021</v>
      </c>
      <c r="G1408" s="42">
        <f>0.5*Y$11*Y$13*Y$10*(D1408*(1000/3600))^2</f>
        <v>168.3620637963889</v>
      </c>
      <c r="H1408" s="42">
        <f>IF(D1408=0,0,Y$12*Y$9*9.81)</f>
        <v>374.44769999999994</v>
      </c>
      <c r="I1408" s="42">
        <f t="shared" si="126"/>
        <v>542.80976379638878</v>
      </c>
      <c r="J1408" s="42">
        <f>(Y$9*E1408)+IF(E1408&gt;0,H1408+G1408,0)</f>
        <v>-795.20833333333439</v>
      </c>
      <c r="K1408" s="42">
        <f>MAX((Y$9*E1408)+H1408+G1408,0)</f>
        <v>0</v>
      </c>
      <c r="L1408" s="42">
        <f t="shared" si="127"/>
        <v>795.20833333333439</v>
      </c>
      <c r="M1408" s="42">
        <f>ABS(MIN((Y$9*E1408)+H1408+G1408,0))</f>
        <v>252.39856953694556</v>
      </c>
      <c r="N1408" s="42">
        <f>MAX(K1408,0)*(D1408*1000/3600)</f>
        <v>0</v>
      </c>
      <c r="O1408" s="42">
        <f>ABS(M1408*(D1408*1000/3600))</f>
        <v>3442.4360456288964</v>
      </c>
      <c r="P1408" s="42">
        <f>P1407+N1408/1000</f>
        <v>11492.636944026675</v>
      </c>
      <c r="Q1408" s="42">
        <f>Q1407+O1408/1000</f>
        <v>1929.2829060447602</v>
      </c>
      <c r="R1408" s="43">
        <v>1319.7890939966226</v>
      </c>
      <c r="S1408" s="43">
        <f t="shared" si="128"/>
        <v>0</v>
      </c>
      <c r="T1408" s="42">
        <f>V1408*Y$16</f>
        <v>1187.3396703417716</v>
      </c>
      <c r="U1408" s="21">
        <f>MIN(O1408,Y$17)</f>
        <v>3442.4360456288964</v>
      </c>
      <c r="V1408" s="21">
        <f t="shared" si="131"/>
        <v>1721.9576040760048</v>
      </c>
      <c r="W1408" s="22"/>
    </row>
    <row r="1409" spans="1:23" x14ac:dyDescent="0.35">
      <c r="A1409" s="5" t="s">
        <v>14</v>
      </c>
      <c r="B1409" s="5">
        <v>1402</v>
      </c>
      <c r="C1409" s="5">
        <v>380</v>
      </c>
      <c r="D1409" s="9">
        <v>47.4</v>
      </c>
      <c r="E1409" s="42">
        <f t="shared" si="129"/>
        <v>-0.54166666666666641</v>
      </c>
      <c r="F1409" s="42">
        <f t="shared" si="130"/>
        <v>-1.9499999999999993</v>
      </c>
      <c r="G1409" s="42">
        <f>0.5*Y$11*Y$13*Y$10*(D1409*(1000/3600))^2</f>
        <v>156.90541786999998</v>
      </c>
      <c r="H1409" s="42">
        <f>IF(D1409=0,0,Y$12*Y$9*9.81)</f>
        <v>374.44769999999994</v>
      </c>
      <c r="I1409" s="42">
        <f t="shared" si="126"/>
        <v>531.35311786999989</v>
      </c>
      <c r="J1409" s="42">
        <f>(Y$9*E1409)+IF(E1409&gt;0,H1409+G1409,0)</f>
        <v>-939.79166666666617</v>
      </c>
      <c r="K1409" s="42">
        <f>MAX((Y$9*E1409)+H1409+G1409,0)</f>
        <v>0</v>
      </c>
      <c r="L1409" s="42">
        <f t="shared" si="127"/>
        <v>939.79166666666617</v>
      </c>
      <c r="M1409" s="42">
        <f>ABS(MIN((Y$9*E1409)+H1409+G1409,0))</f>
        <v>408.43854879666628</v>
      </c>
      <c r="N1409" s="42">
        <f>MAX(K1409,0)*(D1409*1000/3600)</f>
        <v>0</v>
      </c>
      <c r="O1409" s="42">
        <f>ABS(M1409*(D1409*1000/3600))</f>
        <v>5377.7742258227727</v>
      </c>
      <c r="P1409" s="42">
        <f>P1408+N1409/1000</f>
        <v>11492.636944026675</v>
      </c>
      <c r="Q1409" s="42">
        <f>Q1408+O1409/1000</f>
        <v>1934.660680270583</v>
      </c>
      <c r="R1409" s="43">
        <v>1319.7890939966226</v>
      </c>
      <c r="S1409" s="43">
        <f t="shared" si="128"/>
        <v>0</v>
      </c>
      <c r="T1409" s="42">
        <f>V1409*Y$16</f>
        <v>1191.0478015183735</v>
      </c>
      <c r="U1409" s="21">
        <f>MIN(O1409,Y$17)</f>
        <v>5377.7742258227727</v>
      </c>
      <c r="V1409" s="21">
        <f t="shared" si="131"/>
        <v>1727.3353783018276</v>
      </c>
      <c r="W1409" s="22"/>
    </row>
    <row r="1410" spans="1:23" x14ac:dyDescent="0.35">
      <c r="A1410" s="5" t="s">
        <v>14</v>
      </c>
      <c r="B1410" s="5">
        <v>1403</v>
      </c>
      <c r="C1410" s="5">
        <v>381</v>
      </c>
      <c r="D1410" s="9">
        <v>45.2</v>
      </c>
      <c r="E1410" s="42">
        <f t="shared" si="129"/>
        <v>-0.7777777777777779</v>
      </c>
      <c r="F1410" s="42">
        <f t="shared" si="130"/>
        <v>-2.8000000000000007</v>
      </c>
      <c r="G1410" s="42">
        <f>0.5*Y$11*Y$13*Y$10*(D1410*(1000/3600))^2</f>
        <v>142.67836570222224</v>
      </c>
      <c r="H1410" s="42">
        <f>IF(D1410=0,0,Y$12*Y$9*9.81)</f>
        <v>374.44769999999994</v>
      </c>
      <c r="I1410" s="42">
        <f t="shared" si="126"/>
        <v>517.12606570222215</v>
      </c>
      <c r="J1410" s="42">
        <f>(Y$9*E1410)+IF(E1410&gt;0,H1410+G1410,0)</f>
        <v>-1349.4444444444446</v>
      </c>
      <c r="K1410" s="42">
        <f>MAX((Y$9*E1410)+H1410+G1410,0)</f>
        <v>0</v>
      </c>
      <c r="L1410" s="42">
        <f t="shared" si="127"/>
        <v>1349.4444444444446</v>
      </c>
      <c r="M1410" s="42">
        <f>ABS(MIN((Y$9*E1410)+H1410+G1410,0))</f>
        <v>832.31837874222242</v>
      </c>
      <c r="N1410" s="42">
        <f>MAX(K1410,0)*(D1410*1000/3600)</f>
        <v>0</v>
      </c>
      <c r="O1410" s="42">
        <f>ABS(M1410*(D1410*1000/3600))</f>
        <v>10450.219644207904</v>
      </c>
      <c r="P1410" s="42">
        <f>P1409+N1410/1000</f>
        <v>11492.636944026675</v>
      </c>
      <c r="Q1410" s="42">
        <f>Q1409+O1410/1000</f>
        <v>1945.1108999147909</v>
      </c>
      <c r="R1410" s="43">
        <v>1319.7890939966226</v>
      </c>
      <c r="S1410" s="43">
        <f t="shared" si="128"/>
        <v>0</v>
      </c>
      <c r="T1410" s="42">
        <f>V1410*Y$16</f>
        <v>1198.25353081042</v>
      </c>
      <c r="U1410" s="21">
        <f>MIN(O1410,Y$17)</f>
        <v>10450.219644207904</v>
      </c>
      <c r="V1410" s="21">
        <f t="shared" si="131"/>
        <v>1737.7855979460355</v>
      </c>
      <c r="W1410" s="22"/>
    </row>
    <row r="1411" spans="1:23" x14ac:dyDescent="0.35">
      <c r="A1411" s="5" t="s">
        <v>14</v>
      </c>
      <c r="B1411" s="5">
        <v>1404</v>
      </c>
      <c r="C1411" s="5">
        <v>382</v>
      </c>
      <c r="D1411" s="9">
        <v>41.8</v>
      </c>
      <c r="E1411" s="42">
        <f t="shared" si="129"/>
        <v>-1.2083333333333337</v>
      </c>
      <c r="F1411" s="42">
        <f t="shared" si="130"/>
        <v>-4.3500000000000014</v>
      </c>
      <c r="G1411" s="42">
        <f>0.5*Y$11*Y$13*Y$10*(D1411*(1000/3600))^2</f>
        <v>122.02078651888888</v>
      </c>
      <c r="H1411" s="42">
        <f>IF(D1411=0,0,Y$12*Y$9*9.81)</f>
        <v>374.44769999999994</v>
      </c>
      <c r="I1411" s="42">
        <f t="shared" si="126"/>
        <v>496.46848651888882</v>
      </c>
      <c r="J1411" s="42">
        <f>(Y$9*E1411)+IF(E1411&gt;0,H1411+G1411,0)</f>
        <v>-2096.4583333333339</v>
      </c>
      <c r="K1411" s="42">
        <f>MAX((Y$9*E1411)+H1411+G1411,0)</f>
        <v>0</v>
      </c>
      <c r="L1411" s="42">
        <f t="shared" si="127"/>
        <v>2096.4583333333339</v>
      </c>
      <c r="M1411" s="42">
        <f>ABS(MIN((Y$9*E1411)+H1411+G1411,0))</f>
        <v>1599.9898468144452</v>
      </c>
      <c r="N1411" s="42">
        <f>MAX(K1411,0)*(D1411*1000/3600)</f>
        <v>0</v>
      </c>
      <c r="O1411" s="42">
        <f>ABS(M1411*(D1411*1000/3600))</f>
        <v>18577.659888012167</v>
      </c>
      <c r="P1411" s="42">
        <f>P1410+N1411/1000</f>
        <v>11492.636944026675</v>
      </c>
      <c r="Q1411" s="42">
        <f>Q1410+O1411/1000</f>
        <v>1963.6885598028032</v>
      </c>
      <c r="R1411" s="43">
        <v>1319.7890939966226</v>
      </c>
      <c r="S1411" s="43">
        <f t="shared" si="128"/>
        <v>0</v>
      </c>
      <c r="T1411" s="42">
        <f>V1411*Y$16</f>
        <v>1208.5964655104201</v>
      </c>
      <c r="U1411" s="21">
        <f>MIN(O1411,Y$17)</f>
        <v>15000</v>
      </c>
      <c r="V1411" s="21">
        <f t="shared" si="131"/>
        <v>1752.7855979460355</v>
      </c>
      <c r="W1411" s="22"/>
    </row>
    <row r="1412" spans="1:23" x14ac:dyDescent="0.35">
      <c r="A1412" s="5" t="s">
        <v>14</v>
      </c>
      <c r="B1412" s="5">
        <v>1405</v>
      </c>
      <c r="C1412" s="5">
        <v>383</v>
      </c>
      <c r="D1412" s="9">
        <v>36.5</v>
      </c>
      <c r="E1412" s="42">
        <f t="shared" si="129"/>
        <v>-1.4722222222222219</v>
      </c>
      <c r="F1412" s="42">
        <f t="shared" si="130"/>
        <v>-5.2999999999999989</v>
      </c>
      <c r="G1412" s="42">
        <f>0.5*Y$11*Y$13*Y$10*(D1412*(1000/3600))^2</f>
        <v>93.039418076388884</v>
      </c>
      <c r="H1412" s="42">
        <f>IF(D1412=0,0,Y$12*Y$9*9.81)</f>
        <v>374.44769999999994</v>
      </c>
      <c r="I1412" s="42">
        <f t="shared" si="126"/>
        <v>467.48711807638881</v>
      </c>
      <c r="J1412" s="42">
        <f>(Y$9*E1412)+IF(E1412&gt;0,H1412+G1412,0)</f>
        <v>-2554.3055555555547</v>
      </c>
      <c r="K1412" s="42">
        <f>MAX((Y$9*E1412)+H1412+G1412,0)</f>
        <v>0</v>
      </c>
      <c r="L1412" s="42">
        <f t="shared" si="127"/>
        <v>2554.3055555555547</v>
      </c>
      <c r="M1412" s="42">
        <f>ABS(MIN((Y$9*E1412)+H1412+G1412,0))</f>
        <v>2086.8184374791663</v>
      </c>
      <c r="N1412" s="42">
        <f>MAX(K1412,0)*(D1412*1000/3600)</f>
        <v>0</v>
      </c>
      <c r="O1412" s="42">
        <f>ABS(M1412*(D1412*1000/3600))</f>
        <v>21158.020268885994</v>
      </c>
      <c r="P1412" s="42">
        <f>P1411+N1412/1000</f>
        <v>11492.636944026675</v>
      </c>
      <c r="Q1412" s="42">
        <f>Q1411+O1412/1000</f>
        <v>1984.8465800716892</v>
      </c>
      <c r="R1412" s="43">
        <v>1319.7890939966226</v>
      </c>
      <c r="S1412" s="43">
        <f t="shared" si="128"/>
        <v>0</v>
      </c>
      <c r="T1412" s="42">
        <f>V1412*Y$16</f>
        <v>1218.93940021042</v>
      </c>
      <c r="U1412" s="21">
        <f>MIN(O1412,Y$17)</f>
        <v>15000</v>
      </c>
      <c r="V1412" s="21">
        <f t="shared" si="131"/>
        <v>1767.7855979460355</v>
      </c>
      <c r="W1412" s="22"/>
    </row>
    <row r="1413" spans="1:23" x14ac:dyDescent="0.35">
      <c r="A1413" s="5" t="s">
        <v>14</v>
      </c>
      <c r="B1413" s="5">
        <v>1406</v>
      </c>
      <c r="C1413" s="5">
        <v>384</v>
      </c>
      <c r="D1413" s="9">
        <v>31.2</v>
      </c>
      <c r="E1413" s="42">
        <f t="shared" si="129"/>
        <v>-1.2361111111111109</v>
      </c>
      <c r="F1413" s="42">
        <f t="shared" si="130"/>
        <v>-4.4499999999999993</v>
      </c>
      <c r="G1413" s="42">
        <f>0.5*Y$11*Y$13*Y$10*(D1413*(1000/3600))^2</f>
        <v>67.981453279999997</v>
      </c>
      <c r="H1413" s="42">
        <f>IF(D1413=0,0,Y$12*Y$9*9.81)</f>
        <v>374.44769999999994</v>
      </c>
      <c r="I1413" s="42">
        <f t="shared" si="126"/>
        <v>442.42915327999992</v>
      </c>
      <c r="J1413" s="42">
        <f>(Y$9*E1413)+IF(E1413&gt;0,H1413+G1413,0)</f>
        <v>-2144.6527777777774</v>
      </c>
      <c r="K1413" s="42">
        <f>MAX((Y$9*E1413)+H1413+G1413,0)</f>
        <v>0</v>
      </c>
      <c r="L1413" s="42">
        <f t="shared" si="127"/>
        <v>2144.6527777777774</v>
      </c>
      <c r="M1413" s="42">
        <f>ABS(MIN((Y$9*E1413)+H1413+G1413,0))</f>
        <v>1702.2236244977773</v>
      </c>
      <c r="N1413" s="42">
        <f>MAX(K1413,0)*(D1413*1000/3600)</f>
        <v>0</v>
      </c>
      <c r="O1413" s="42">
        <f>ABS(M1413*(D1413*1000/3600))</f>
        <v>14752.604745647403</v>
      </c>
      <c r="P1413" s="42">
        <f>P1412+N1413/1000</f>
        <v>11492.636944026675</v>
      </c>
      <c r="Q1413" s="42">
        <f>Q1412+O1413/1000</f>
        <v>1999.5991848173367</v>
      </c>
      <c r="R1413" s="43">
        <v>1319.7890939966226</v>
      </c>
      <c r="S1413" s="43">
        <f t="shared" si="128"/>
        <v>0</v>
      </c>
      <c r="T1413" s="42">
        <f>V1413*Y$16</f>
        <v>1229.1117487130296</v>
      </c>
      <c r="U1413" s="21">
        <f>MIN(O1413,Y$17)</f>
        <v>14752.604745647403</v>
      </c>
      <c r="V1413" s="21">
        <f t="shared" si="131"/>
        <v>1782.538202691683</v>
      </c>
      <c r="W1413" s="22"/>
    </row>
    <row r="1414" spans="1:23" x14ac:dyDescent="0.35">
      <c r="A1414" s="5" t="s">
        <v>14</v>
      </c>
      <c r="B1414" s="5">
        <v>1407</v>
      </c>
      <c r="C1414" s="5">
        <v>385</v>
      </c>
      <c r="D1414" s="9">
        <v>27.6</v>
      </c>
      <c r="E1414" s="42">
        <f t="shared" si="129"/>
        <v>-0.59722222222222232</v>
      </c>
      <c r="F1414" s="42">
        <f t="shared" si="130"/>
        <v>-2.1500000000000004</v>
      </c>
      <c r="G1414" s="42">
        <f>0.5*Y$11*Y$13*Y$10*(D1414*(1000/3600))^2</f>
        <v>53.19850412000001</v>
      </c>
      <c r="H1414" s="42">
        <f>IF(D1414=0,0,Y$12*Y$9*9.81)</f>
        <v>374.44769999999994</v>
      </c>
      <c r="I1414" s="42">
        <f t="shared" si="126"/>
        <v>427.64620411999994</v>
      </c>
      <c r="J1414" s="42">
        <f>(Y$9*E1414)+IF(E1414&gt;0,H1414+G1414,0)</f>
        <v>-1036.1805555555557</v>
      </c>
      <c r="K1414" s="42">
        <f>MAX((Y$9*E1414)+H1414+G1414,0)</f>
        <v>0</v>
      </c>
      <c r="L1414" s="42">
        <f t="shared" si="127"/>
        <v>1036.1805555555557</v>
      </c>
      <c r="M1414" s="42">
        <f>ABS(MIN((Y$9*E1414)+H1414+G1414,0))</f>
        <v>608.53435143555566</v>
      </c>
      <c r="N1414" s="42">
        <f>MAX(K1414,0)*(D1414*1000/3600)</f>
        <v>0</v>
      </c>
      <c r="O1414" s="42">
        <f>ABS(M1414*(D1414*1000/3600))</f>
        <v>4665.4300276725935</v>
      </c>
      <c r="P1414" s="42">
        <f>P1413+N1414/1000</f>
        <v>11492.636944026675</v>
      </c>
      <c r="Q1414" s="42">
        <f>Q1413+O1414/1000</f>
        <v>2004.2646148450092</v>
      </c>
      <c r="R1414" s="43">
        <v>1319.7890939966226</v>
      </c>
      <c r="S1414" s="43">
        <f t="shared" si="128"/>
        <v>0</v>
      </c>
      <c r="T1414" s="42">
        <f>V1414*Y$16</f>
        <v>1232.3286979212719</v>
      </c>
      <c r="U1414" s="21">
        <f>MIN(O1414,Y$17)</f>
        <v>4665.4300276725935</v>
      </c>
      <c r="V1414" s="21">
        <f t="shared" si="131"/>
        <v>1787.2036327193555</v>
      </c>
      <c r="W1414" s="22"/>
    </row>
    <row r="1415" spans="1:23" x14ac:dyDescent="0.35">
      <c r="A1415" s="5" t="s">
        <v>14</v>
      </c>
      <c r="B1415" s="5">
        <v>1408</v>
      </c>
      <c r="C1415" s="5">
        <v>386</v>
      </c>
      <c r="D1415" s="9">
        <v>26.9</v>
      </c>
      <c r="E1415" s="42">
        <f t="shared" si="129"/>
        <v>-4.1666666666666761E-2</v>
      </c>
      <c r="F1415" s="42">
        <f t="shared" si="130"/>
        <v>-0.15000000000000036</v>
      </c>
      <c r="G1415" s="42">
        <f>0.5*Y$11*Y$13*Y$10*(D1415*(1000/3600))^2</f>
        <v>50.534249063055562</v>
      </c>
      <c r="H1415" s="42">
        <f>IF(D1415=0,0,Y$12*Y$9*9.81)</f>
        <v>374.44769999999994</v>
      </c>
      <c r="I1415" s="42">
        <f t="shared" si="126"/>
        <v>424.98194906305548</v>
      </c>
      <c r="J1415" s="42">
        <f>(Y$9*E1415)+IF(E1415&gt;0,H1415+G1415,0)</f>
        <v>-72.291666666666828</v>
      </c>
      <c r="K1415" s="42">
        <f>MAX((Y$9*E1415)+H1415+G1415,0)</f>
        <v>352.69028239638862</v>
      </c>
      <c r="L1415" s="42">
        <f t="shared" si="127"/>
        <v>72.291666666666828</v>
      </c>
      <c r="M1415" s="42">
        <f>ABS(MIN((Y$9*E1415)+H1415+G1415,0))</f>
        <v>0</v>
      </c>
      <c r="N1415" s="42">
        <f>MAX(K1415,0)*(D1415*1000/3600)</f>
        <v>2635.380165684126</v>
      </c>
      <c r="O1415" s="42">
        <f>ABS(M1415*(D1415*1000/3600))</f>
        <v>0</v>
      </c>
      <c r="P1415" s="42">
        <f>P1414+N1415/1000</f>
        <v>11495.27232419236</v>
      </c>
      <c r="Q1415" s="42">
        <f>Q1414+O1415/1000</f>
        <v>2004.2646148450092</v>
      </c>
      <c r="R1415" s="43">
        <v>1319.7890939966226</v>
      </c>
      <c r="S1415" s="43">
        <f t="shared" si="128"/>
        <v>0</v>
      </c>
      <c r="T1415" s="42">
        <f>V1415*Y$16</f>
        <v>1232.3286979212719</v>
      </c>
      <c r="U1415" s="21">
        <f>MIN(O1415,Y$17)</f>
        <v>0</v>
      </c>
      <c r="V1415" s="21">
        <f t="shared" si="131"/>
        <v>1787.2036327193555</v>
      </c>
      <c r="W1415" s="22"/>
    </row>
    <row r="1416" spans="1:23" x14ac:dyDescent="0.35">
      <c r="A1416" s="5" t="s">
        <v>14</v>
      </c>
      <c r="B1416" s="5">
        <v>1409</v>
      </c>
      <c r="C1416" s="5">
        <v>387</v>
      </c>
      <c r="D1416" s="9">
        <v>27.3</v>
      </c>
      <c r="E1416" s="42">
        <f t="shared" si="129"/>
        <v>8.3333333333333523E-2</v>
      </c>
      <c r="F1416" s="42">
        <f t="shared" si="130"/>
        <v>0.30000000000000071</v>
      </c>
      <c r="G1416" s="42">
        <f>0.5*Y$11*Y$13*Y$10*(D1416*(1000/3600))^2</f>
        <v>52.048300167500003</v>
      </c>
      <c r="H1416" s="42">
        <f>IF(D1416=0,0,Y$12*Y$9*9.81)</f>
        <v>374.44769999999994</v>
      </c>
      <c r="I1416" s="42">
        <f t="shared" ref="I1416:I1479" si="132">G1416+H1416</f>
        <v>426.49600016749991</v>
      </c>
      <c r="J1416" s="42">
        <f>(Y$9*E1416)+IF(E1416&gt;0,H1416+G1416,0)</f>
        <v>571.07933350083363</v>
      </c>
      <c r="K1416" s="42">
        <f>MAX((Y$9*E1416)+H1416+G1416,0)</f>
        <v>571.07933350083363</v>
      </c>
      <c r="L1416" s="42">
        <f t="shared" ref="L1416:L1479" si="133">ABS(MIN(J1416,0))</f>
        <v>0</v>
      </c>
      <c r="M1416" s="42">
        <f>ABS(MIN((Y$9*E1416)+H1416+G1416,0))</f>
        <v>0</v>
      </c>
      <c r="N1416" s="42">
        <f>MAX(K1416,0)*(D1416*1000/3600)</f>
        <v>4330.6849457146545</v>
      </c>
      <c r="O1416" s="42">
        <f>ABS(M1416*(D1416*1000/3600))</f>
        <v>0</v>
      </c>
      <c r="P1416" s="42">
        <f>P1415+N1416/1000</f>
        <v>11499.603009138074</v>
      </c>
      <c r="Q1416" s="42">
        <f>Q1415+O1416/1000</f>
        <v>2004.2646148450092</v>
      </c>
      <c r="R1416" s="43">
        <v>1319.7890939966226</v>
      </c>
      <c r="S1416" s="43">
        <f t="shared" ref="S1416:S1479" si="134">R1417-R1416</f>
        <v>0</v>
      </c>
      <c r="T1416" s="42">
        <f>V1416*Y$16</f>
        <v>1232.3286979212719</v>
      </c>
      <c r="U1416" s="21">
        <f>MIN(O1416,Y$17)</f>
        <v>0</v>
      </c>
      <c r="V1416" s="21">
        <f t="shared" si="131"/>
        <v>1787.2036327193555</v>
      </c>
      <c r="W1416" s="22"/>
    </row>
    <row r="1417" spans="1:23" x14ac:dyDescent="0.35">
      <c r="A1417" s="5" t="s">
        <v>14</v>
      </c>
      <c r="B1417" s="5">
        <v>1410</v>
      </c>
      <c r="C1417" s="5">
        <v>388</v>
      </c>
      <c r="D1417" s="9">
        <v>27.5</v>
      </c>
      <c r="E1417" s="42">
        <f t="shared" ref="E1417:E1480" si="135">($D1418-$D1416)/2/3.6</f>
        <v>1.3888888888888593E-2</v>
      </c>
      <c r="F1417" s="42">
        <f t="shared" ref="F1417:F1480" si="136">($D1418-$D1416)/2</f>
        <v>4.9999999999998934E-2</v>
      </c>
      <c r="G1417" s="42">
        <f>0.5*Y$11*Y$13*Y$10*(D1417*(1000/3600))^2</f>
        <v>52.81370607638889</v>
      </c>
      <c r="H1417" s="42">
        <f>IF(D1417=0,0,Y$12*Y$9*9.81)</f>
        <v>374.44769999999994</v>
      </c>
      <c r="I1417" s="42">
        <f t="shared" si="132"/>
        <v>427.26140607638882</v>
      </c>
      <c r="J1417" s="42">
        <f>(Y$9*E1417)+IF(E1417&gt;0,H1417+G1417,0)</f>
        <v>451.35862829861054</v>
      </c>
      <c r="K1417" s="42">
        <f>MAX((Y$9*E1417)+H1417+G1417,0)</f>
        <v>451.35862829861054</v>
      </c>
      <c r="L1417" s="42">
        <f t="shared" si="133"/>
        <v>0</v>
      </c>
      <c r="M1417" s="42">
        <f>ABS(MIN((Y$9*E1417)+H1417+G1417,0))</f>
        <v>0</v>
      </c>
      <c r="N1417" s="42">
        <f>MAX(K1417,0)*(D1417*1000/3600)</f>
        <v>3447.8784106143862</v>
      </c>
      <c r="O1417" s="42">
        <f>ABS(M1417*(D1417*1000/3600))</f>
        <v>0</v>
      </c>
      <c r="P1417" s="42">
        <f>P1416+N1417/1000</f>
        <v>11503.050887548688</v>
      </c>
      <c r="Q1417" s="42">
        <f>Q1416+O1417/1000</f>
        <v>2004.2646148450092</v>
      </c>
      <c r="R1417" s="43">
        <v>1319.7890939966226</v>
      </c>
      <c r="S1417" s="43">
        <f t="shared" si="134"/>
        <v>0</v>
      </c>
      <c r="T1417" s="42">
        <f>V1417*Y$16</f>
        <v>1232.3286979212719</v>
      </c>
      <c r="U1417" s="21">
        <f>MIN(O1417,Y$17)</f>
        <v>0</v>
      </c>
      <c r="V1417" s="21">
        <f t="shared" ref="V1417:V1480" si="137">V1416+U1417/1000</f>
        <v>1787.2036327193555</v>
      </c>
      <c r="W1417" s="22"/>
    </row>
    <row r="1418" spans="1:23" x14ac:dyDescent="0.35">
      <c r="A1418" s="5" t="s">
        <v>14</v>
      </c>
      <c r="B1418" s="5">
        <v>1411</v>
      </c>
      <c r="C1418" s="5">
        <v>389</v>
      </c>
      <c r="D1418" s="9">
        <v>27.4</v>
      </c>
      <c r="E1418" s="42">
        <f t="shared" si="135"/>
        <v>-5.5555555555555358E-2</v>
      </c>
      <c r="F1418" s="42">
        <f t="shared" si="136"/>
        <v>-0.19999999999999929</v>
      </c>
      <c r="G1418" s="42">
        <f>0.5*Y$11*Y$13*Y$10*(D1418*(1000/3600))^2</f>
        <v>52.43030475888888</v>
      </c>
      <c r="H1418" s="42">
        <f>IF(D1418=0,0,Y$12*Y$9*9.81)</f>
        <v>374.44769999999994</v>
      </c>
      <c r="I1418" s="42">
        <f t="shared" si="132"/>
        <v>426.87800475888884</v>
      </c>
      <c r="J1418" s="42">
        <f>(Y$9*E1418)+IF(E1418&gt;0,H1418+G1418,0)</f>
        <v>-96.388888888888545</v>
      </c>
      <c r="K1418" s="42">
        <f>MAX((Y$9*E1418)+H1418+G1418,0)</f>
        <v>330.48911587000026</v>
      </c>
      <c r="L1418" s="42">
        <f t="shared" si="133"/>
        <v>96.388888888888545</v>
      </c>
      <c r="M1418" s="42">
        <f>ABS(MIN((Y$9*E1418)+H1418+G1418,0))</f>
        <v>0</v>
      </c>
      <c r="N1418" s="42">
        <f>MAX(K1418,0)*(D1418*1000/3600)</f>
        <v>2515.3893818994461</v>
      </c>
      <c r="O1418" s="42">
        <f>ABS(M1418*(D1418*1000/3600))</f>
        <v>0</v>
      </c>
      <c r="P1418" s="42">
        <f>P1417+N1418/1000</f>
        <v>11505.566276930587</v>
      </c>
      <c r="Q1418" s="42">
        <f>Q1417+O1418/1000</f>
        <v>2004.2646148450092</v>
      </c>
      <c r="R1418" s="43">
        <v>1319.7890939966226</v>
      </c>
      <c r="S1418" s="43">
        <f t="shared" si="134"/>
        <v>0</v>
      </c>
      <c r="T1418" s="42">
        <f>V1418*Y$16</f>
        <v>1232.3286979212719</v>
      </c>
      <c r="U1418" s="21">
        <f>MIN(O1418,Y$17)</f>
        <v>0</v>
      </c>
      <c r="V1418" s="21">
        <f t="shared" si="137"/>
        <v>1787.2036327193555</v>
      </c>
      <c r="W1418" s="22"/>
    </row>
    <row r="1419" spans="1:23" x14ac:dyDescent="0.35">
      <c r="A1419" s="5" t="s">
        <v>14</v>
      </c>
      <c r="B1419" s="5">
        <v>1412</v>
      </c>
      <c r="C1419" s="5">
        <v>390</v>
      </c>
      <c r="D1419" s="9">
        <v>27.1</v>
      </c>
      <c r="E1419" s="42">
        <f t="shared" si="135"/>
        <v>-9.7222222222222127E-2</v>
      </c>
      <c r="F1419" s="42">
        <f t="shared" si="136"/>
        <v>-0.34999999999999964</v>
      </c>
      <c r="G1419" s="42">
        <f>0.5*Y$11*Y$13*Y$10*(D1419*(1000/3600))^2</f>
        <v>51.288481163055565</v>
      </c>
      <c r="H1419" s="42">
        <f>IF(D1419=0,0,Y$12*Y$9*9.81)</f>
        <v>374.44769999999994</v>
      </c>
      <c r="I1419" s="42">
        <f t="shared" si="132"/>
        <v>425.73618116305551</v>
      </c>
      <c r="J1419" s="42">
        <f>(Y$9*E1419)+IF(E1419&gt;0,H1419+G1419,0)</f>
        <v>-168.6805555555554</v>
      </c>
      <c r="K1419" s="42">
        <f>MAX((Y$9*E1419)+H1419+G1419,0)</f>
        <v>257.05562560750013</v>
      </c>
      <c r="L1419" s="42">
        <f t="shared" si="133"/>
        <v>168.6805555555554</v>
      </c>
      <c r="M1419" s="42">
        <f>ABS(MIN((Y$9*E1419)+H1419+G1419,0))</f>
        <v>0</v>
      </c>
      <c r="N1419" s="42">
        <f>MAX(K1419,0)*(D1419*1000/3600)</f>
        <v>1935.0576261009037</v>
      </c>
      <c r="O1419" s="42">
        <f>ABS(M1419*(D1419*1000/3600))</f>
        <v>0</v>
      </c>
      <c r="P1419" s="42">
        <f>P1418+N1419/1000</f>
        <v>11507.501334556688</v>
      </c>
      <c r="Q1419" s="42">
        <f>Q1418+O1419/1000</f>
        <v>2004.2646148450092</v>
      </c>
      <c r="R1419" s="43">
        <v>1319.7890939966226</v>
      </c>
      <c r="S1419" s="43">
        <f t="shared" si="134"/>
        <v>0</v>
      </c>
      <c r="T1419" s="42">
        <f>V1419*Y$16</f>
        <v>1232.3286979212719</v>
      </c>
      <c r="U1419" s="21">
        <f>MIN(O1419,Y$17)</f>
        <v>0</v>
      </c>
      <c r="V1419" s="21">
        <f t="shared" si="137"/>
        <v>1787.2036327193555</v>
      </c>
      <c r="W1419" s="22"/>
    </row>
    <row r="1420" spans="1:23" x14ac:dyDescent="0.35">
      <c r="A1420" s="5" t="s">
        <v>14</v>
      </c>
      <c r="B1420" s="5">
        <v>1413</v>
      </c>
      <c r="C1420" s="5">
        <v>391</v>
      </c>
      <c r="D1420" s="9">
        <v>26.7</v>
      </c>
      <c r="E1420" s="42">
        <f t="shared" si="135"/>
        <v>-4.1666666666666761E-2</v>
      </c>
      <c r="F1420" s="42">
        <f t="shared" si="136"/>
        <v>-0.15000000000000036</v>
      </c>
      <c r="G1420" s="42">
        <f>0.5*Y$11*Y$13*Y$10*(D1420*(1000/3600))^2</f>
        <v>49.785603867500008</v>
      </c>
      <c r="H1420" s="42">
        <f>IF(D1420=0,0,Y$12*Y$9*9.81)</f>
        <v>374.44769999999994</v>
      </c>
      <c r="I1420" s="42">
        <f t="shared" si="132"/>
        <v>424.23330386749996</v>
      </c>
      <c r="J1420" s="42">
        <f>(Y$9*E1420)+IF(E1420&gt;0,H1420+G1420,0)</f>
        <v>-72.291666666666828</v>
      </c>
      <c r="K1420" s="42">
        <f>MAX((Y$9*E1420)+H1420+G1420,0)</f>
        <v>351.9416372008331</v>
      </c>
      <c r="L1420" s="42">
        <f t="shared" si="133"/>
        <v>72.291666666666828</v>
      </c>
      <c r="M1420" s="42">
        <f>ABS(MIN((Y$9*E1420)+H1420+G1420,0))</f>
        <v>0</v>
      </c>
      <c r="N1420" s="42">
        <f>MAX(K1420,0)*(D1420*1000/3600)</f>
        <v>2610.2338092395121</v>
      </c>
      <c r="O1420" s="42">
        <f>ABS(M1420*(D1420*1000/3600))</f>
        <v>0</v>
      </c>
      <c r="P1420" s="42">
        <f>P1419+N1420/1000</f>
        <v>11510.111568365926</v>
      </c>
      <c r="Q1420" s="42">
        <f>Q1419+O1420/1000</f>
        <v>2004.2646148450092</v>
      </c>
      <c r="R1420" s="43">
        <v>1319.7890939966226</v>
      </c>
      <c r="S1420" s="43">
        <f t="shared" si="134"/>
        <v>0</v>
      </c>
      <c r="T1420" s="42">
        <f>V1420*Y$16</f>
        <v>1232.3286979212719</v>
      </c>
      <c r="U1420" s="21">
        <f>MIN(O1420,Y$17)</f>
        <v>0</v>
      </c>
      <c r="V1420" s="21">
        <f t="shared" si="137"/>
        <v>1787.2036327193555</v>
      </c>
      <c r="W1420" s="22"/>
    </row>
    <row r="1421" spans="1:23" x14ac:dyDescent="0.35">
      <c r="A1421" s="5" t="s">
        <v>14</v>
      </c>
      <c r="B1421" s="5">
        <v>1414</v>
      </c>
      <c r="C1421" s="5">
        <v>392</v>
      </c>
      <c r="D1421" s="9">
        <v>26.8</v>
      </c>
      <c r="E1421" s="42">
        <f t="shared" si="135"/>
        <v>0.20833333333333331</v>
      </c>
      <c r="F1421" s="42">
        <f t="shared" si="136"/>
        <v>0.75</v>
      </c>
      <c r="G1421" s="42">
        <f>0.5*Y$11*Y$13*Y$10*(D1421*(1000/3600))^2</f>
        <v>50.159228102222222</v>
      </c>
      <c r="H1421" s="42">
        <f>IF(D1421=0,0,Y$12*Y$9*9.81)</f>
        <v>374.44769999999994</v>
      </c>
      <c r="I1421" s="42">
        <f t="shared" si="132"/>
        <v>424.60692810222218</v>
      </c>
      <c r="J1421" s="42">
        <f>(Y$9*E1421)+IF(E1421&gt;0,H1421+G1421,0)</f>
        <v>786.0652614355555</v>
      </c>
      <c r="K1421" s="42">
        <f>MAX((Y$9*E1421)+H1421+G1421,0)</f>
        <v>786.06526143555539</v>
      </c>
      <c r="L1421" s="42">
        <f t="shared" si="133"/>
        <v>0</v>
      </c>
      <c r="M1421" s="42">
        <f>ABS(MIN((Y$9*E1421)+H1421+G1421,0))</f>
        <v>0</v>
      </c>
      <c r="N1421" s="42">
        <f>MAX(K1421,0)*(D1421*1000/3600)</f>
        <v>5851.8191684646899</v>
      </c>
      <c r="O1421" s="42">
        <f>ABS(M1421*(D1421*1000/3600))</f>
        <v>0</v>
      </c>
      <c r="P1421" s="42">
        <f>P1420+N1421/1000</f>
        <v>11515.963387534392</v>
      </c>
      <c r="Q1421" s="42">
        <f>Q1420+O1421/1000</f>
        <v>2004.2646148450092</v>
      </c>
      <c r="R1421" s="43">
        <v>1319.7890939966226</v>
      </c>
      <c r="S1421" s="43">
        <f t="shared" si="134"/>
        <v>0</v>
      </c>
      <c r="T1421" s="42">
        <f>V1421*Y$16</f>
        <v>1232.3286979212719</v>
      </c>
      <c r="U1421" s="21">
        <f>MIN(O1421,Y$17)</f>
        <v>0</v>
      </c>
      <c r="V1421" s="21">
        <f t="shared" si="137"/>
        <v>1787.2036327193555</v>
      </c>
      <c r="W1421" s="22"/>
    </row>
    <row r="1422" spans="1:23" x14ac:dyDescent="0.35">
      <c r="A1422" s="5" t="s">
        <v>14</v>
      </c>
      <c r="B1422" s="5">
        <v>1415</v>
      </c>
      <c r="C1422" s="5">
        <v>393</v>
      </c>
      <c r="D1422" s="9">
        <v>28.2</v>
      </c>
      <c r="E1422" s="42">
        <f t="shared" si="135"/>
        <v>0.59722222222222232</v>
      </c>
      <c r="F1422" s="42">
        <f t="shared" si="136"/>
        <v>2.1500000000000004</v>
      </c>
      <c r="G1422" s="42">
        <f>0.5*Y$11*Y$13*Y$10*(D1422*(1000/3600))^2</f>
        <v>55.536623630000008</v>
      </c>
      <c r="H1422" s="42">
        <f>IF(D1422=0,0,Y$12*Y$9*9.81)</f>
        <v>374.44769999999994</v>
      </c>
      <c r="I1422" s="42">
        <f t="shared" si="132"/>
        <v>429.98432362999995</v>
      </c>
      <c r="J1422" s="42">
        <f>(Y$9*E1422)+IF(E1422&gt;0,H1422+G1422,0)</f>
        <v>1466.1648791855555</v>
      </c>
      <c r="K1422" s="42">
        <f>MAX((Y$9*E1422)+H1422+G1422,0)</f>
        <v>1466.1648791855555</v>
      </c>
      <c r="L1422" s="42">
        <f t="shared" si="133"/>
        <v>0</v>
      </c>
      <c r="M1422" s="42">
        <f>ABS(MIN((Y$9*E1422)+H1422+G1422,0))</f>
        <v>0</v>
      </c>
      <c r="N1422" s="42">
        <f>MAX(K1422,0)*(D1422*1000/3600)</f>
        <v>11484.958220286851</v>
      </c>
      <c r="O1422" s="42">
        <f>ABS(M1422*(D1422*1000/3600))</f>
        <v>0</v>
      </c>
      <c r="P1422" s="42">
        <f>P1421+N1422/1000</f>
        <v>11527.448345754678</v>
      </c>
      <c r="Q1422" s="42">
        <f>Q1421+O1422/1000</f>
        <v>2004.2646148450092</v>
      </c>
      <c r="R1422" s="43">
        <v>1319.7890939966226</v>
      </c>
      <c r="S1422" s="43">
        <f t="shared" si="134"/>
        <v>0</v>
      </c>
      <c r="T1422" s="42">
        <f>V1422*Y$16</f>
        <v>1232.3286979212719</v>
      </c>
      <c r="U1422" s="21">
        <f>MIN(O1422,Y$17)</f>
        <v>0</v>
      </c>
      <c r="V1422" s="21">
        <f t="shared" si="137"/>
        <v>1787.2036327193555</v>
      </c>
      <c r="W1422" s="22"/>
    </row>
    <row r="1423" spans="1:23" x14ac:dyDescent="0.35">
      <c r="A1423" s="5" t="s">
        <v>14</v>
      </c>
      <c r="B1423" s="5">
        <v>1416</v>
      </c>
      <c r="C1423" s="5">
        <v>394</v>
      </c>
      <c r="D1423" s="9">
        <v>31.1</v>
      </c>
      <c r="E1423" s="42">
        <f t="shared" si="135"/>
        <v>0.9166666666666663</v>
      </c>
      <c r="F1423" s="42">
        <f t="shared" si="136"/>
        <v>3.2999999999999989</v>
      </c>
      <c r="G1423" s="42">
        <f>0.5*Y$11*Y$13*Y$10*(D1423*(1000/3600))^2</f>
        <v>67.546373096388905</v>
      </c>
      <c r="H1423" s="42">
        <f>IF(D1423=0,0,Y$12*Y$9*9.81)</f>
        <v>374.44769999999994</v>
      </c>
      <c r="I1423" s="42">
        <f t="shared" si="132"/>
        <v>441.99407309638883</v>
      </c>
      <c r="J1423" s="42">
        <f>(Y$9*E1423)+IF(E1423&gt;0,H1423+G1423,0)</f>
        <v>2032.4107397630548</v>
      </c>
      <c r="K1423" s="42">
        <f>MAX((Y$9*E1423)+H1423+G1423,0)</f>
        <v>2032.4107397630548</v>
      </c>
      <c r="L1423" s="42">
        <f t="shared" si="133"/>
        <v>0</v>
      </c>
      <c r="M1423" s="42">
        <f>ABS(MIN((Y$9*E1423)+H1423+G1423,0))</f>
        <v>0</v>
      </c>
      <c r="N1423" s="42">
        <f>MAX(K1423,0)*(D1423*1000/3600)</f>
        <v>17557.770557397504</v>
      </c>
      <c r="O1423" s="42">
        <f>ABS(M1423*(D1423*1000/3600))</f>
        <v>0</v>
      </c>
      <c r="P1423" s="42">
        <f>P1422+N1423/1000</f>
        <v>11545.006116312075</v>
      </c>
      <c r="Q1423" s="42">
        <f>Q1422+O1423/1000</f>
        <v>2004.2646148450092</v>
      </c>
      <c r="R1423" s="43">
        <v>1319.7890939966226</v>
      </c>
      <c r="S1423" s="43">
        <f t="shared" si="134"/>
        <v>0</v>
      </c>
      <c r="T1423" s="42">
        <f>V1423*Y$16</f>
        <v>1232.3286979212719</v>
      </c>
      <c r="U1423" s="21">
        <f>MIN(O1423,Y$17)</f>
        <v>0</v>
      </c>
      <c r="V1423" s="21">
        <f t="shared" si="137"/>
        <v>1787.2036327193555</v>
      </c>
      <c r="W1423" s="22"/>
    </row>
    <row r="1424" spans="1:23" x14ac:dyDescent="0.35">
      <c r="A1424" s="5" t="s">
        <v>14</v>
      </c>
      <c r="B1424" s="5">
        <v>1417</v>
      </c>
      <c r="C1424" s="5">
        <v>395</v>
      </c>
      <c r="D1424" s="9">
        <v>34.799999999999997</v>
      </c>
      <c r="E1424" s="42">
        <f t="shared" si="135"/>
        <v>1.0138888888888884</v>
      </c>
      <c r="F1424" s="42">
        <f t="shared" si="136"/>
        <v>3.6499999999999986</v>
      </c>
      <c r="G1424" s="42">
        <f>0.5*Y$11*Y$13*Y$10*(D1424*(1000/3600))^2</f>
        <v>84.574559479999991</v>
      </c>
      <c r="H1424" s="42">
        <f>IF(D1424=0,0,Y$12*Y$9*9.81)</f>
        <v>374.44769999999994</v>
      </c>
      <c r="I1424" s="42">
        <f t="shared" si="132"/>
        <v>459.02225947999995</v>
      </c>
      <c r="J1424" s="42">
        <f>(Y$9*E1424)+IF(E1424&gt;0,H1424+G1424,0)</f>
        <v>2218.119481702221</v>
      </c>
      <c r="K1424" s="42">
        <f>MAX((Y$9*E1424)+H1424+G1424,0)</f>
        <v>2218.1194817022215</v>
      </c>
      <c r="L1424" s="42">
        <f t="shared" si="133"/>
        <v>0</v>
      </c>
      <c r="M1424" s="42">
        <f>ABS(MIN((Y$9*E1424)+H1424+G1424,0))</f>
        <v>0</v>
      </c>
      <c r="N1424" s="42">
        <f>MAX(K1424,0)*(D1424*1000/3600)</f>
        <v>21441.821656454806</v>
      </c>
      <c r="O1424" s="42">
        <f>ABS(M1424*(D1424*1000/3600))</f>
        <v>0</v>
      </c>
      <c r="P1424" s="42">
        <f>P1423+N1424/1000</f>
        <v>11566.447937968531</v>
      </c>
      <c r="Q1424" s="42">
        <f>Q1423+O1424/1000</f>
        <v>2004.2646148450092</v>
      </c>
      <c r="R1424" s="43">
        <v>1319.7890939966226</v>
      </c>
      <c r="S1424" s="43">
        <f t="shared" si="134"/>
        <v>0</v>
      </c>
      <c r="T1424" s="42">
        <f>V1424*Y$16</f>
        <v>1232.3286979212719</v>
      </c>
      <c r="U1424" s="21">
        <f>MIN(O1424,Y$17)</f>
        <v>0</v>
      </c>
      <c r="V1424" s="21">
        <f t="shared" si="137"/>
        <v>1787.2036327193555</v>
      </c>
      <c r="W1424" s="22"/>
    </row>
    <row r="1425" spans="1:23" x14ac:dyDescent="0.35">
      <c r="A1425" s="5" t="s">
        <v>14</v>
      </c>
      <c r="B1425" s="5">
        <v>1418</v>
      </c>
      <c r="C1425" s="5">
        <v>396</v>
      </c>
      <c r="D1425" s="9">
        <v>38.4</v>
      </c>
      <c r="E1425" s="42">
        <f t="shared" si="135"/>
        <v>0.84722222222222243</v>
      </c>
      <c r="F1425" s="42">
        <f t="shared" si="136"/>
        <v>3.0500000000000007</v>
      </c>
      <c r="G1425" s="42">
        <f>0.5*Y$11*Y$13*Y$10*(D1425*(1000/3600))^2</f>
        <v>102.97782271999999</v>
      </c>
      <c r="H1425" s="42">
        <f>IF(D1425=0,0,Y$12*Y$9*9.81)</f>
        <v>374.44769999999994</v>
      </c>
      <c r="I1425" s="42">
        <f t="shared" si="132"/>
        <v>477.42552271999995</v>
      </c>
      <c r="J1425" s="42">
        <f>(Y$9*E1425)+IF(E1425&gt;0,H1425+G1425,0)</f>
        <v>1947.3560782755558</v>
      </c>
      <c r="K1425" s="42">
        <f>MAX((Y$9*E1425)+H1425+G1425,0)</f>
        <v>1947.3560782755558</v>
      </c>
      <c r="L1425" s="42">
        <f t="shared" si="133"/>
        <v>0</v>
      </c>
      <c r="M1425" s="42">
        <f>ABS(MIN((Y$9*E1425)+H1425+G1425,0))</f>
        <v>0</v>
      </c>
      <c r="N1425" s="42">
        <f>MAX(K1425,0)*(D1425*1000/3600)</f>
        <v>20771.798168272595</v>
      </c>
      <c r="O1425" s="42">
        <f>ABS(M1425*(D1425*1000/3600))</f>
        <v>0</v>
      </c>
      <c r="P1425" s="42">
        <f>P1424+N1425/1000</f>
        <v>11587.219736136803</v>
      </c>
      <c r="Q1425" s="42">
        <f>Q1424+O1425/1000</f>
        <v>2004.2646148450092</v>
      </c>
      <c r="R1425" s="43">
        <v>1319.7890939966226</v>
      </c>
      <c r="S1425" s="43">
        <f t="shared" si="134"/>
        <v>0</v>
      </c>
      <c r="T1425" s="42">
        <f>V1425*Y$16</f>
        <v>1232.3286979212719</v>
      </c>
      <c r="U1425" s="21">
        <f>MIN(O1425,Y$17)</f>
        <v>0</v>
      </c>
      <c r="V1425" s="21">
        <f t="shared" si="137"/>
        <v>1787.2036327193555</v>
      </c>
      <c r="W1425" s="22"/>
    </row>
    <row r="1426" spans="1:23" x14ac:dyDescent="0.35">
      <c r="A1426" s="5" t="s">
        <v>14</v>
      </c>
      <c r="B1426" s="5">
        <v>1419</v>
      </c>
      <c r="C1426" s="5">
        <v>397</v>
      </c>
      <c r="D1426" s="9">
        <v>40.9</v>
      </c>
      <c r="E1426" s="42">
        <f t="shared" si="135"/>
        <v>0.45833333333333393</v>
      </c>
      <c r="F1426" s="42">
        <f t="shared" si="136"/>
        <v>1.6500000000000021</v>
      </c>
      <c r="G1426" s="42">
        <f>0.5*Y$11*Y$13*Y$10*(D1426*(1000/3600))^2</f>
        <v>116.82287029638887</v>
      </c>
      <c r="H1426" s="42">
        <f>IF(D1426=0,0,Y$12*Y$9*9.81)</f>
        <v>374.44769999999994</v>
      </c>
      <c r="I1426" s="42">
        <f t="shared" si="132"/>
        <v>491.27057029638883</v>
      </c>
      <c r="J1426" s="42">
        <f>(Y$9*E1426)+IF(E1426&gt;0,H1426+G1426,0)</f>
        <v>1286.4789036297232</v>
      </c>
      <c r="K1426" s="42">
        <f>MAX((Y$9*E1426)+H1426+G1426,0)</f>
        <v>1286.4789036297232</v>
      </c>
      <c r="L1426" s="42">
        <f t="shared" si="133"/>
        <v>0</v>
      </c>
      <c r="M1426" s="42">
        <f>ABS(MIN((Y$9*E1426)+H1426+G1426,0))</f>
        <v>0</v>
      </c>
      <c r="N1426" s="42">
        <f>MAX(K1426,0)*(D1426*1000/3600)</f>
        <v>14615.829766237688</v>
      </c>
      <c r="O1426" s="42">
        <f>ABS(M1426*(D1426*1000/3600))</f>
        <v>0</v>
      </c>
      <c r="P1426" s="42">
        <f>P1425+N1426/1000</f>
        <v>11601.83556590304</v>
      </c>
      <c r="Q1426" s="42">
        <f>Q1425+O1426/1000</f>
        <v>2004.2646148450092</v>
      </c>
      <c r="R1426" s="43">
        <v>1319.7890939966226</v>
      </c>
      <c r="S1426" s="43">
        <f t="shared" si="134"/>
        <v>0</v>
      </c>
      <c r="T1426" s="42">
        <f>V1426*Y$16</f>
        <v>1232.3286979212719</v>
      </c>
      <c r="U1426" s="21">
        <f>MIN(O1426,Y$17)</f>
        <v>0</v>
      </c>
      <c r="V1426" s="21">
        <f t="shared" si="137"/>
        <v>1787.2036327193555</v>
      </c>
      <c r="W1426" s="22"/>
    </row>
    <row r="1427" spans="1:23" x14ac:dyDescent="0.35">
      <c r="A1427" s="5" t="s">
        <v>14</v>
      </c>
      <c r="B1427" s="5">
        <v>1420</v>
      </c>
      <c r="C1427" s="5">
        <v>398</v>
      </c>
      <c r="D1427" s="9">
        <v>41.7</v>
      </c>
      <c r="E1427" s="42">
        <f t="shared" si="135"/>
        <v>0</v>
      </c>
      <c r="F1427" s="42">
        <f t="shared" si="136"/>
        <v>0</v>
      </c>
      <c r="G1427" s="42">
        <f>0.5*Y$11*Y$13*Y$10*(D1427*(1000/3600))^2</f>
        <v>121.4376533675</v>
      </c>
      <c r="H1427" s="42">
        <f>IF(D1427=0,0,Y$12*Y$9*9.81)</f>
        <v>374.44769999999994</v>
      </c>
      <c r="I1427" s="42">
        <f t="shared" si="132"/>
        <v>495.88535336749993</v>
      </c>
      <c r="J1427" s="42">
        <f>(Y$9*E1427)+IF(E1427&gt;0,H1427+G1427,0)</f>
        <v>0</v>
      </c>
      <c r="K1427" s="42">
        <f>MAX((Y$9*E1427)+H1427+G1427,0)</f>
        <v>495.88535336749993</v>
      </c>
      <c r="L1427" s="42">
        <f t="shared" si="133"/>
        <v>0</v>
      </c>
      <c r="M1427" s="42">
        <f>ABS(MIN((Y$9*E1427)+H1427+G1427,0))</f>
        <v>0</v>
      </c>
      <c r="N1427" s="42">
        <f>MAX(K1427,0)*(D1427*1000/3600)</f>
        <v>5744.0053431735414</v>
      </c>
      <c r="O1427" s="42">
        <f>ABS(M1427*(D1427*1000/3600))</f>
        <v>0</v>
      </c>
      <c r="P1427" s="42">
        <f>P1426+N1427/1000</f>
        <v>11607.579571246213</v>
      </c>
      <c r="Q1427" s="42">
        <f>Q1426+O1427/1000</f>
        <v>2004.2646148450092</v>
      </c>
      <c r="R1427" s="43">
        <v>1319.7890939966226</v>
      </c>
      <c r="S1427" s="43">
        <f t="shared" si="134"/>
        <v>0</v>
      </c>
      <c r="T1427" s="42">
        <f>V1427*Y$16</f>
        <v>1232.3286979212719</v>
      </c>
      <c r="U1427" s="21">
        <f>MIN(O1427,Y$17)</f>
        <v>0</v>
      </c>
      <c r="V1427" s="21">
        <f t="shared" si="137"/>
        <v>1787.2036327193555</v>
      </c>
      <c r="W1427" s="22"/>
    </row>
    <row r="1428" spans="1:23" x14ac:dyDescent="0.35">
      <c r="A1428" s="5" t="s">
        <v>14</v>
      </c>
      <c r="B1428" s="5">
        <v>1421</v>
      </c>
      <c r="C1428" s="5">
        <v>399</v>
      </c>
      <c r="D1428" s="9">
        <v>40.9</v>
      </c>
      <c r="E1428" s="42">
        <f t="shared" si="135"/>
        <v>-0.47222222222222299</v>
      </c>
      <c r="F1428" s="42">
        <f t="shared" si="136"/>
        <v>-1.7000000000000028</v>
      </c>
      <c r="G1428" s="42">
        <f>0.5*Y$11*Y$13*Y$10*(D1428*(1000/3600))^2</f>
        <v>116.82287029638887</v>
      </c>
      <c r="H1428" s="42">
        <f>IF(D1428=0,0,Y$12*Y$9*9.81)</f>
        <v>374.44769999999994</v>
      </c>
      <c r="I1428" s="42">
        <f t="shared" si="132"/>
        <v>491.27057029638883</v>
      </c>
      <c r="J1428" s="42">
        <f>(Y$9*E1428)+IF(E1428&gt;0,H1428+G1428,0)</f>
        <v>-819.30555555555691</v>
      </c>
      <c r="K1428" s="42">
        <f>MAX((Y$9*E1428)+H1428+G1428,0)</f>
        <v>0</v>
      </c>
      <c r="L1428" s="42">
        <f t="shared" si="133"/>
        <v>819.30555555555691</v>
      </c>
      <c r="M1428" s="42">
        <f>ABS(MIN((Y$9*E1428)+H1428+G1428,0))</f>
        <v>328.03498525916808</v>
      </c>
      <c r="N1428" s="42">
        <f>MAX(K1428,0)*(D1428*1000/3600)</f>
        <v>0</v>
      </c>
      <c r="O1428" s="42">
        <f>ABS(M1428*(D1428*1000/3600))</f>
        <v>3726.8419158611041</v>
      </c>
      <c r="P1428" s="42">
        <f>P1427+N1428/1000</f>
        <v>11607.579571246213</v>
      </c>
      <c r="Q1428" s="42">
        <f>Q1427+O1428/1000</f>
        <v>2007.9914567608703</v>
      </c>
      <c r="R1428" s="43">
        <v>1319.7890939966226</v>
      </c>
      <c r="S1428" s="43">
        <f t="shared" si="134"/>
        <v>0</v>
      </c>
      <c r="T1428" s="42">
        <f>V1428*Y$16</f>
        <v>1234.8984634261369</v>
      </c>
      <c r="U1428" s="21">
        <f>MIN(O1428,Y$17)</f>
        <v>3726.8419158611041</v>
      </c>
      <c r="V1428" s="21">
        <f t="shared" si="137"/>
        <v>1790.9304746352166</v>
      </c>
      <c r="W1428" s="22"/>
    </row>
    <row r="1429" spans="1:23" x14ac:dyDescent="0.35">
      <c r="A1429" s="5" t="s">
        <v>14</v>
      </c>
      <c r="B1429" s="5">
        <v>1422</v>
      </c>
      <c r="C1429" s="5">
        <v>400</v>
      </c>
      <c r="D1429" s="9">
        <v>38.299999999999997</v>
      </c>
      <c r="E1429" s="42">
        <f t="shared" si="135"/>
        <v>-0.7777777777777779</v>
      </c>
      <c r="F1429" s="42">
        <f t="shared" si="136"/>
        <v>-2.8000000000000007</v>
      </c>
      <c r="G1429" s="42">
        <f>0.5*Y$11*Y$13*Y$10*(D1429*(1000/3600))^2</f>
        <v>102.4421782563889</v>
      </c>
      <c r="H1429" s="42">
        <f>IF(D1429=0,0,Y$12*Y$9*9.81)</f>
        <v>374.44769999999994</v>
      </c>
      <c r="I1429" s="42">
        <f t="shared" si="132"/>
        <v>476.88987825638884</v>
      </c>
      <c r="J1429" s="42">
        <f>(Y$9*E1429)+IF(E1429&gt;0,H1429+G1429,0)</f>
        <v>-1349.4444444444446</v>
      </c>
      <c r="K1429" s="42">
        <f>MAX((Y$9*E1429)+H1429+G1429,0)</f>
        <v>0</v>
      </c>
      <c r="L1429" s="42">
        <f t="shared" si="133"/>
        <v>1349.4444444444446</v>
      </c>
      <c r="M1429" s="42">
        <f>ABS(MIN((Y$9*E1429)+H1429+G1429,0))</f>
        <v>872.55456618805579</v>
      </c>
      <c r="N1429" s="42">
        <f>MAX(K1429,0)*(D1429*1000/3600)</f>
        <v>0</v>
      </c>
      <c r="O1429" s="42">
        <f>ABS(M1429*(D1429*1000/3600))</f>
        <v>9283.0110791673724</v>
      </c>
      <c r="P1429" s="42">
        <f>P1428+N1429/1000</f>
        <v>11607.579571246213</v>
      </c>
      <c r="Q1429" s="42">
        <f>Q1428+O1429/1000</f>
        <v>2017.2744678400377</v>
      </c>
      <c r="R1429" s="43">
        <v>1319.7890939966226</v>
      </c>
      <c r="S1429" s="43">
        <f t="shared" si="134"/>
        <v>0</v>
      </c>
      <c r="T1429" s="42">
        <f>V1429*Y$16</f>
        <v>1241.2993685868839</v>
      </c>
      <c r="U1429" s="21">
        <f>MIN(O1429,Y$17)</f>
        <v>9283.0110791673724</v>
      </c>
      <c r="V1429" s="21">
        <f t="shared" si="137"/>
        <v>1800.213485714384</v>
      </c>
      <c r="W1429" s="22"/>
    </row>
    <row r="1430" spans="1:23" x14ac:dyDescent="0.35">
      <c r="A1430" s="5" t="s">
        <v>14</v>
      </c>
      <c r="B1430" s="5">
        <v>1423</v>
      </c>
      <c r="C1430" s="5">
        <v>401</v>
      </c>
      <c r="D1430" s="9">
        <v>35.299999999999997</v>
      </c>
      <c r="E1430" s="42">
        <f t="shared" si="135"/>
        <v>-0.55555555555555558</v>
      </c>
      <c r="F1430" s="42">
        <f t="shared" si="136"/>
        <v>-2</v>
      </c>
      <c r="G1430" s="42">
        <f>0.5*Y$11*Y$13*Y$10*(D1430*(1000/3600))^2</f>
        <v>87.022321989722215</v>
      </c>
      <c r="H1430" s="42">
        <f>IF(D1430=0,0,Y$12*Y$9*9.81)</f>
        <v>374.44769999999994</v>
      </c>
      <c r="I1430" s="42">
        <f t="shared" si="132"/>
        <v>461.47002198972217</v>
      </c>
      <c r="J1430" s="42">
        <f>(Y$9*E1430)+IF(E1430&gt;0,H1430+G1430,0)</f>
        <v>-963.88888888888891</v>
      </c>
      <c r="K1430" s="42">
        <f>MAX((Y$9*E1430)+H1430+G1430,0)</f>
        <v>0</v>
      </c>
      <c r="L1430" s="42">
        <f t="shared" si="133"/>
        <v>963.88888888888891</v>
      </c>
      <c r="M1430" s="42">
        <f>ABS(MIN((Y$9*E1430)+H1430+G1430,0))</f>
        <v>502.41886689916674</v>
      </c>
      <c r="N1430" s="42">
        <f>MAX(K1430,0)*(D1430*1000/3600)</f>
        <v>0</v>
      </c>
      <c r="O1430" s="42">
        <f>ABS(M1430*(D1430*1000/3600))</f>
        <v>4926.4961115390515</v>
      </c>
      <c r="P1430" s="42">
        <f>P1429+N1430/1000</f>
        <v>11607.579571246213</v>
      </c>
      <c r="Q1430" s="42">
        <f>Q1429+O1430/1000</f>
        <v>2022.2009639515768</v>
      </c>
      <c r="R1430" s="43">
        <v>1319.7890939966226</v>
      </c>
      <c r="S1430" s="43">
        <f t="shared" si="134"/>
        <v>0</v>
      </c>
      <c r="T1430" s="42">
        <f>V1430*Y$16</f>
        <v>1244.6963304256474</v>
      </c>
      <c r="U1430" s="21">
        <f>MIN(O1430,Y$17)</f>
        <v>4926.4961115390515</v>
      </c>
      <c r="V1430" s="21">
        <f t="shared" si="137"/>
        <v>1805.1399818259231</v>
      </c>
      <c r="W1430" s="22"/>
    </row>
    <row r="1431" spans="1:23" x14ac:dyDescent="0.35">
      <c r="A1431" s="5" t="s">
        <v>14</v>
      </c>
      <c r="B1431" s="5">
        <v>1424</v>
      </c>
      <c r="C1431" s="5">
        <v>402</v>
      </c>
      <c r="D1431" s="9">
        <v>34.299999999999997</v>
      </c>
      <c r="E1431" s="42">
        <f t="shared" si="135"/>
        <v>-9.7222222222221627E-2</v>
      </c>
      <c r="F1431" s="42">
        <f t="shared" si="136"/>
        <v>-0.34999999999999787</v>
      </c>
      <c r="G1431" s="42">
        <f>0.5*Y$11*Y$13*Y$10*(D1431*(1000/3600))^2</f>
        <v>82.161715123055544</v>
      </c>
      <c r="H1431" s="42">
        <f>IF(D1431=0,0,Y$12*Y$9*9.81)</f>
        <v>374.44769999999994</v>
      </c>
      <c r="I1431" s="42">
        <f t="shared" si="132"/>
        <v>456.6094151230555</v>
      </c>
      <c r="J1431" s="42">
        <f>(Y$9*E1431)+IF(E1431&gt;0,H1431+G1431,0)</f>
        <v>-168.68055555555452</v>
      </c>
      <c r="K1431" s="42">
        <f>MAX((Y$9*E1431)+H1431+G1431,0)</f>
        <v>287.92885956750098</v>
      </c>
      <c r="L1431" s="42">
        <f t="shared" si="133"/>
        <v>168.68055555555452</v>
      </c>
      <c r="M1431" s="42">
        <f>ABS(MIN((Y$9*E1431)+H1431+G1431,0))</f>
        <v>0</v>
      </c>
      <c r="N1431" s="42">
        <f>MAX(K1431,0)*(D1431*1000/3600)</f>
        <v>2743.3221897681346</v>
      </c>
      <c r="O1431" s="42">
        <f>ABS(M1431*(D1431*1000/3600))</f>
        <v>0</v>
      </c>
      <c r="P1431" s="42">
        <f>P1430+N1431/1000</f>
        <v>11610.322893435981</v>
      </c>
      <c r="Q1431" s="42">
        <f>Q1430+O1431/1000</f>
        <v>2022.2009639515768</v>
      </c>
      <c r="R1431" s="43">
        <v>1319.7890939966226</v>
      </c>
      <c r="S1431" s="43">
        <f t="shared" si="134"/>
        <v>0</v>
      </c>
      <c r="T1431" s="42">
        <f>V1431*Y$16</f>
        <v>1244.6963304256474</v>
      </c>
      <c r="U1431" s="21">
        <f>MIN(O1431,Y$17)</f>
        <v>0</v>
      </c>
      <c r="V1431" s="21">
        <f t="shared" si="137"/>
        <v>1805.1399818259231</v>
      </c>
      <c r="W1431" s="22"/>
    </row>
    <row r="1432" spans="1:23" x14ac:dyDescent="0.35">
      <c r="A1432" s="5" t="s">
        <v>14</v>
      </c>
      <c r="B1432" s="5">
        <v>1425</v>
      </c>
      <c r="C1432" s="5">
        <v>403</v>
      </c>
      <c r="D1432" s="9">
        <v>34.6</v>
      </c>
      <c r="E1432" s="42">
        <f t="shared" si="135"/>
        <v>0.27777777777777779</v>
      </c>
      <c r="F1432" s="42">
        <f t="shared" si="136"/>
        <v>1</v>
      </c>
      <c r="G1432" s="42">
        <f>0.5*Y$11*Y$13*Y$10*(D1432*(1000/3600))^2</f>
        <v>83.605231558888917</v>
      </c>
      <c r="H1432" s="42">
        <f>IF(D1432=0,0,Y$12*Y$9*9.81)</f>
        <v>374.44769999999994</v>
      </c>
      <c r="I1432" s="42">
        <f t="shared" si="132"/>
        <v>458.05293155888887</v>
      </c>
      <c r="J1432" s="42">
        <f>(Y$9*E1432)+IF(E1432&gt;0,H1432+G1432,0)</f>
        <v>939.99737600333333</v>
      </c>
      <c r="K1432" s="42">
        <f>MAX((Y$9*E1432)+H1432+G1432,0)</f>
        <v>939.99737600333333</v>
      </c>
      <c r="L1432" s="42">
        <f t="shared" si="133"/>
        <v>0</v>
      </c>
      <c r="M1432" s="42">
        <f>ABS(MIN((Y$9*E1432)+H1432+G1432,0))</f>
        <v>0</v>
      </c>
      <c r="N1432" s="42">
        <f>MAX(K1432,0)*(D1432*1000/3600)</f>
        <v>9034.4192249209264</v>
      </c>
      <c r="O1432" s="42">
        <f>ABS(M1432*(D1432*1000/3600))</f>
        <v>0</v>
      </c>
      <c r="P1432" s="42">
        <f>P1431+N1432/1000</f>
        <v>11619.357312660903</v>
      </c>
      <c r="Q1432" s="42">
        <f>Q1431+O1432/1000</f>
        <v>2022.2009639515768</v>
      </c>
      <c r="R1432" s="43">
        <v>1319.7890939966226</v>
      </c>
      <c r="S1432" s="43">
        <f t="shared" si="134"/>
        <v>0</v>
      </c>
      <c r="T1432" s="42">
        <f>V1432*Y$16</f>
        <v>1244.6963304256474</v>
      </c>
      <c r="U1432" s="21">
        <f>MIN(O1432,Y$17)</f>
        <v>0</v>
      </c>
      <c r="V1432" s="21">
        <f t="shared" si="137"/>
        <v>1805.1399818259231</v>
      </c>
      <c r="W1432" s="22"/>
    </row>
    <row r="1433" spans="1:23" x14ac:dyDescent="0.35">
      <c r="A1433" s="5" t="s">
        <v>14</v>
      </c>
      <c r="B1433" s="5">
        <v>1426</v>
      </c>
      <c r="C1433" s="5">
        <v>404</v>
      </c>
      <c r="D1433" s="9">
        <v>36.299999999999997</v>
      </c>
      <c r="E1433" s="42">
        <f t="shared" si="135"/>
        <v>0.68055555555555536</v>
      </c>
      <c r="F1433" s="42">
        <f t="shared" si="136"/>
        <v>2.4499999999999993</v>
      </c>
      <c r="G1433" s="42">
        <f>0.5*Y$11*Y$13*Y$10*(D1433*(1000/3600))^2</f>
        <v>92.022601467499982</v>
      </c>
      <c r="H1433" s="42">
        <f>IF(D1433=0,0,Y$12*Y$9*9.81)</f>
        <v>374.44769999999994</v>
      </c>
      <c r="I1433" s="42">
        <f t="shared" si="132"/>
        <v>466.47030146749989</v>
      </c>
      <c r="J1433" s="42">
        <f>(Y$9*E1433)+IF(E1433&gt;0,H1433+G1433,0)</f>
        <v>1647.2341903563884</v>
      </c>
      <c r="K1433" s="42">
        <f>MAX((Y$9*E1433)+H1433+G1433,0)</f>
        <v>1647.2341903563884</v>
      </c>
      <c r="L1433" s="42">
        <f t="shared" si="133"/>
        <v>0</v>
      </c>
      <c r="M1433" s="42">
        <f>ABS(MIN((Y$9*E1433)+H1433+G1433,0))</f>
        <v>0</v>
      </c>
      <c r="N1433" s="42">
        <f>MAX(K1433,0)*(D1433*1000/3600)</f>
        <v>16609.611419426918</v>
      </c>
      <c r="O1433" s="42">
        <f>ABS(M1433*(D1433*1000/3600))</f>
        <v>0</v>
      </c>
      <c r="P1433" s="42">
        <f>P1432+N1433/1000</f>
        <v>11635.966924080329</v>
      </c>
      <c r="Q1433" s="42">
        <f>Q1432+O1433/1000</f>
        <v>2022.2009639515768</v>
      </c>
      <c r="R1433" s="43">
        <v>1319.7890939966226</v>
      </c>
      <c r="S1433" s="43">
        <f t="shared" si="134"/>
        <v>0</v>
      </c>
      <c r="T1433" s="42">
        <f>V1433*Y$16</f>
        <v>1244.6963304256474</v>
      </c>
      <c r="U1433" s="21">
        <f>MIN(O1433,Y$17)</f>
        <v>0</v>
      </c>
      <c r="V1433" s="21">
        <f t="shared" si="137"/>
        <v>1805.1399818259231</v>
      </c>
      <c r="W1433" s="22"/>
    </row>
    <row r="1434" spans="1:23" x14ac:dyDescent="0.35">
      <c r="A1434" s="5" t="s">
        <v>14</v>
      </c>
      <c r="B1434" s="5">
        <v>1427</v>
      </c>
      <c r="C1434" s="5">
        <v>405</v>
      </c>
      <c r="D1434" s="9">
        <v>39.5</v>
      </c>
      <c r="E1434" s="42">
        <f t="shared" si="135"/>
        <v>0.76388888888888884</v>
      </c>
      <c r="F1434" s="42">
        <f t="shared" si="136"/>
        <v>2.75</v>
      </c>
      <c r="G1434" s="42">
        <f>0.5*Y$11*Y$13*Y$10*(D1434*(1000/3600))^2</f>
        <v>108.96209574305557</v>
      </c>
      <c r="H1434" s="42">
        <f>IF(D1434=0,0,Y$12*Y$9*9.81)</f>
        <v>374.44769999999994</v>
      </c>
      <c r="I1434" s="42">
        <f t="shared" si="132"/>
        <v>483.4097957430555</v>
      </c>
      <c r="J1434" s="42">
        <f>(Y$9*E1434)+IF(E1434&gt;0,H1434+G1434,0)</f>
        <v>1808.7570179652776</v>
      </c>
      <c r="K1434" s="42">
        <f>MAX((Y$9*E1434)+H1434+G1434,0)</f>
        <v>1808.7570179652778</v>
      </c>
      <c r="L1434" s="42">
        <f t="shared" si="133"/>
        <v>0</v>
      </c>
      <c r="M1434" s="42">
        <f>ABS(MIN((Y$9*E1434)+H1434+G1434,0))</f>
        <v>0</v>
      </c>
      <c r="N1434" s="42">
        <f>MAX(K1434,0)*(D1434*1000/3600)</f>
        <v>19846.083947119019</v>
      </c>
      <c r="O1434" s="42">
        <f>ABS(M1434*(D1434*1000/3600))</f>
        <v>0</v>
      </c>
      <c r="P1434" s="42">
        <f>P1433+N1434/1000</f>
        <v>11655.813008027448</v>
      </c>
      <c r="Q1434" s="42">
        <f>Q1433+O1434/1000</f>
        <v>2022.2009639515768</v>
      </c>
      <c r="R1434" s="43">
        <v>1319.7890939966226</v>
      </c>
      <c r="S1434" s="43">
        <f t="shared" si="134"/>
        <v>0</v>
      </c>
      <c r="T1434" s="42">
        <f>V1434*Y$16</f>
        <v>1244.6963304256474</v>
      </c>
      <c r="U1434" s="21">
        <f>MIN(O1434,Y$17)</f>
        <v>0</v>
      </c>
      <c r="V1434" s="21">
        <f t="shared" si="137"/>
        <v>1805.1399818259231</v>
      </c>
      <c r="W1434" s="22"/>
    </row>
    <row r="1435" spans="1:23" x14ac:dyDescent="0.35">
      <c r="A1435" s="5" t="s">
        <v>14</v>
      </c>
      <c r="B1435" s="5">
        <v>1428</v>
      </c>
      <c r="C1435" s="5">
        <v>406</v>
      </c>
      <c r="D1435" s="9">
        <v>41.8</v>
      </c>
      <c r="E1435" s="42">
        <f t="shared" si="135"/>
        <v>0.41666666666666663</v>
      </c>
      <c r="F1435" s="42">
        <f t="shared" si="136"/>
        <v>1.5</v>
      </c>
      <c r="G1435" s="42">
        <f>0.5*Y$11*Y$13*Y$10*(D1435*(1000/3600))^2</f>
        <v>122.02078651888888</v>
      </c>
      <c r="H1435" s="42">
        <f>IF(D1435=0,0,Y$12*Y$9*9.81)</f>
        <v>374.44769999999994</v>
      </c>
      <c r="I1435" s="42">
        <f t="shared" si="132"/>
        <v>496.46848651888882</v>
      </c>
      <c r="J1435" s="42">
        <f>(Y$9*E1435)+IF(E1435&gt;0,H1435+G1435,0)</f>
        <v>1219.3851531855555</v>
      </c>
      <c r="K1435" s="42">
        <f>MAX((Y$9*E1435)+H1435+G1435,0)</f>
        <v>1219.3851531855555</v>
      </c>
      <c r="L1435" s="42">
        <f t="shared" si="133"/>
        <v>0</v>
      </c>
      <c r="M1435" s="42">
        <f>ABS(MIN((Y$9*E1435)+H1435+G1435,0))</f>
        <v>0</v>
      </c>
      <c r="N1435" s="42">
        <f>MAX(K1435,0)*(D1435*1000/3600)</f>
        <v>14158.416500876727</v>
      </c>
      <c r="O1435" s="42">
        <f>ABS(M1435*(D1435*1000/3600))</f>
        <v>0</v>
      </c>
      <c r="P1435" s="42">
        <f>P1434+N1435/1000</f>
        <v>11669.971424528325</v>
      </c>
      <c r="Q1435" s="42">
        <f>Q1434+O1435/1000</f>
        <v>2022.2009639515768</v>
      </c>
      <c r="R1435" s="43">
        <v>1319.7890939966226</v>
      </c>
      <c r="S1435" s="43">
        <f t="shared" si="134"/>
        <v>0</v>
      </c>
      <c r="T1435" s="42">
        <f>V1435*Y$16</f>
        <v>1244.6963304256474</v>
      </c>
      <c r="U1435" s="21">
        <f>MIN(O1435,Y$17)</f>
        <v>0</v>
      </c>
      <c r="V1435" s="21">
        <f t="shared" si="137"/>
        <v>1805.1399818259231</v>
      </c>
      <c r="W1435" s="22"/>
    </row>
    <row r="1436" spans="1:23" x14ac:dyDescent="0.35">
      <c r="A1436" s="5" t="s">
        <v>14</v>
      </c>
      <c r="B1436" s="5">
        <v>1429</v>
      </c>
      <c r="C1436" s="5">
        <v>407</v>
      </c>
      <c r="D1436" s="9">
        <v>42.5</v>
      </c>
      <c r="E1436" s="42">
        <f t="shared" si="135"/>
        <v>1.3888888888889086E-2</v>
      </c>
      <c r="F1436" s="42">
        <f t="shared" si="136"/>
        <v>5.0000000000000711E-2</v>
      </c>
      <c r="G1436" s="42">
        <f>0.5*Y$11*Y$13*Y$10*(D1436*(1000/3600))^2</f>
        <v>126.14182690972221</v>
      </c>
      <c r="H1436" s="42">
        <f>IF(D1436=0,0,Y$12*Y$9*9.81)</f>
        <v>374.44769999999994</v>
      </c>
      <c r="I1436" s="42">
        <f t="shared" si="132"/>
        <v>500.58952690972217</v>
      </c>
      <c r="J1436" s="42">
        <f>(Y$9*E1436)+IF(E1436&gt;0,H1436+G1436,0)</f>
        <v>524.68674913194468</v>
      </c>
      <c r="K1436" s="42">
        <f>MAX((Y$9*E1436)+H1436+G1436,0)</f>
        <v>524.68674913194468</v>
      </c>
      <c r="L1436" s="42">
        <f t="shared" si="133"/>
        <v>0</v>
      </c>
      <c r="M1436" s="42">
        <f>ABS(MIN((Y$9*E1436)+H1436+G1436,0))</f>
        <v>0</v>
      </c>
      <c r="N1436" s="42">
        <f>MAX(K1436,0)*(D1436*1000/3600)</f>
        <v>6194.2185661410131</v>
      </c>
      <c r="O1436" s="42">
        <f>ABS(M1436*(D1436*1000/3600))</f>
        <v>0</v>
      </c>
      <c r="P1436" s="42">
        <f>P1435+N1436/1000</f>
        <v>11676.165643094466</v>
      </c>
      <c r="Q1436" s="42">
        <f>Q1435+O1436/1000</f>
        <v>2022.2009639515768</v>
      </c>
      <c r="R1436" s="43">
        <v>1319.7890939966226</v>
      </c>
      <c r="S1436" s="43">
        <f t="shared" si="134"/>
        <v>0</v>
      </c>
      <c r="T1436" s="42">
        <f>V1436*Y$16</f>
        <v>1244.6963304256474</v>
      </c>
      <c r="U1436" s="21">
        <f>MIN(O1436,Y$17)</f>
        <v>0</v>
      </c>
      <c r="V1436" s="21">
        <f t="shared" si="137"/>
        <v>1805.1399818259231</v>
      </c>
      <c r="W1436" s="22"/>
    </row>
    <row r="1437" spans="1:23" x14ac:dyDescent="0.35">
      <c r="A1437" s="5" t="s">
        <v>14</v>
      </c>
      <c r="B1437" s="5">
        <v>1430</v>
      </c>
      <c r="C1437" s="5">
        <v>408</v>
      </c>
      <c r="D1437" s="9">
        <v>41.9</v>
      </c>
      <c r="E1437" s="42">
        <f t="shared" si="135"/>
        <v>-0.33333333333333315</v>
      </c>
      <c r="F1437" s="42">
        <f t="shared" si="136"/>
        <v>-1.1999999999999993</v>
      </c>
      <c r="G1437" s="42">
        <f>0.5*Y$11*Y$13*Y$10*(D1437*(1000/3600))^2</f>
        <v>122.6053163963889</v>
      </c>
      <c r="H1437" s="42">
        <f>IF(D1437=0,0,Y$12*Y$9*9.81)</f>
        <v>374.44769999999994</v>
      </c>
      <c r="I1437" s="42">
        <f t="shared" si="132"/>
        <v>497.05301639638884</v>
      </c>
      <c r="J1437" s="42">
        <f>(Y$9*E1437)+IF(E1437&gt;0,H1437+G1437,0)</f>
        <v>-578.33333333333303</v>
      </c>
      <c r="K1437" s="42">
        <f>MAX((Y$9*E1437)+H1437+G1437,0)</f>
        <v>0</v>
      </c>
      <c r="L1437" s="42">
        <f t="shared" si="133"/>
        <v>578.33333333333303</v>
      </c>
      <c r="M1437" s="42">
        <f>ABS(MIN((Y$9*E1437)+H1437+G1437,0))</f>
        <v>81.280316936944189</v>
      </c>
      <c r="N1437" s="42">
        <f>MAX(K1437,0)*(D1437*1000/3600)</f>
        <v>0</v>
      </c>
      <c r="O1437" s="42">
        <f>ABS(M1437*(D1437*1000/3600))</f>
        <v>946.01257768276707</v>
      </c>
      <c r="P1437" s="42">
        <f>P1436+N1437/1000</f>
        <v>11676.165643094466</v>
      </c>
      <c r="Q1437" s="42">
        <f>Q1436+O1437/1000</f>
        <v>2023.1469765292595</v>
      </c>
      <c r="R1437" s="43">
        <v>1319.7890939966226</v>
      </c>
      <c r="S1437" s="43">
        <f t="shared" si="134"/>
        <v>0</v>
      </c>
      <c r="T1437" s="42">
        <f>V1437*Y$16</f>
        <v>1245.3486335134041</v>
      </c>
      <c r="U1437" s="21">
        <f>MIN(O1437,Y$17)</f>
        <v>946.01257768276707</v>
      </c>
      <c r="V1437" s="21">
        <f t="shared" si="137"/>
        <v>1806.0859944036058</v>
      </c>
      <c r="W1437" s="22"/>
    </row>
    <row r="1438" spans="1:23" x14ac:dyDescent="0.35">
      <c r="A1438" s="5" t="s">
        <v>14</v>
      </c>
      <c r="B1438" s="5">
        <v>1431</v>
      </c>
      <c r="C1438" s="5">
        <v>409</v>
      </c>
      <c r="D1438" s="9">
        <v>40.1</v>
      </c>
      <c r="E1438" s="42">
        <f t="shared" si="135"/>
        <v>-0.73611111111111072</v>
      </c>
      <c r="F1438" s="42">
        <f t="shared" si="136"/>
        <v>-2.6499999999999986</v>
      </c>
      <c r="G1438" s="42">
        <f>0.5*Y$11*Y$13*Y$10*(D1438*(1000/3600))^2</f>
        <v>112.2974776963889</v>
      </c>
      <c r="H1438" s="42">
        <f>IF(D1438=0,0,Y$12*Y$9*9.81)</f>
        <v>374.44769999999994</v>
      </c>
      <c r="I1438" s="42">
        <f t="shared" si="132"/>
        <v>486.74517769638885</v>
      </c>
      <c r="J1438" s="42">
        <f>(Y$9*E1438)+IF(E1438&gt;0,H1438+G1438,0)</f>
        <v>-1277.1527777777771</v>
      </c>
      <c r="K1438" s="42">
        <f>MAX((Y$9*E1438)+H1438+G1438,0)</f>
        <v>0</v>
      </c>
      <c r="L1438" s="42">
        <f t="shared" si="133"/>
        <v>1277.1527777777771</v>
      </c>
      <c r="M1438" s="42">
        <f>ABS(MIN((Y$9*E1438)+H1438+G1438,0))</f>
        <v>790.4076000813883</v>
      </c>
      <c r="N1438" s="42">
        <f>MAX(K1438,0)*(D1438*1000/3600)</f>
        <v>0</v>
      </c>
      <c r="O1438" s="42">
        <f>ABS(M1438*(D1438*1000/3600))</f>
        <v>8804.2624342399085</v>
      </c>
      <c r="P1438" s="42">
        <f>P1437+N1438/1000</f>
        <v>11676.165643094466</v>
      </c>
      <c r="Q1438" s="42">
        <f>Q1437+O1438/1000</f>
        <v>2031.9512389634995</v>
      </c>
      <c r="R1438" s="43">
        <v>1319.7890939966226</v>
      </c>
      <c r="S1438" s="43">
        <f t="shared" si="134"/>
        <v>0</v>
      </c>
      <c r="T1438" s="42">
        <f>V1438*Y$16</f>
        <v>1251.4194276093378</v>
      </c>
      <c r="U1438" s="21">
        <f>MIN(O1438,Y$17)</f>
        <v>8804.2624342399085</v>
      </c>
      <c r="V1438" s="21">
        <f t="shared" si="137"/>
        <v>1814.8902568378458</v>
      </c>
      <c r="W1438" s="22"/>
    </row>
    <row r="1439" spans="1:23" x14ac:dyDescent="0.35">
      <c r="A1439" s="5" t="s">
        <v>14</v>
      </c>
      <c r="B1439" s="5">
        <v>1432</v>
      </c>
      <c r="C1439" s="5">
        <v>410</v>
      </c>
      <c r="D1439" s="9">
        <v>36.6</v>
      </c>
      <c r="E1439" s="42">
        <f t="shared" si="135"/>
        <v>-1.2222222222222223</v>
      </c>
      <c r="F1439" s="42">
        <f t="shared" si="136"/>
        <v>-4.4000000000000004</v>
      </c>
      <c r="G1439" s="42">
        <f>0.5*Y$11*Y$13*Y$10*(D1439*(1000/3600))^2</f>
        <v>93.549921470000015</v>
      </c>
      <c r="H1439" s="42">
        <f>IF(D1439=0,0,Y$12*Y$9*9.81)</f>
        <v>374.44769999999994</v>
      </c>
      <c r="I1439" s="42">
        <f t="shared" si="132"/>
        <v>467.99762146999996</v>
      </c>
      <c r="J1439" s="42">
        <f>(Y$9*E1439)+IF(E1439&gt;0,H1439+G1439,0)</f>
        <v>-2120.5555555555557</v>
      </c>
      <c r="K1439" s="42">
        <f>MAX((Y$9*E1439)+H1439+G1439,0)</f>
        <v>0</v>
      </c>
      <c r="L1439" s="42">
        <f t="shared" si="133"/>
        <v>2120.5555555555557</v>
      </c>
      <c r="M1439" s="42">
        <f>ABS(MIN((Y$9*E1439)+H1439+G1439,0))</f>
        <v>1652.5579340855556</v>
      </c>
      <c r="N1439" s="42">
        <f>MAX(K1439,0)*(D1439*1000/3600)</f>
        <v>0</v>
      </c>
      <c r="O1439" s="42">
        <f>ABS(M1439*(D1439*1000/3600))</f>
        <v>16801.005663203148</v>
      </c>
      <c r="P1439" s="42">
        <f>P1438+N1439/1000</f>
        <v>11676.165643094466</v>
      </c>
      <c r="Q1439" s="42">
        <f>Q1438+O1439/1000</f>
        <v>2048.7522446267026</v>
      </c>
      <c r="R1439" s="43">
        <v>1319.7890939966226</v>
      </c>
      <c r="S1439" s="43">
        <f t="shared" si="134"/>
        <v>0</v>
      </c>
      <c r="T1439" s="42">
        <f>V1439*Y$16</f>
        <v>1261.762362309338</v>
      </c>
      <c r="U1439" s="21">
        <f>MIN(O1439,Y$17)</f>
        <v>15000</v>
      </c>
      <c r="V1439" s="21">
        <f t="shared" si="137"/>
        <v>1829.8902568378458</v>
      </c>
      <c r="W1439" s="22"/>
    </row>
    <row r="1440" spans="1:23" x14ac:dyDescent="0.35">
      <c r="A1440" s="5" t="s">
        <v>14</v>
      </c>
      <c r="B1440" s="5">
        <v>1433</v>
      </c>
      <c r="C1440" s="5">
        <v>411</v>
      </c>
      <c r="D1440" s="9">
        <v>31.3</v>
      </c>
      <c r="E1440" s="42">
        <f t="shared" si="135"/>
        <v>-1.4722222222222223</v>
      </c>
      <c r="F1440" s="42">
        <f t="shared" si="136"/>
        <v>-5.3000000000000007</v>
      </c>
      <c r="G1440" s="42">
        <f>0.5*Y$11*Y$13*Y$10*(D1440*(1000/3600))^2</f>
        <v>68.417930189722227</v>
      </c>
      <c r="H1440" s="42">
        <f>IF(D1440=0,0,Y$12*Y$9*9.81)</f>
        <v>374.44769999999994</v>
      </c>
      <c r="I1440" s="42">
        <f t="shared" si="132"/>
        <v>442.8656301897222</v>
      </c>
      <c r="J1440" s="42">
        <f>(Y$9*E1440)+IF(E1440&gt;0,H1440+G1440,0)</f>
        <v>-2554.3055555555557</v>
      </c>
      <c r="K1440" s="42">
        <f>MAX((Y$9*E1440)+H1440+G1440,0)</f>
        <v>0</v>
      </c>
      <c r="L1440" s="42">
        <f t="shared" si="133"/>
        <v>2554.3055555555557</v>
      </c>
      <c r="M1440" s="42">
        <f>ABS(MIN((Y$9*E1440)+H1440+G1440,0))</f>
        <v>2111.4399253658339</v>
      </c>
      <c r="N1440" s="42">
        <f>MAX(K1440,0)*(D1440*1000/3600)</f>
        <v>0</v>
      </c>
      <c r="O1440" s="42">
        <f>ABS(M1440*(D1440*1000/3600))</f>
        <v>18357.797128875169</v>
      </c>
      <c r="P1440" s="42">
        <f>P1439+N1440/1000</f>
        <v>11676.165643094466</v>
      </c>
      <c r="Q1440" s="42">
        <f>Q1439+O1440/1000</f>
        <v>2067.1100417555776</v>
      </c>
      <c r="R1440" s="43">
        <v>1319.7890939966226</v>
      </c>
      <c r="S1440" s="43">
        <f t="shared" si="134"/>
        <v>0</v>
      </c>
      <c r="T1440" s="42">
        <f>V1440*Y$16</f>
        <v>1272.1052970093378</v>
      </c>
      <c r="U1440" s="21">
        <f>MIN(O1440,Y$17)</f>
        <v>15000</v>
      </c>
      <c r="V1440" s="21">
        <f t="shared" si="137"/>
        <v>1844.8902568378458</v>
      </c>
      <c r="W1440" s="22"/>
    </row>
    <row r="1441" spans="1:23" x14ac:dyDescent="0.35">
      <c r="A1441" s="5" t="s">
        <v>14</v>
      </c>
      <c r="B1441" s="5">
        <v>1434</v>
      </c>
      <c r="C1441" s="5">
        <v>412</v>
      </c>
      <c r="D1441" s="9">
        <v>26</v>
      </c>
      <c r="E1441" s="42">
        <f t="shared" si="135"/>
        <v>-1.4861111111111109</v>
      </c>
      <c r="F1441" s="42">
        <f t="shared" si="136"/>
        <v>-5.35</v>
      </c>
      <c r="G1441" s="42">
        <f>0.5*Y$11*Y$13*Y$10*(D1441*(1000/3600))^2</f>
        <v>47.209342555555558</v>
      </c>
      <c r="H1441" s="42">
        <f>IF(D1441=0,0,Y$12*Y$9*9.81)</f>
        <v>374.44769999999994</v>
      </c>
      <c r="I1441" s="42">
        <f t="shared" si="132"/>
        <v>421.65704255555551</v>
      </c>
      <c r="J1441" s="42">
        <f>(Y$9*E1441)+IF(E1441&gt;0,H1441+G1441,0)</f>
        <v>-2578.4027777777774</v>
      </c>
      <c r="K1441" s="42">
        <f>MAX((Y$9*E1441)+H1441+G1441,0)</f>
        <v>0</v>
      </c>
      <c r="L1441" s="42">
        <f t="shared" si="133"/>
        <v>2578.4027777777774</v>
      </c>
      <c r="M1441" s="42">
        <f>ABS(MIN((Y$9*E1441)+H1441+G1441,0))</f>
        <v>2156.7457352222223</v>
      </c>
      <c r="N1441" s="42">
        <f>MAX(K1441,0)*(D1441*1000/3600)</f>
        <v>0</v>
      </c>
      <c r="O1441" s="42">
        <f>ABS(M1441*(D1441*1000/3600))</f>
        <v>15576.496976604938</v>
      </c>
      <c r="P1441" s="42">
        <f>P1440+N1441/1000</f>
        <v>11676.165643094466</v>
      </c>
      <c r="Q1441" s="42">
        <f>Q1440+O1441/1000</f>
        <v>2082.6865387321827</v>
      </c>
      <c r="R1441" s="43">
        <v>1319.7890939966226</v>
      </c>
      <c r="S1441" s="43">
        <f t="shared" si="134"/>
        <v>0</v>
      </c>
      <c r="T1441" s="42">
        <f>V1441*Y$16</f>
        <v>1282.448231709338</v>
      </c>
      <c r="U1441" s="21">
        <f>MIN(O1441,Y$17)</f>
        <v>15000</v>
      </c>
      <c r="V1441" s="21">
        <f t="shared" si="137"/>
        <v>1859.8902568378458</v>
      </c>
      <c r="W1441" s="22"/>
    </row>
    <row r="1442" spans="1:23" x14ac:dyDescent="0.35">
      <c r="A1442" s="5" t="s">
        <v>14</v>
      </c>
      <c r="B1442" s="5">
        <v>1435</v>
      </c>
      <c r="C1442" s="5">
        <v>413</v>
      </c>
      <c r="D1442" s="9">
        <v>20.6</v>
      </c>
      <c r="E1442" s="42">
        <f t="shared" si="135"/>
        <v>-0.95833333333333315</v>
      </c>
      <c r="F1442" s="42">
        <f t="shared" si="136"/>
        <v>-3.4499999999999993</v>
      </c>
      <c r="G1442" s="42">
        <f>0.5*Y$11*Y$13*Y$10*(D1442*(1000/3600))^2</f>
        <v>29.635734625555564</v>
      </c>
      <c r="H1442" s="42">
        <f>IF(D1442=0,0,Y$12*Y$9*9.81)</f>
        <v>374.44769999999994</v>
      </c>
      <c r="I1442" s="42">
        <f t="shared" si="132"/>
        <v>404.08343462555553</v>
      </c>
      <c r="J1442" s="42">
        <f>(Y$9*E1442)+IF(E1442&gt;0,H1442+G1442,0)</f>
        <v>-1662.708333333333</v>
      </c>
      <c r="K1442" s="42">
        <f>MAX((Y$9*E1442)+H1442+G1442,0)</f>
        <v>0</v>
      </c>
      <c r="L1442" s="42">
        <f t="shared" si="133"/>
        <v>1662.708333333333</v>
      </c>
      <c r="M1442" s="42">
        <f>ABS(MIN((Y$9*E1442)+H1442+G1442,0))</f>
        <v>1258.6248987077774</v>
      </c>
      <c r="N1442" s="42">
        <f>MAX(K1442,0)*(D1442*1000/3600)</f>
        <v>0</v>
      </c>
      <c r="O1442" s="42">
        <f>ABS(M1442*(D1442*1000/3600))</f>
        <v>7202.1313648278374</v>
      </c>
      <c r="P1442" s="42">
        <f>P1441+N1442/1000</f>
        <v>11676.165643094466</v>
      </c>
      <c r="Q1442" s="42">
        <f>Q1441+O1442/1000</f>
        <v>2089.8886700970106</v>
      </c>
      <c r="R1442" s="43">
        <v>1319.7890939966226</v>
      </c>
      <c r="S1442" s="43">
        <f t="shared" si="134"/>
        <v>0</v>
      </c>
      <c r="T1442" s="42">
        <f>V1442*Y$16</f>
        <v>1287.4143100031538</v>
      </c>
      <c r="U1442" s="21">
        <f>MIN(O1442,Y$17)</f>
        <v>7202.1313648278374</v>
      </c>
      <c r="V1442" s="21">
        <f t="shared" si="137"/>
        <v>1867.0923882026736</v>
      </c>
      <c r="W1442" s="22"/>
    </row>
    <row r="1443" spans="1:23" x14ac:dyDescent="0.35">
      <c r="A1443" s="5" t="s">
        <v>14</v>
      </c>
      <c r="B1443" s="5">
        <v>1436</v>
      </c>
      <c r="C1443" s="5">
        <v>414</v>
      </c>
      <c r="D1443" s="9">
        <v>19.100000000000001</v>
      </c>
      <c r="E1443" s="42">
        <f t="shared" si="135"/>
        <v>-0.12500000000000031</v>
      </c>
      <c r="F1443" s="42">
        <f t="shared" si="136"/>
        <v>-0.45000000000000107</v>
      </c>
      <c r="G1443" s="42">
        <f>0.5*Y$11*Y$13*Y$10*(D1443*(1000/3600))^2</f>
        <v>25.476982629722229</v>
      </c>
      <c r="H1443" s="42">
        <f>IF(D1443=0,0,Y$12*Y$9*9.81)</f>
        <v>374.44769999999994</v>
      </c>
      <c r="I1443" s="42">
        <f t="shared" si="132"/>
        <v>399.92468262972216</v>
      </c>
      <c r="J1443" s="42">
        <f>(Y$9*E1443)+IF(E1443&gt;0,H1443+G1443,0)</f>
        <v>-216.87500000000054</v>
      </c>
      <c r="K1443" s="42">
        <f>MAX((Y$9*E1443)+H1443+G1443,0)</f>
        <v>183.04968262972164</v>
      </c>
      <c r="L1443" s="42">
        <f t="shared" si="133"/>
        <v>216.87500000000054</v>
      </c>
      <c r="M1443" s="42">
        <f>ABS(MIN((Y$9*E1443)+H1443+G1443,0))</f>
        <v>0</v>
      </c>
      <c r="N1443" s="42">
        <f>MAX(K1443,0)*(D1443*1000/3600)</f>
        <v>971.18026061880096</v>
      </c>
      <c r="O1443" s="42">
        <f>ABS(M1443*(D1443*1000/3600))</f>
        <v>0</v>
      </c>
      <c r="P1443" s="42">
        <f>P1442+N1443/1000</f>
        <v>11677.136823355084</v>
      </c>
      <c r="Q1443" s="42">
        <f>Q1442+O1443/1000</f>
        <v>2089.8886700970106</v>
      </c>
      <c r="R1443" s="43">
        <v>1319.7890939966226</v>
      </c>
      <c r="S1443" s="43">
        <f t="shared" si="134"/>
        <v>0</v>
      </c>
      <c r="T1443" s="42">
        <f>V1443*Y$16</f>
        <v>1287.4143100031538</v>
      </c>
      <c r="U1443" s="21">
        <f>MIN(O1443,Y$17)</f>
        <v>0</v>
      </c>
      <c r="V1443" s="21">
        <f t="shared" si="137"/>
        <v>1867.0923882026736</v>
      </c>
      <c r="W1443" s="22"/>
    </row>
    <row r="1444" spans="1:23" x14ac:dyDescent="0.35">
      <c r="A1444" s="5" t="s">
        <v>14</v>
      </c>
      <c r="B1444" s="5">
        <v>1437</v>
      </c>
      <c r="C1444" s="5">
        <v>415</v>
      </c>
      <c r="D1444" s="9">
        <v>19.7</v>
      </c>
      <c r="E1444" s="42">
        <f t="shared" si="135"/>
        <v>0.27777777777777779</v>
      </c>
      <c r="F1444" s="42">
        <f t="shared" si="136"/>
        <v>1</v>
      </c>
      <c r="G1444" s="42">
        <f>0.5*Y$11*Y$13*Y$10*(D1444*(1000/3600))^2</f>
        <v>27.102771823055559</v>
      </c>
      <c r="H1444" s="42">
        <f>IF(D1444=0,0,Y$12*Y$9*9.81)</f>
        <v>374.44769999999994</v>
      </c>
      <c r="I1444" s="42">
        <f t="shared" si="132"/>
        <v>401.55047182305549</v>
      </c>
      <c r="J1444" s="42">
        <f>(Y$9*E1444)+IF(E1444&gt;0,H1444+G1444,0)</f>
        <v>883.4949162675</v>
      </c>
      <c r="K1444" s="42">
        <f>MAX((Y$9*E1444)+H1444+G1444,0)</f>
        <v>883.4949162675</v>
      </c>
      <c r="L1444" s="42">
        <f t="shared" si="133"/>
        <v>0</v>
      </c>
      <c r="M1444" s="42">
        <f>ABS(MIN((Y$9*E1444)+H1444+G1444,0))</f>
        <v>0</v>
      </c>
      <c r="N1444" s="42">
        <f>MAX(K1444,0)*(D1444*1000/3600)</f>
        <v>4834.6805140193756</v>
      </c>
      <c r="O1444" s="42">
        <f>ABS(M1444*(D1444*1000/3600))</f>
        <v>0</v>
      </c>
      <c r="P1444" s="42">
        <f>P1443+N1444/1000</f>
        <v>11681.971503869103</v>
      </c>
      <c r="Q1444" s="42">
        <f>Q1443+O1444/1000</f>
        <v>2089.8886700970106</v>
      </c>
      <c r="R1444" s="43">
        <v>1319.7890939966226</v>
      </c>
      <c r="S1444" s="43">
        <f t="shared" si="134"/>
        <v>0</v>
      </c>
      <c r="T1444" s="42">
        <f>V1444*Y$16</f>
        <v>1287.4143100031538</v>
      </c>
      <c r="U1444" s="21">
        <f>MIN(O1444,Y$17)</f>
        <v>0</v>
      </c>
      <c r="V1444" s="21">
        <f t="shared" si="137"/>
        <v>1867.0923882026736</v>
      </c>
      <c r="W1444" s="22"/>
    </row>
    <row r="1445" spans="1:23" x14ac:dyDescent="0.35">
      <c r="A1445" s="5" t="s">
        <v>14</v>
      </c>
      <c r="B1445" s="5">
        <v>1438</v>
      </c>
      <c r="C1445" s="5">
        <v>416</v>
      </c>
      <c r="D1445" s="9">
        <v>21.1</v>
      </c>
      <c r="E1445" s="42">
        <f t="shared" si="135"/>
        <v>0.31944444444444453</v>
      </c>
      <c r="F1445" s="42">
        <f t="shared" si="136"/>
        <v>1.1500000000000004</v>
      </c>
      <c r="G1445" s="42">
        <f>0.5*Y$11*Y$13*Y$10*(D1445*(1000/3600))^2</f>
        <v>31.091821596388893</v>
      </c>
      <c r="H1445" s="42">
        <f>IF(D1445=0,0,Y$12*Y$9*9.81)</f>
        <v>374.44769999999994</v>
      </c>
      <c r="I1445" s="42">
        <f t="shared" si="132"/>
        <v>405.53952159638885</v>
      </c>
      <c r="J1445" s="42">
        <f>(Y$9*E1445)+IF(E1445&gt;0,H1445+G1445,0)</f>
        <v>959.77563270750011</v>
      </c>
      <c r="K1445" s="42">
        <f>MAX((Y$9*E1445)+H1445+G1445,0)</f>
        <v>959.77563270750011</v>
      </c>
      <c r="L1445" s="42">
        <f t="shared" si="133"/>
        <v>0</v>
      </c>
      <c r="M1445" s="42">
        <f>ABS(MIN((Y$9*E1445)+H1445+G1445,0))</f>
        <v>0</v>
      </c>
      <c r="N1445" s="42">
        <f>MAX(K1445,0)*(D1445*1000/3600)</f>
        <v>5625.3516250356251</v>
      </c>
      <c r="O1445" s="42">
        <f>ABS(M1445*(D1445*1000/3600))</f>
        <v>0</v>
      </c>
      <c r="P1445" s="42">
        <f>P1444+N1445/1000</f>
        <v>11687.596855494139</v>
      </c>
      <c r="Q1445" s="42">
        <f>Q1444+O1445/1000</f>
        <v>2089.8886700970106</v>
      </c>
      <c r="R1445" s="43">
        <v>1319.7890939966226</v>
      </c>
      <c r="S1445" s="43">
        <f t="shared" si="134"/>
        <v>0</v>
      </c>
      <c r="T1445" s="42">
        <f>V1445*Y$16</f>
        <v>1287.4143100031538</v>
      </c>
      <c r="U1445" s="21">
        <f>MIN(O1445,Y$17)</f>
        <v>0</v>
      </c>
      <c r="V1445" s="21">
        <f t="shared" si="137"/>
        <v>1867.0923882026736</v>
      </c>
      <c r="W1445" s="22"/>
    </row>
    <row r="1446" spans="1:23" x14ac:dyDescent="0.35">
      <c r="A1446" s="5" t="s">
        <v>14</v>
      </c>
      <c r="B1446" s="5">
        <v>1439</v>
      </c>
      <c r="C1446" s="5">
        <v>417</v>
      </c>
      <c r="D1446" s="9">
        <v>22</v>
      </c>
      <c r="E1446" s="42">
        <f t="shared" si="135"/>
        <v>0.1388888888888889</v>
      </c>
      <c r="F1446" s="42">
        <f t="shared" si="136"/>
        <v>0.5</v>
      </c>
      <c r="G1446" s="42">
        <f>0.5*Y$11*Y$13*Y$10*(D1446*(1000/3600))^2</f>
        <v>33.800771888888896</v>
      </c>
      <c r="H1446" s="42">
        <f>IF(D1446=0,0,Y$12*Y$9*9.81)</f>
        <v>374.44769999999994</v>
      </c>
      <c r="I1446" s="42">
        <f t="shared" si="132"/>
        <v>408.24847188888884</v>
      </c>
      <c r="J1446" s="42">
        <f>(Y$9*E1446)+IF(E1446&gt;0,H1446+G1446,0)</f>
        <v>649.22069411111102</v>
      </c>
      <c r="K1446" s="42">
        <f>MAX((Y$9*E1446)+H1446+G1446,0)</f>
        <v>649.22069411111102</v>
      </c>
      <c r="L1446" s="42">
        <f t="shared" si="133"/>
        <v>0</v>
      </c>
      <c r="M1446" s="42">
        <f>ABS(MIN((Y$9*E1446)+H1446+G1446,0))</f>
        <v>0</v>
      </c>
      <c r="N1446" s="42">
        <f>MAX(K1446,0)*(D1446*1000/3600)</f>
        <v>3967.459797345678</v>
      </c>
      <c r="O1446" s="42">
        <f>ABS(M1446*(D1446*1000/3600))</f>
        <v>0</v>
      </c>
      <c r="P1446" s="42">
        <f>P1445+N1446/1000</f>
        <v>11691.564315291485</v>
      </c>
      <c r="Q1446" s="42">
        <f>Q1445+O1446/1000</f>
        <v>2089.8886700970106</v>
      </c>
      <c r="R1446" s="43">
        <v>1319.7890939966226</v>
      </c>
      <c r="S1446" s="43">
        <f t="shared" si="134"/>
        <v>0</v>
      </c>
      <c r="T1446" s="42">
        <f>V1446*Y$16</f>
        <v>1287.4143100031538</v>
      </c>
      <c r="U1446" s="21">
        <f>MIN(O1446,Y$17)</f>
        <v>0</v>
      </c>
      <c r="V1446" s="21">
        <f t="shared" si="137"/>
        <v>1867.0923882026736</v>
      </c>
      <c r="W1446" s="22"/>
    </row>
    <row r="1447" spans="1:23" x14ac:dyDescent="0.35">
      <c r="A1447" s="5" t="s">
        <v>14</v>
      </c>
      <c r="B1447" s="5">
        <v>1440</v>
      </c>
      <c r="C1447" s="5">
        <v>418</v>
      </c>
      <c r="D1447" s="9">
        <v>22.1</v>
      </c>
      <c r="E1447" s="42">
        <f t="shared" si="135"/>
        <v>-8.3333333333333523E-2</v>
      </c>
      <c r="F1447" s="42">
        <f t="shared" si="136"/>
        <v>-0.30000000000000071</v>
      </c>
      <c r="G1447" s="42">
        <f>0.5*Y$11*Y$13*Y$10*(D1447*(1000/3600))^2</f>
        <v>34.108749996388894</v>
      </c>
      <c r="H1447" s="42">
        <f>IF(D1447=0,0,Y$12*Y$9*9.81)</f>
        <v>374.44769999999994</v>
      </c>
      <c r="I1447" s="42">
        <f t="shared" si="132"/>
        <v>408.55644999638884</v>
      </c>
      <c r="J1447" s="42">
        <f>(Y$9*E1447)+IF(E1447&gt;0,H1447+G1447,0)</f>
        <v>-144.58333333333366</v>
      </c>
      <c r="K1447" s="42">
        <f>MAX((Y$9*E1447)+H1447+G1447,0)</f>
        <v>263.97311666305518</v>
      </c>
      <c r="L1447" s="42">
        <f t="shared" si="133"/>
        <v>144.58333333333366</v>
      </c>
      <c r="M1447" s="42">
        <f>ABS(MIN((Y$9*E1447)+H1447+G1447,0))</f>
        <v>0</v>
      </c>
      <c r="N1447" s="42">
        <f>MAX(K1447,0)*(D1447*1000/3600)</f>
        <v>1620.5016328482</v>
      </c>
      <c r="O1447" s="42">
        <f>ABS(M1447*(D1447*1000/3600))</f>
        <v>0</v>
      </c>
      <c r="P1447" s="42">
        <f>P1446+N1447/1000</f>
        <v>11693.184816924333</v>
      </c>
      <c r="Q1447" s="42">
        <f>Q1446+O1447/1000</f>
        <v>2089.8886700970106</v>
      </c>
      <c r="R1447" s="43">
        <v>1319.7890939966226</v>
      </c>
      <c r="S1447" s="43">
        <f t="shared" si="134"/>
        <v>0</v>
      </c>
      <c r="T1447" s="42">
        <f>V1447*Y$16</f>
        <v>1287.4143100031538</v>
      </c>
      <c r="U1447" s="21">
        <f>MIN(O1447,Y$17)</f>
        <v>0</v>
      </c>
      <c r="V1447" s="21">
        <f t="shared" si="137"/>
        <v>1867.0923882026736</v>
      </c>
      <c r="W1447" s="22"/>
    </row>
    <row r="1448" spans="1:23" x14ac:dyDescent="0.35">
      <c r="A1448" s="5" t="s">
        <v>14</v>
      </c>
      <c r="B1448" s="5">
        <v>1441</v>
      </c>
      <c r="C1448" s="5">
        <v>419</v>
      </c>
      <c r="D1448" s="9">
        <v>21.4</v>
      </c>
      <c r="E1448" s="42">
        <f t="shared" si="135"/>
        <v>-0.34722222222222221</v>
      </c>
      <c r="F1448" s="42">
        <f t="shared" si="136"/>
        <v>-1.25</v>
      </c>
      <c r="G1448" s="42">
        <f>0.5*Y$11*Y$13*Y$10*(D1448*(1000/3600))^2</f>
        <v>31.982234492222226</v>
      </c>
      <c r="H1448" s="42">
        <f>IF(D1448=0,0,Y$12*Y$9*9.81)</f>
        <v>374.44769999999994</v>
      </c>
      <c r="I1448" s="42">
        <f t="shared" si="132"/>
        <v>406.42993449222217</v>
      </c>
      <c r="J1448" s="42">
        <f>(Y$9*E1448)+IF(E1448&gt;0,H1448+G1448,0)</f>
        <v>-602.43055555555554</v>
      </c>
      <c r="K1448" s="42">
        <f>MAX((Y$9*E1448)+H1448+G1448,0)</f>
        <v>0</v>
      </c>
      <c r="L1448" s="42">
        <f t="shared" si="133"/>
        <v>602.43055555555554</v>
      </c>
      <c r="M1448" s="42">
        <f>ABS(MIN((Y$9*E1448)+H1448+G1448,0))</f>
        <v>196.00062106333337</v>
      </c>
      <c r="N1448" s="42">
        <f>MAX(K1448,0)*(D1448*1000/3600)</f>
        <v>0</v>
      </c>
      <c r="O1448" s="42">
        <f>ABS(M1448*(D1448*1000/3600))</f>
        <v>1165.1148029875928</v>
      </c>
      <c r="P1448" s="42">
        <f>P1447+N1448/1000</f>
        <v>11693.184816924333</v>
      </c>
      <c r="Q1448" s="42">
        <f>Q1447+O1448/1000</f>
        <v>2091.0537848999984</v>
      </c>
      <c r="R1448" s="43">
        <v>1319.7890939966226</v>
      </c>
      <c r="S1448" s="43">
        <f t="shared" si="134"/>
        <v>0</v>
      </c>
      <c r="T1448" s="42">
        <f>V1448*Y$16</f>
        <v>1288.2176904248406</v>
      </c>
      <c r="U1448" s="21">
        <f>MIN(O1448,Y$17)</f>
        <v>1165.1148029875928</v>
      </c>
      <c r="V1448" s="21">
        <f t="shared" si="137"/>
        <v>1868.2575030056612</v>
      </c>
      <c r="W1448" s="22"/>
    </row>
    <row r="1449" spans="1:23" x14ac:dyDescent="0.35">
      <c r="A1449" s="5" t="s">
        <v>14</v>
      </c>
      <c r="B1449" s="5">
        <v>1442</v>
      </c>
      <c r="C1449" s="5">
        <v>420</v>
      </c>
      <c r="D1449" s="9">
        <v>19.600000000000001</v>
      </c>
      <c r="E1449" s="42">
        <f t="shared" si="135"/>
        <v>-0.43055555555555525</v>
      </c>
      <c r="F1449" s="42">
        <f t="shared" si="136"/>
        <v>-1.5499999999999989</v>
      </c>
      <c r="G1449" s="42">
        <f>0.5*Y$11*Y$13*Y$10*(D1449*(1000/3600))^2</f>
        <v>26.828315142222223</v>
      </c>
      <c r="H1449" s="42">
        <f>IF(D1449=0,0,Y$12*Y$9*9.81)</f>
        <v>374.44769999999994</v>
      </c>
      <c r="I1449" s="42">
        <f t="shared" si="132"/>
        <v>401.27601514222215</v>
      </c>
      <c r="J1449" s="42">
        <f>(Y$9*E1449)+IF(E1449&gt;0,H1449+G1449,0)</f>
        <v>-747.01388888888835</v>
      </c>
      <c r="K1449" s="42">
        <f>MAX((Y$9*E1449)+H1449+G1449,0)</f>
        <v>0</v>
      </c>
      <c r="L1449" s="42">
        <f t="shared" si="133"/>
        <v>747.01388888888835</v>
      </c>
      <c r="M1449" s="42">
        <f>ABS(MIN((Y$9*E1449)+H1449+G1449,0))</f>
        <v>345.7378737466662</v>
      </c>
      <c r="N1449" s="42">
        <f>MAX(K1449,0)*(D1449*1000/3600)</f>
        <v>0</v>
      </c>
      <c r="O1449" s="42">
        <f>ABS(M1449*(D1449*1000/3600))</f>
        <v>1882.3506459540715</v>
      </c>
      <c r="P1449" s="42">
        <f>P1448+N1449/1000</f>
        <v>11693.184816924333</v>
      </c>
      <c r="Q1449" s="42">
        <f>Q1448+O1449/1000</f>
        <v>2092.9361355459523</v>
      </c>
      <c r="R1449" s="43">
        <v>1319.7890939966226</v>
      </c>
      <c r="S1449" s="43">
        <f t="shared" si="134"/>
        <v>0</v>
      </c>
      <c r="T1449" s="42">
        <f>V1449*Y$16</f>
        <v>1289.5156257457477</v>
      </c>
      <c r="U1449" s="21">
        <f>MIN(O1449,Y$17)</f>
        <v>1882.3506459540715</v>
      </c>
      <c r="V1449" s="21">
        <f t="shared" si="137"/>
        <v>1870.1398536516153</v>
      </c>
      <c r="W1449" s="22"/>
    </row>
    <row r="1450" spans="1:23" x14ac:dyDescent="0.35">
      <c r="A1450" s="5" t="s">
        <v>14</v>
      </c>
      <c r="B1450" s="5">
        <v>1443</v>
      </c>
      <c r="C1450" s="5">
        <v>421</v>
      </c>
      <c r="D1450" s="9">
        <v>18.3</v>
      </c>
      <c r="E1450" s="42">
        <f t="shared" si="135"/>
        <v>-0.2222222222222224</v>
      </c>
      <c r="F1450" s="42">
        <f t="shared" si="136"/>
        <v>-0.80000000000000071</v>
      </c>
      <c r="G1450" s="42">
        <f>0.5*Y$11*Y$13*Y$10*(D1450*(1000/3600))^2</f>
        <v>23.387480367500004</v>
      </c>
      <c r="H1450" s="42">
        <f>IF(D1450=0,0,Y$12*Y$9*9.81)</f>
        <v>374.44769999999994</v>
      </c>
      <c r="I1450" s="42">
        <f t="shared" si="132"/>
        <v>397.83518036749996</v>
      </c>
      <c r="J1450" s="42">
        <f>(Y$9*E1450)+IF(E1450&gt;0,H1450+G1450,0)</f>
        <v>-385.55555555555588</v>
      </c>
      <c r="K1450" s="42">
        <f>MAX((Y$9*E1450)+H1450+G1450,0)</f>
        <v>12.279624811944061</v>
      </c>
      <c r="L1450" s="42">
        <f t="shared" si="133"/>
        <v>385.55555555555588</v>
      </c>
      <c r="M1450" s="42">
        <f>ABS(MIN((Y$9*E1450)+H1450+G1450,0))</f>
        <v>0</v>
      </c>
      <c r="N1450" s="42">
        <f>MAX(K1450,0)*(D1450*1000/3600)</f>
        <v>62.421426127382304</v>
      </c>
      <c r="O1450" s="42">
        <f>ABS(M1450*(D1450*1000/3600))</f>
        <v>0</v>
      </c>
      <c r="P1450" s="42">
        <f>P1449+N1450/1000</f>
        <v>11693.247238350461</v>
      </c>
      <c r="Q1450" s="42">
        <f>Q1449+O1450/1000</f>
        <v>2092.9361355459523</v>
      </c>
      <c r="R1450" s="43">
        <v>1319.7890939966226</v>
      </c>
      <c r="S1450" s="43">
        <f t="shared" si="134"/>
        <v>0</v>
      </c>
      <c r="T1450" s="42">
        <f>V1450*Y$16</f>
        <v>1289.5156257457477</v>
      </c>
      <c r="U1450" s="21">
        <f>MIN(O1450,Y$17)</f>
        <v>0</v>
      </c>
      <c r="V1450" s="21">
        <f t="shared" si="137"/>
        <v>1870.1398536516153</v>
      </c>
      <c r="W1450" s="22"/>
    </row>
    <row r="1451" spans="1:23" x14ac:dyDescent="0.35">
      <c r="A1451" s="5" t="s">
        <v>14</v>
      </c>
      <c r="B1451" s="5">
        <v>1444</v>
      </c>
      <c r="C1451" s="5">
        <v>422</v>
      </c>
      <c r="D1451" s="9">
        <v>18</v>
      </c>
      <c r="E1451" s="42">
        <f t="shared" si="135"/>
        <v>0</v>
      </c>
      <c r="F1451" s="42">
        <f t="shared" si="136"/>
        <v>0</v>
      </c>
      <c r="G1451" s="42">
        <f>0.5*Y$11*Y$13*Y$10*(D1451*(1000/3600))^2</f>
        <v>22.626963</v>
      </c>
      <c r="H1451" s="42">
        <f>IF(D1451=0,0,Y$12*Y$9*9.81)</f>
        <v>374.44769999999994</v>
      </c>
      <c r="I1451" s="42">
        <f t="shared" si="132"/>
        <v>397.07466299999993</v>
      </c>
      <c r="J1451" s="42">
        <f>(Y$9*E1451)+IF(E1451&gt;0,H1451+G1451,0)</f>
        <v>0</v>
      </c>
      <c r="K1451" s="42">
        <f>MAX((Y$9*E1451)+H1451+G1451,0)</f>
        <v>397.07466299999993</v>
      </c>
      <c r="L1451" s="42">
        <f t="shared" si="133"/>
        <v>0</v>
      </c>
      <c r="M1451" s="42">
        <f>ABS(MIN((Y$9*E1451)+H1451+G1451,0))</f>
        <v>0</v>
      </c>
      <c r="N1451" s="42">
        <f>MAX(K1451,0)*(D1451*1000/3600)</f>
        <v>1985.3733149999996</v>
      </c>
      <c r="O1451" s="42">
        <f>ABS(M1451*(D1451*1000/3600))</f>
        <v>0</v>
      </c>
      <c r="P1451" s="42">
        <f>P1450+N1451/1000</f>
        <v>11695.23261166546</v>
      </c>
      <c r="Q1451" s="42">
        <f>Q1450+O1451/1000</f>
        <v>2092.9361355459523</v>
      </c>
      <c r="R1451" s="43">
        <v>1319.7890939966226</v>
      </c>
      <c r="S1451" s="43">
        <f t="shared" si="134"/>
        <v>0</v>
      </c>
      <c r="T1451" s="42">
        <f>V1451*Y$16</f>
        <v>1289.5156257457477</v>
      </c>
      <c r="U1451" s="21">
        <f>MIN(O1451,Y$17)</f>
        <v>0</v>
      </c>
      <c r="V1451" s="21">
        <f t="shared" si="137"/>
        <v>1870.1398536516153</v>
      </c>
      <c r="W1451" s="22"/>
    </row>
    <row r="1452" spans="1:23" x14ac:dyDescent="0.35">
      <c r="A1452" s="5" t="s">
        <v>14</v>
      </c>
      <c r="B1452" s="5">
        <v>1445</v>
      </c>
      <c r="C1452" s="5">
        <v>423</v>
      </c>
      <c r="D1452" s="9">
        <v>18.3</v>
      </c>
      <c r="E1452" s="42">
        <f t="shared" si="135"/>
        <v>6.9444444444444448E-2</v>
      </c>
      <c r="F1452" s="42">
        <f t="shared" si="136"/>
        <v>0.25</v>
      </c>
      <c r="G1452" s="42">
        <f>0.5*Y$11*Y$13*Y$10*(D1452*(1000/3600))^2</f>
        <v>23.387480367500004</v>
      </c>
      <c r="H1452" s="42">
        <f>IF(D1452=0,0,Y$12*Y$9*9.81)</f>
        <v>374.44769999999994</v>
      </c>
      <c r="I1452" s="42">
        <f t="shared" si="132"/>
        <v>397.83518036749996</v>
      </c>
      <c r="J1452" s="42">
        <f>(Y$9*E1452)+IF(E1452&gt;0,H1452+G1452,0)</f>
        <v>518.3212914786111</v>
      </c>
      <c r="K1452" s="42">
        <f>MAX((Y$9*E1452)+H1452+G1452,0)</f>
        <v>518.32129147861099</v>
      </c>
      <c r="L1452" s="42">
        <f t="shared" si="133"/>
        <v>0</v>
      </c>
      <c r="M1452" s="42">
        <f>ABS(MIN((Y$9*E1452)+H1452+G1452,0))</f>
        <v>0</v>
      </c>
      <c r="N1452" s="42">
        <f>MAX(K1452,0)*(D1452*1000/3600)</f>
        <v>2634.7998983496059</v>
      </c>
      <c r="O1452" s="42">
        <f>ABS(M1452*(D1452*1000/3600))</f>
        <v>0</v>
      </c>
      <c r="P1452" s="42">
        <f>P1451+N1452/1000</f>
        <v>11697.86741156381</v>
      </c>
      <c r="Q1452" s="42">
        <f>Q1451+O1452/1000</f>
        <v>2092.9361355459523</v>
      </c>
      <c r="R1452" s="43">
        <v>1319.7890939966226</v>
      </c>
      <c r="S1452" s="43">
        <f t="shared" si="134"/>
        <v>0</v>
      </c>
      <c r="T1452" s="42">
        <f>V1452*Y$16</f>
        <v>1289.5156257457477</v>
      </c>
      <c r="U1452" s="21">
        <f>MIN(O1452,Y$17)</f>
        <v>0</v>
      </c>
      <c r="V1452" s="21">
        <f t="shared" si="137"/>
        <v>1870.1398536516153</v>
      </c>
      <c r="W1452" s="22"/>
    </row>
    <row r="1453" spans="1:23" x14ac:dyDescent="0.35">
      <c r="A1453" s="5" t="s">
        <v>14</v>
      </c>
      <c r="B1453" s="5">
        <v>1446</v>
      </c>
      <c r="C1453" s="5">
        <v>424</v>
      </c>
      <c r="D1453" s="9">
        <v>18.5</v>
      </c>
      <c r="E1453" s="42">
        <f t="shared" si="135"/>
        <v>-5.5555555555555851E-2</v>
      </c>
      <c r="F1453" s="42">
        <f t="shared" si="136"/>
        <v>-0.20000000000000107</v>
      </c>
      <c r="G1453" s="42">
        <f>0.5*Y$11*Y$13*Y$10*(D1453*(1000/3600))^2</f>
        <v>23.901475576388894</v>
      </c>
      <c r="H1453" s="42">
        <f>IF(D1453=0,0,Y$12*Y$9*9.81)</f>
        <v>374.44769999999994</v>
      </c>
      <c r="I1453" s="42">
        <f t="shared" si="132"/>
        <v>398.34917557638886</v>
      </c>
      <c r="J1453" s="42">
        <f>(Y$9*E1453)+IF(E1453&gt;0,H1453+G1453,0)</f>
        <v>-96.388888888889397</v>
      </c>
      <c r="K1453" s="42">
        <f>MAX((Y$9*E1453)+H1453+G1453,0)</f>
        <v>301.96028668749949</v>
      </c>
      <c r="L1453" s="42">
        <f t="shared" si="133"/>
        <v>96.388888888889397</v>
      </c>
      <c r="M1453" s="42">
        <f>ABS(MIN((Y$9*E1453)+H1453+G1453,0))</f>
        <v>0</v>
      </c>
      <c r="N1453" s="42">
        <f>MAX(K1453,0)*(D1453*1000/3600)</f>
        <v>1551.7403621440947</v>
      </c>
      <c r="O1453" s="42">
        <f>ABS(M1453*(D1453*1000/3600))</f>
        <v>0</v>
      </c>
      <c r="P1453" s="42">
        <f>P1452+N1453/1000</f>
        <v>11699.419151925953</v>
      </c>
      <c r="Q1453" s="42">
        <f>Q1452+O1453/1000</f>
        <v>2092.9361355459523</v>
      </c>
      <c r="R1453" s="43">
        <v>1319.7890939966226</v>
      </c>
      <c r="S1453" s="43">
        <f t="shared" si="134"/>
        <v>0</v>
      </c>
      <c r="T1453" s="42">
        <f>V1453*Y$16</f>
        <v>1289.5156257457477</v>
      </c>
      <c r="U1453" s="21">
        <f>MIN(O1453,Y$17)</f>
        <v>0</v>
      </c>
      <c r="V1453" s="21">
        <f t="shared" si="137"/>
        <v>1870.1398536516153</v>
      </c>
      <c r="W1453" s="22"/>
    </row>
    <row r="1454" spans="1:23" x14ac:dyDescent="0.35">
      <c r="A1454" s="5" t="s">
        <v>14</v>
      </c>
      <c r="B1454" s="5">
        <v>1447</v>
      </c>
      <c r="C1454" s="5">
        <v>425</v>
      </c>
      <c r="D1454" s="9">
        <v>17.899999999999999</v>
      </c>
      <c r="E1454" s="42">
        <f t="shared" si="135"/>
        <v>-0.4861111111111111</v>
      </c>
      <c r="F1454" s="42">
        <f t="shared" si="136"/>
        <v>-1.75</v>
      </c>
      <c r="G1454" s="42">
        <f>0.5*Y$11*Y$13*Y$10*(D1454*(1000/3600))^2</f>
        <v>22.376250663055554</v>
      </c>
      <c r="H1454" s="42">
        <f>IF(D1454=0,0,Y$12*Y$9*9.81)</f>
        <v>374.44769999999994</v>
      </c>
      <c r="I1454" s="42">
        <f t="shared" si="132"/>
        <v>396.82395066305548</v>
      </c>
      <c r="J1454" s="42">
        <f>(Y$9*E1454)+IF(E1454&gt;0,H1454+G1454,0)</f>
        <v>-843.40277777777771</v>
      </c>
      <c r="K1454" s="42">
        <f>MAX((Y$9*E1454)+H1454+G1454,0)</f>
        <v>0</v>
      </c>
      <c r="L1454" s="42">
        <f t="shared" si="133"/>
        <v>843.40277777777771</v>
      </c>
      <c r="M1454" s="42">
        <f>ABS(MIN((Y$9*E1454)+H1454+G1454,0))</f>
        <v>446.57882711472223</v>
      </c>
      <c r="N1454" s="42">
        <f>MAX(K1454,0)*(D1454*1000/3600)</f>
        <v>0</v>
      </c>
      <c r="O1454" s="42">
        <f>ABS(M1454*(D1454*1000/3600))</f>
        <v>2220.4891681537579</v>
      </c>
      <c r="P1454" s="42">
        <f>P1453+N1454/1000</f>
        <v>11699.419151925953</v>
      </c>
      <c r="Q1454" s="42">
        <f>Q1453+O1454/1000</f>
        <v>2095.1566247141059</v>
      </c>
      <c r="R1454" s="43">
        <v>1319.7890939966226</v>
      </c>
      <c r="S1454" s="43">
        <f t="shared" si="134"/>
        <v>0</v>
      </c>
      <c r="T1454" s="42">
        <f>V1454*Y$16</f>
        <v>1291.0467173769659</v>
      </c>
      <c r="U1454" s="21">
        <f>MIN(O1454,Y$17)</f>
        <v>2220.4891681537579</v>
      </c>
      <c r="V1454" s="21">
        <f t="shared" si="137"/>
        <v>1872.3603428197691</v>
      </c>
      <c r="W1454" s="22"/>
    </row>
    <row r="1455" spans="1:23" x14ac:dyDescent="0.35">
      <c r="A1455" s="5" t="s">
        <v>14</v>
      </c>
      <c r="B1455" s="5">
        <v>1448</v>
      </c>
      <c r="C1455" s="5">
        <v>426</v>
      </c>
      <c r="D1455" s="9">
        <v>15</v>
      </c>
      <c r="E1455" s="42">
        <f t="shared" si="135"/>
        <v>-1.1111111111111109</v>
      </c>
      <c r="F1455" s="42">
        <f t="shared" si="136"/>
        <v>-3.9999999999999991</v>
      </c>
      <c r="G1455" s="42">
        <f>0.5*Y$11*Y$13*Y$10*(D1455*(1000/3600))^2</f>
        <v>15.713168750000003</v>
      </c>
      <c r="H1455" s="42">
        <f>IF(D1455=0,0,Y$12*Y$9*9.81)</f>
        <v>374.44769999999994</v>
      </c>
      <c r="I1455" s="42">
        <f t="shared" si="132"/>
        <v>390.16086874999996</v>
      </c>
      <c r="J1455" s="42">
        <f>(Y$9*E1455)+IF(E1455&gt;0,H1455+G1455,0)</f>
        <v>-1927.7777777777774</v>
      </c>
      <c r="K1455" s="42">
        <f>MAX((Y$9*E1455)+H1455+G1455,0)</f>
        <v>0</v>
      </c>
      <c r="L1455" s="42">
        <f t="shared" si="133"/>
        <v>1927.7777777777774</v>
      </c>
      <c r="M1455" s="42">
        <f>ABS(MIN((Y$9*E1455)+H1455+G1455,0))</f>
        <v>1537.6169090277774</v>
      </c>
      <c r="N1455" s="42">
        <f>MAX(K1455,0)*(D1455*1000/3600)</f>
        <v>0</v>
      </c>
      <c r="O1455" s="42">
        <f>ABS(M1455*(D1455*1000/3600))</f>
        <v>6406.737120949073</v>
      </c>
      <c r="P1455" s="42">
        <f>P1454+N1455/1000</f>
        <v>11699.419151925953</v>
      </c>
      <c r="Q1455" s="42">
        <f>Q1454+O1455/1000</f>
        <v>2101.5633618350548</v>
      </c>
      <c r="R1455" s="43">
        <v>1319.7890939966226</v>
      </c>
      <c r="S1455" s="43">
        <f t="shared" si="134"/>
        <v>0</v>
      </c>
      <c r="T1455" s="42">
        <f>V1455*Y$16</f>
        <v>1295.4643482891022</v>
      </c>
      <c r="U1455" s="21">
        <f>MIN(O1455,Y$17)</f>
        <v>6406.737120949073</v>
      </c>
      <c r="V1455" s="21">
        <f t="shared" si="137"/>
        <v>1878.7670799407183</v>
      </c>
      <c r="W1455" s="22"/>
    </row>
    <row r="1456" spans="1:23" x14ac:dyDescent="0.35">
      <c r="A1456" s="5" t="s">
        <v>14</v>
      </c>
      <c r="B1456" s="5">
        <v>1449</v>
      </c>
      <c r="C1456" s="5">
        <v>427</v>
      </c>
      <c r="D1456" s="9">
        <v>9.9</v>
      </c>
      <c r="E1456" s="42">
        <f t="shared" si="135"/>
        <v>-1.4444444444444444</v>
      </c>
      <c r="F1456" s="42">
        <f t="shared" si="136"/>
        <v>-5.2</v>
      </c>
      <c r="G1456" s="42">
        <f>0.5*Y$11*Y$13*Y$10*(D1456*(1000/3600))^2</f>
        <v>6.8446563075000002</v>
      </c>
      <c r="H1456" s="42">
        <f>IF(D1456=0,0,Y$12*Y$9*9.81)</f>
        <v>374.44769999999994</v>
      </c>
      <c r="I1456" s="42">
        <f t="shared" si="132"/>
        <v>381.29235630749992</v>
      </c>
      <c r="J1456" s="42">
        <f>(Y$9*E1456)+IF(E1456&gt;0,H1456+G1456,0)</f>
        <v>-2506.1111111111109</v>
      </c>
      <c r="K1456" s="42">
        <f>MAX((Y$9*E1456)+H1456+G1456,0)</f>
        <v>0</v>
      </c>
      <c r="L1456" s="42">
        <f t="shared" si="133"/>
        <v>2506.1111111111109</v>
      </c>
      <c r="M1456" s="42">
        <f>ABS(MIN((Y$9*E1456)+H1456+G1456,0))</f>
        <v>2124.8187548036108</v>
      </c>
      <c r="N1456" s="42">
        <f>MAX(K1456,0)*(D1456*1000/3600)</f>
        <v>0</v>
      </c>
      <c r="O1456" s="42">
        <f>ABS(M1456*(D1456*1000/3600))</f>
        <v>5843.25157570993</v>
      </c>
      <c r="P1456" s="42">
        <f>P1455+N1456/1000</f>
        <v>11699.419151925953</v>
      </c>
      <c r="Q1456" s="42">
        <f>Q1455+O1456/1000</f>
        <v>2107.4066134107647</v>
      </c>
      <c r="R1456" s="43">
        <v>1319.7890939966226</v>
      </c>
      <c r="S1456" s="43">
        <f t="shared" si="134"/>
        <v>0</v>
      </c>
      <c r="T1456" s="42">
        <f>V1456*Y$16</f>
        <v>1299.4934395879848</v>
      </c>
      <c r="U1456" s="21">
        <f>MIN(O1456,Y$17)</f>
        <v>5843.25157570993</v>
      </c>
      <c r="V1456" s="21">
        <f t="shared" si="137"/>
        <v>1884.6103315164282</v>
      </c>
      <c r="W1456" s="22"/>
    </row>
    <row r="1457" spans="1:23" x14ac:dyDescent="0.35">
      <c r="A1457" s="5" t="s">
        <v>14</v>
      </c>
      <c r="B1457" s="5">
        <v>1450</v>
      </c>
      <c r="C1457" s="5">
        <v>428</v>
      </c>
      <c r="D1457" s="9">
        <v>4.5999999999999996</v>
      </c>
      <c r="E1457" s="42">
        <f t="shared" si="135"/>
        <v>-1.2083333333333335</v>
      </c>
      <c r="F1457" s="42">
        <f t="shared" si="136"/>
        <v>-4.3500000000000005</v>
      </c>
      <c r="G1457" s="42">
        <f>0.5*Y$11*Y$13*Y$10*(D1457*(1000/3600))^2</f>
        <v>1.4777362255555553</v>
      </c>
      <c r="H1457" s="42">
        <f>IF(D1457=0,0,Y$12*Y$9*9.81)</f>
        <v>374.44769999999994</v>
      </c>
      <c r="I1457" s="42">
        <f t="shared" si="132"/>
        <v>375.92543622555547</v>
      </c>
      <c r="J1457" s="42">
        <f>(Y$9*E1457)+IF(E1457&gt;0,H1457+G1457,0)</f>
        <v>-2096.4583333333335</v>
      </c>
      <c r="K1457" s="42">
        <f>MAX((Y$9*E1457)+H1457+G1457,0)</f>
        <v>0</v>
      </c>
      <c r="L1457" s="42">
        <f t="shared" si="133"/>
        <v>2096.4583333333335</v>
      </c>
      <c r="M1457" s="42">
        <f>ABS(MIN((Y$9*E1457)+H1457+G1457,0))</f>
        <v>1720.5328971077779</v>
      </c>
      <c r="N1457" s="42">
        <f>MAX(K1457,0)*(D1457*1000/3600)</f>
        <v>0</v>
      </c>
      <c r="O1457" s="42">
        <f>ABS(M1457*(D1457*1000/3600))</f>
        <v>2198.4587018599382</v>
      </c>
      <c r="P1457" s="42">
        <f>P1456+N1457/1000</f>
        <v>11699.419151925953</v>
      </c>
      <c r="Q1457" s="42">
        <f>Q1456+O1457/1000</f>
        <v>2109.6050721126248</v>
      </c>
      <c r="R1457" s="43">
        <v>1319.7890939966226</v>
      </c>
      <c r="S1457" s="43">
        <f t="shared" si="134"/>
        <v>0</v>
      </c>
      <c r="T1457" s="42">
        <f>V1457*Y$16</f>
        <v>1301.0093405742502</v>
      </c>
      <c r="U1457" s="21">
        <f>MIN(O1457,Y$17)</f>
        <v>2198.4587018599382</v>
      </c>
      <c r="V1457" s="21">
        <f t="shared" si="137"/>
        <v>1886.8087902182881</v>
      </c>
      <c r="W1457" s="22"/>
    </row>
    <row r="1458" spans="1:23" x14ac:dyDescent="0.35">
      <c r="A1458" s="5" t="s">
        <v>14</v>
      </c>
      <c r="B1458" s="5">
        <v>1451</v>
      </c>
      <c r="C1458" s="5">
        <v>429</v>
      </c>
      <c r="D1458" s="9">
        <v>1.2</v>
      </c>
      <c r="E1458" s="42">
        <f t="shared" si="135"/>
        <v>-0.63888888888888884</v>
      </c>
      <c r="F1458" s="42">
        <f t="shared" si="136"/>
        <v>-2.2999999999999998</v>
      </c>
      <c r="G1458" s="42">
        <f>0.5*Y$11*Y$13*Y$10*(D1458*(1000/3600))^2</f>
        <v>0.10056427999999999</v>
      </c>
      <c r="H1458" s="42">
        <f>IF(D1458=0,0,Y$12*Y$9*9.81)</f>
        <v>374.44769999999994</v>
      </c>
      <c r="I1458" s="42">
        <f t="shared" si="132"/>
        <v>374.54826427999996</v>
      </c>
      <c r="J1458" s="42">
        <f>(Y$9*E1458)+IF(E1458&gt;0,H1458+G1458,0)</f>
        <v>-1108.4722222222222</v>
      </c>
      <c r="K1458" s="42">
        <f>MAX((Y$9*E1458)+H1458+G1458,0)</f>
        <v>0</v>
      </c>
      <c r="L1458" s="42">
        <f t="shared" si="133"/>
        <v>1108.4722222222222</v>
      </c>
      <c r="M1458" s="42">
        <f>ABS(MIN((Y$9*E1458)+H1458+G1458,0))</f>
        <v>733.92395794222227</v>
      </c>
      <c r="N1458" s="42">
        <f>MAX(K1458,0)*(D1458*1000/3600)</f>
        <v>0</v>
      </c>
      <c r="O1458" s="42">
        <f>ABS(M1458*(D1458*1000/3600))</f>
        <v>244.64131931407408</v>
      </c>
      <c r="P1458" s="42">
        <f>P1457+N1458/1000</f>
        <v>11699.419151925953</v>
      </c>
      <c r="Q1458" s="42">
        <f>Q1457+O1458/1000</f>
        <v>2109.8497134319391</v>
      </c>
      <c r="R1458" s="43">
        <v>1319.7890939966226</v>
      </c>
      <c r="S1458" s="43">
        <f t="shared" si="134"/>
        <v>0</v>
      </c>
      <c r="T1458" s="42">
        <f>V1458*Y$16</f>
        <v>1301.1780278536228</v>
      </c>
      <c r="U1458" s="21">
        <f>MIN(O1458,Y$17)</f>
        <v>244.64131931407408</v>
      </c>
      <c r="V1458" s="21">
        <f t="shared" si="137"/>
        <v>1887.0534315376021</v>
      </c>
      <c r="W1458" s="22"/>
    </row>
    <row r="1459" spans="1:23" x14ac:dyDescent="0.35">
      <c r="A1459" s="5" t="s">
        <v>14</v>
      </c>
      <c r="B1459" s="5">
        <v>1452</v>
      </c>
      <c r="C1459" s="5">
        <v>430</v>
      </c>
      <c r="D1459" s="9">
        <v>0</v>
      </c>
      <c r="E1459" s="42">
        <f t="shared" si="135"/>
        <v>-0.16666666666666666</v>
      </c>
      <c r="F1459" s="42">
        <f t="shared" si="136"/>
        <v>-0.6</v>
      </c>
      <c r="G1459" s="42">
        <f>0.5*Y$11*Y$13*Y$10*(D1459*(1000/3600))^2</f>
        <v>0</v>
      </c>
      <c r="H1459" s="42">
        <f>IF(D1459=0,0,Y$12*Y$9*9.81)</f>
        <v>0</v>
      </c>
      <c r="I1459" s="42">
        <f t="shared" si="132"/>
        <v>0</v>
      </c>
      <c r="J1459" s="42">
        <f>(Y$9*E1459)+IF(E1459&gt;0,H1459+G1459,0)</f>
        <v>-289.16666666666663</v>
      </c>
      <c r="K1459" s="42">
        <f>MAX((Y$9*E1459)+H1459+G1459,0)</f>
        <v>0</v>
      </c>
      <c r="L1459" s="42">
        <f t="shared" si="133"/>
        <v>289.16666666666663</v>
      </c>
      <c r="M1459" s="42">
        <f>ABS(MIN((Y$9*E1459)+H1459+G1459,0))</f>
        <v>289.16666666666663</v>
      </c>
      <c r="N1459" s="42">
        <f>MAX(K1459,0)*(D1459*1000/3600)</f>
        <v>0</v>
      </c>
      <c r="O1459" s="42">
        <f>ABS(M1459*(D1459*1000/3600))</f>
        <v>0</v>
      </c>
      <c r="P1459" s="42">
        <f>P1458+N1459/1000</f>
        <v>11699.419151925953</v>
      </c>
      <c r="Q1459" s="42">
        <f>Q1458+O1459/1000</f>
        <v>2109.8497134319391</v>
      </c>
      <c r="R1459" s="43">
        <v>1319.7890939966226</v>
      </c>
      <c r="S1459" s="43">
        <f t="shared" si="134"/>
        <v>0</v>
      </c>
      <c r="T1459" s="42">
        <f>V1459*Y$16</f>
        <v>1301.1780278536228</v>
      </c>
      <c r="U1459" s="21">
        <f>MIN(O1459,Y$17)</f>
        <v>0</v>
      </c>
      <c r="V1459" s="21">
        <f t="shared" si="137"/>
        <v>1887.0534315376021</v>
      </c>
      <c r="W1459" s="22"/>
    </row>
    <row r="1460" spans="1:23" x14ac:dyDescent="0.35">
      <c r="A1460" s="5" t="s">
        <v>14</v>
      </c>
      <c r="B1460" s="5">
        <v>1453</v>
      </c>
      <c r="C1460" s="5">
        <v>431</v>
      </c>
      <c r="D1460" s="9">
        <v>0</v>
      </c>
      <c r="E1460" s="42">
        <f t="shared" si="135"/>
        <v>0</v>
      </c>
      <c r="F1460" s="42">
        <f t="shared" si="136"/>
        <v>0</v>
      </c>
      <c r="G1460" s="42">
        <f>0.5*Y$11*Y$13*Y$10*(D1460*(1000/3600))^2</f>
        <v>0</v>
      </c>
      <c r="H1460" s="42">
        <f>IF(D1460=0,0,Y$12*Y$9*9.81)</f>
        <v>0</v>
      </c>
      <c r="I1460" s="42">
        <f t="shared" si="132"/>
        <v>0</v>
      </c>
      <c r="J1460" s="42">
        <f>(Y$9*E1460)+IF(E1460&gt;0,H1460+G1460,0)</f>
        <v>0</v>
      </c>
      <c r="K1460" s="42">
        <f>MAX((Y$9*E1460)+H1460+G1460,0)</f>
        <v>0</v>
      </c>
      <c r="L1460" s="42">
        <f t="shared" si="133"/>
        <v>0</v>
      </c>
      <c r="M1460" s="42">
        <f>ABS(MIN((Y$9*E1460)+H1460+G1460,0))</f>
        <v>0</v>
      </c>
      <c r="N1460" s="42">
        <f>MAX(K1460,0)*(D1460*1000/3600)</f>
        <v>0</v>
      </c>
      <c r="O1460" s="42">
        <f>ABS(M1460*(D1460*1000/3600))</f>
        <v>0</v>
      </c>
      <c r="P1460" s="42">
        <f>P1459+N1460/1000</f>
        <v>11699.419151925953</v>
      </c>
      <c r="Q1460" s="42">
        <f>Q1459+O1460/1000</f>
        <v>2109.8497134319391</v>
      </c>
      <c r="R1460" s="43">
        <v>1319.7890939966226</v>
      </c>
      <c r="S1460" s="43">
        <f t="shared" si="134"/>
        <v>0</v>
      </c>
      <c r="T1460" s="42">
        <f>V1460*Y$16</f>
        <v>1301.1780278536228</v>
      </c>
      <c r="U1460" s="21">
        <f>MIN(O1460,Y$17)</f>
        <v>0</v>
      </c>
      <c r="V1460" s="21">
        <f t="shared" si="137"/>
        <v>1887.0534315376021</v>
      </c>
      <c r="W1460" s="22"/>
    </row>
    <row r="1461" spans="1:23" x14ac:dyDescent="0.35">
      <c r="A1461" s="5" t="s">
        <v>14</v>
      </c>
      <c r="B1461" s="5">
        <v>1454</v>
      </c>
      <c r="C1461" s="5">
        <v>432</v>
      </c>
      <c r="D1461" s="9">
        <v>0</v>
      </c>
      <c r="E1461" s="42">
        <f t="shared" si="135"/>
        <v>0</v>
      </c>
      <c r="F1461" s="42">
        <f t="shared" si="136"/>
        <v>0</v>
      </c>
      <c r="G1461" s="42">
        <f>0.5*Y$11*Y$13*Y$10*(D1461*(1000/3600))^2</f>
        <v>0</v>
      </c>
      <c r="H1461" s="42">
        <f>IF(D1461=0,0,Y$12*Y$9*9.81)</f>
        <v>0</v>
      </c>
      <c r="I1461" s="42">
        <f t="shared" si="132"/>
        <v>0</v>
      </c>
      <c r="J1461" s="42">
        <f>(Y$9*E1461)+IF(E1461&gt;0,H1461+G1461,0)</f>
        <v>0</v>
      </c>
      <c r="K1461" s="42">
        <f>MAX((Y$9*E1461)+H1461+G1461,0)</f>
        <v>0</v>
      </c>
      <c r="L1461" s="42">
        <f t="shared" si="133"/>
        <v>0</v>
      </c>
      <c r="M1461" s="42">
        <f>ABS(MIN((Y$9*E1461)+H1461+G1461,0))</f>
        <v>0</v>
      </c>
      <c r="N1461" s="42">
        <f>MAX(K1461,0)*(D1461*1000/3600)</f>
        <v>0</v>
      </c>
      <c r="O1461" s="42">
        <f>ABS(M1461*(D1461*1000/3600))</f>
        <v>0</v>
      </c>
      <c r="P1461" s="42">
        <f>P1460+N1461/1000</f>
        <v>11699.419151925953</v>
      </c>
      <c r="Q1461" s="42">
        <f>Q1460+O1461/1000</f>
        <v>2109.8497134319391</v>
      </c>
      <c r="R1461" s="43">
        <v>1319.7890939966226</v>
      </c>
      <c r="S1461" s="43">
        <f t="shared" si="134"/>
        <v>0</v>
      </c>
      <c r="T1461" s="42">
        <f>V1461*Y$16</f>
        <v>1301.1780278536228</v>
      </c>
      <c r="U1461" s="21">
        <f>MIN(O1461,Y$17)</f>
        <v>0</v>
      </c>
      <c r="V1461" s="21">
        <f t="shared" si="137"/>
        <v>1887.0534315376021</v>
      </c>
      <c r="W1461" s="22"/>
    </row>
    <row r="1462" spans="1:23" x14ac:dyDescent="0.35">
      <c r="A1462" s="5" t="s">
        <v>14</v>
      </c>
      <c r="B1462" s="5">
        <v>1455</v>
      </c>
      <c r="C1462" s="5">
        <v>433</v>
      </c>
      <c r="D1462" s="9">
        <v>0</v>
      </c>
      <c r="E1462" s="42">
        <f t="shared" si="135"/>
        <v>0</v>
      </c>
      <c r="F1462" s="42">
        <f t="shared" si="136"/>
        <v>0</v>
      </c>
      <c r="G1462" s="42">
        <f>0.5*Y$11*Y$13*Y$10*(D1462*(1000/3600))^2</f>
        <v>0</v>
      </c>
      <c r="H1462" s="42">
        <f>IF(D1462=0,0,Y$12*Y$9*9.81)</f>
        <v>0</v>
      </c>
      <c r="I1462" s="42">
        <f t="shared" si="132"/>
        <v>0</v>
      </c>
      <c r="J1462" s="42">
        <f>(Y$9*E1462)+IF(E1462&gt;0,H1462+G1462,0)</f>
        <v>0</v>
      </c>
      <c r="K1462" s="42">
        <f>MAX((Y$9*E1462)+H1462+G1462,0)</f>
        <v>0</v>
      </c>
      <c r="L1462" s="42">
        <f t="shared" si="133"/>
        <v>0</v>
      </c>
      <c r="M1462" s="42">
        <f>ABS(MIN((Y$9*E1462)+H1462+G1462,0))</f>
        <v>0</v>
      </c>
      <c r="N1462" s="42">
        <f>MAX(K1462,0)*(D1462*1000/3600)</f>
        <v>0</v>
      </c>
      <c r="O1462" s="42">
        <f>ABS(M1462*(D1462*1000/3600))</f>
        <v>0</v>
      </c>
      <c r="P1462" s="42">
        <f>P1461+N1462/1000</f>
        <v>11699.419151925953</v>
      </c>
      <c r="Q1462" s="42">
        <f>Q1461+O1462/1000</f>
        <v>2109.8497134319391</v>
      </c>
      <c r="R1462" s="43">
        <v>1319.7890939966226</v>
      </c>
      <c r="S1462" s="43">
        <f t="shared" si="134"/>
        <v>0</v>
      </c>
      <c r="T1462" s="42">
        <f>V1462*Y$16</f>
        <v>1301.1780278536228</v>
      </c>
      <c r="U1462" s="21">
        <f>MIN(O1462,Y$17)</f>
        <v>0</v>
      </c>
      <c r="V1462" s="21">
        <f t="shared" si="137"/>
        <v>1887.0534315376021</v>
      </c>
      <c r="W1462" s="22"/>
    </row>
    <row r="1463" spans="1:23" x14ac:dyDescent="0.35">
      <c r="A1463" s="5" t="s">
        <v>14</v>
      </c>
      <c r="B1463" s="5">
        <v>1456</v>
      </c>
      <c r="C1463" s="5">
        <v>434</v>
      </c>
      <c r="D1463" s="9">
        <v>0</v>
      </c>
      <c r="E1463" s="42">
        <f t="shared" si="135"/>
        <v>0</v>
      </c>
      <c r="F1463" s="42">
        <f t="shared" si="136"/>
        <v>0</v>
      </c>
      <c r="G1463" s="42">
        <f>0.5*Y$11*Y$13*Y$10*(D1463*(1000/3600))^2</f>
        <v>0</v>
      </c>
      <c r="H1463" s="42">
        <f>IF(D1463=0,0,Y$12*Y$9*9.81)</f>
        <v>0</v>
      </c>
      <c r="I1463" s="42">
        <f t="shared" si="132"/>
        <v>0</v>
      </c>
      <c r="J1463" s="42">
        <f>(Y$9*E1463)+IF(E1463&gt;0,H1463+G1463,0)</f>
        <v>0</v>
      </c>
      <c r="K1463" s="42">
        <f>MAX((Y$9*E1463)+H1463+G1463,0)</f>
        <v>0</v>
      </c>
      <c r="L1463" s="42">
        <f t="shared" si="133"/>
        <v>0</v>
      </c>
      <c r="M1463" s="42">
        <f>ABS(MIN((Y$9*E1463)+H1463+G1463,0))</f>
        <v>0</v>
      </c>
      <c r="N1463" s="42">
        <f>MAX(K1463,0)*(D1463*1000/3600)</f>
        <v>0</v>
      </c>
      <c r="O1463" s="42">
        <f>ABS(M1463*(D1463*1000/3600))</f>
        <v>0</v>
      </c>
      <c r="P1463" s="42">
        <f>P1462+N1463/1000</f>
        <v>11699.419151925953</v>
      </c>
      <c r="Q1463" s="42">
        <f>Q1462+O1463/1000</f>
        <v>2109.8497134319391</v>
      </c>
      <c r="R1463" s="43">
        <v>1319.7890939966226</v>
      </c>
      <c r="S1463" s="43">
        <f t="shared" si="134"/>
        <v>0</v>
      </c>
      <c r="T1463" s="42">
        <f>V1463*Y$16</f>
        <v>1301.1780278536228</v>
      </c>
      <c r="U1463" s="21">
        <f>MIN(O1463,Y$17)</f>
        <v>0</v>
      </c>
      <c r="V1463" s="21">
        <f t="shared" si="137"/>
        <v>1887.0534315376021</v>
      </c>
      <c r="W1463" s="22"/>
    </row>
    <row r="1464" spans="1:23" x14ac:dyDescent="0.35">
      <c r="A1464" s="5" t="s">
        <v>14</v>
      </c>
      <c r="B1464" s="5">
        <v>1457</v>
      </c>
      <c r="C1464" s="5">
        <v>435</v>
      </c>
      <c r="D1464" s="9">
        <v>0</v>
      </c>
      <c r="E1464" s="42">
        <f t="shared" si="135"/>
        <v>0</v>
      </c>
      <c r="F1464" s="42">
        <f t="shared" si="136"/>
        <v>0</v>
      </c>
      <c r="G1464" s="42">
        <f>0.5*Y$11*Y$13*Y$10*(D1464*(1000/3600))^2</f>
        <v>0</v>
      </c>
      <c r="H1464" s="42">
        <f>IF(D1464=0,0,Y$12*Y$9*9.81)</f>
        <v>0</v>
      </c>
      <c r="I1464" s="42">
        <f t="shared" si="132"/>
        <v>0</v>
      </c>
      <c r="J1464" s="42">
        <f>(Y$9*E1464)+IF(E1464&gt;0,H1464+G1464,0)</f>
        <v>0</v>
      </c>
      <c r="K1464" s="42">
        <f>MAX((Y$9*E1464)+H1464+G1464,0)</f>
        <v>0</v>
      </c>
      <c r="L1464" s="42">
        <f t="shared" si="133"/>
        <v>0</v>
      </c>
      <c r="M1464" s="42">
        <f>ABS(MIN((Y$9*E1464)+H1464+G1464,0))</f>
        <v>0</v>
      </c>
      <c r="N1464" s="42">
        <f>MAX(K1464,0)*(D1464*1000/3600)</f>
        <v>0</v>
      </c>
      <c r="O1464" s="42">
        <f>ABS(M1464*(D1464*1000/3600))</f>
        <v>0</v>
      </c>
      <c r="P1464" s="42">
        <f>P1463+N1464/1000</f>
        <v>11699.419151925953</v>
      </c>
      <c r="Q1464" s="42">
        <f>Q1463+O1464/1000</f>
        <v>2109.8497134319391</v>
      </c>
      <c r="R1464" s="43">
        <v>1319.7890939966226</v>
      </c>
      <c r="S1464" s="43">
        <f t="shared" si="134"/>
        <v>0</v>
      </c>
      <c r="T1464" s="42">
        <f>V1464*Y$16</f>
        <v>1301.1780278536228</v>
      </c>
      <c r="U1464" s="21">
        <f>MIN(O1464,Y$17)</f>
        <v>0</v>
      </c>
      <c r="V1464" s="21">
        <f t="shared" si="137"/>
        <v>1887.0534315376021</v>
      </c>
      <c r="W1464" s="22"/>
    </row>
    <row r="1465" spans="1:23" x14ac:dyDescent="0.35">
      <c r="A1465" s="5" t="s">
        <v>14</v>
      </c>
      <c r="B1465" s="5">
        <v>1458</v>
      </c>
      <c r="C1465" s="5">
        <v>436</v>
      </c>
      <c r="D1465" s="9">
        <v>0</v>
      </c>
      <c r="E1465" s="42">
        <f t="shared" si="135"/>
        <v>0</v>
      </c>
      <c r="F1465" s="42">
        <f t="shared" si="136"/>
        <v>0</v>
      </c>
      <c r="G1465" s="42">
        <f>0.5*Y$11*Y$13*Y$10*(D1465*(1000/3600))^2</f>
        <v>0</v>
      </c>
      <c r="H1465" s="42">
        <f>IF(D1465=0,0,Y$12*Y$9*9.81)</f>
        <v>0</v>
      </c>
      <c r="I1465" s="42">
        <f t="shared" si="132"/>
        <v>0</v>
      </c>
      <c r="J1465" s="42">
        <f>(Y$9*E1465)+IF(E1465&gt;0,H1465+G1465,0)</f>
        <v>0</v>
      </c>
      <c r="K1465" s="42">
        <f>MAX((Y$9*E1465)+H1465+G1465,0)</f>
        <v>0</v>
      </c>
      <c r="L1465" s="42">
        <f t="shared" si="133"/>
        <v>0</v>
      </c>
      <c r="M1465" s="42">
        <f>ABS(MIN((Y$9*E1465)+H1465+G1465,0))</f>
        <v>0</v>
      </c>
      <c r="N1465" s="42">
        <f>MAX(K1465,0)*(D1465*1000/3600)</f>
        <v>0</v>
      </c>
      <c r="O1465" s="42">
        <f>ABS(M1465*(D1465*1000/3600))</f>
        <v>0</v>
      </c>
      <c r="P1465" s="42">
        <f>P1464+N1465/1000</f>
        <v>11699.419151925953</v>
      </c>
      <c r="Q1465" s="42">
        <f>Q1464+O1465/1000</f>
        <v>2109.8497134319391</v>
      </c>
      <c r="R1465" s="43">
        <v>1319.7890939966226</v>
      </c>
      <c r="S1465" s="43">
        <f t="shared" si="134"/>
        <v>0</v>
      </c>
      <c r="T1465" s="42">
        <f>V1465*Y$16</f>
        <v>1301.1780278536228</v>
      </c>
      <c r="U1465" s="21">
        <f>MIN(O1465,Y$17)</f>
        <v>0</v>
      </c>
      <c r="V1465" s="21">
        <f t="shared" si="137"/>
        <v>1887.0534315376021</v>
      </c>
      <c r="W1465" s="22"/>
    </row>
    <row r="1466" spans="1:23" x14ac:dyDescent="0.35">
      <c r="A1466" s="5" t="s">
        <v>14</v>
      </c>
      <c r="B1466" s="5">
        <v>1459</v>
      </c>
      <c r="C1466" s="5">
        <v>437</v>
      </c>
      <c r="D1466" s="9">
        <v>0</v>
      </c>
      <c r="E1466" s="42">
        <f t="shared" si="135"/>
        <v>0</v>
      </c>
      <c r="F1466" s="42">
        <f t="shared" si="136"/>
        <v>0</v>
      </c>
      <c r="G1466" s="42">
        <f>0.5*Y$11*Y$13*Y$10*(D1466*(1000/3600))^2</f>
        <v>0</v>
      </c>
      <c r="H1466" s="42">
        <f>IF(D1466=0,0,Y$12*Y$9*9.81)</f>
        <v>0</v>
      </c>
      <c r="I1466" s="42">
        <f t="shared" si="132"/>
        <v>0</v>
      </c>
      <c r="J1466" s="42">
        <f>(Y$9*E1466)+IF(E1466&gt;0,H1466+G1466,0)</f>
        <v>0</v>
      </c>
      <c r="K1466" s="42">
        <f>MAX((Y$9*E1466)+H1466+G1466,0)</f>
        <v>0</v>
      </c>
      <c r="L1466" s="42">
        <f t="shared" si="133"/>
        <v>0</v>
      </c>
      <c r="M1466" s="42">
        <f>ABS(MIN((Y$9*E1466)+H1466+G1466,0))</f>
        <v>0</v>
      </c>
      <c r="N1466" s="42">
        <f>MAX(K1466,0)*(D1466*1000/3600)</f>
        <v>0</v>
      </c>
      <c r="O1466" s="42">
        <f>ABS(M1466*(D1466*1000/3600))</f>
        <v>0</v>
      </c>
      <c r="P1466" s="42">
        <f>P1465+N1466/1000</f>
        <v>11699.419151925953</v>
      </c>
      <c r="Q1466" s="42">
        <f>Q1465+O1466/1000</f>
        <v>2109.8497134319391</v>
      </c>
      <c r="R1466" s="43">
        <v>1319.7890939966226</v>
      </c>
      <c r="S1466" s="43">
        <f t="shared" si="134"/>
        <v>0</v>
      </c>
      <c r="T1466" s="42">
        <f>V1466*Y$16</f>
        <v>1301.1780278536228</v>
      </c>
      <c r="U1466" s="21">
        <f>MIN(O1466,Y$17)</f>
        <v>0</v>
      </c>
      <c r="V1466" s="21">
        <f t="shared" si="137"/>
        <v>1887.0534315376021</v>
      </c>
      <c r="W1466" s="22"/>
    </row>
    <row r="1467" spans="1:23" x14ac:dyDescent="0.35">
      <c r="A1467" s="5" t="s">
        <v>14</v>
      </c>
      <c r="B1467" s="5">
        <v>1460</v>
      </c>
      <c r="C1467" s="5">
        <v>438</v>
      </c>
      <c r="D1467" s="9">
        <v>0</v>
      </c>
      <c r="E1467" s="42">
        <f t="shared" si="135"/>
        <v>0</v>
      </c>
      <c r="F1467" s="42">
        <f t="shared" si="136"/>
        <v>0</v>
      </c>
      <c r="G1467" s="42">
        <f>0.5*Y$11*Y$13*Y$10*(D1467*(1000/3600))^2</f>
        <v>0</v>
      </c>
      <c r="H1467" s="42">
        <f>IF(D1467=0,0,Y$12*Y$9*9.81)</f>
        <v>0</v>
      </c>
      <c r="I1467" s="42">
        <f t="shared" si="132"/>
        <v>0</v>
      </c>
      <c r="J1467" s="42">
        <f>(Y$9*E1467)+IF(E1467&gt;0,H1467+G1467,0)</f>
        <v>0</v>
      </c>
      <c r="K1467" s="42">
        <f>MAX((Y$9*E1467)+H1467+G1467,0)</f>
        <v>0</v>
      </c>
      <c r="L1467" s="42">
        <f t="shared" si="133"/>
        <v>0</v>
      </c>
      <c r="M1467" s="42">
        <f>ABS(MIN((Y$9*E1467)+H1467+G1467,0))</f>
        <v>0</v>
      </c>
      <c r="N1467" s="42">
        <f>MAX(K1467,0)*(D1467*1000/3600)</f>
        <v>0</v>
      </c>
      <c r="O1467" s="42">
        <f>ABS(M1467*(D1467*1000/3600))</f>
        <v>0</v>
      </c>
      <c r="P1467" s="42">
        <f>P1466+N1467/1000</f>
        <v>11699.419151925953</v>
      </c>
      <c r="Q1467" s="42">
        <f>Q1466+O1467/1000</f>
        <v>2109.8497134319391</v>
      </c>
      <c r="R1467" s="43">
        <v>1319.7890939966226</v>
      </c>
      <c r="S1467" s="43">
        <f t="shared" si="134"/>
        <v>0</v>
      </c>
      <c r="T1467" s="42">
        <f>V1467*Y$16</f>
        <v>1301.1780278536228</v>
      </c>
      <c r="U1467" s="21">
        <f>MIN(O1467,Y$17)</f>
        <v>0</v>
      </c>
      <c r="V1467" s="21">
        <f t="shared" si="137"/>
        <v>1887.0534315376021</v>
      </c>
      <c r="W1467" s="22"/>
    </row>
    <row r="1468" spans="1:23" x14ac:dyDescent="0.35">
      <c r="A1468" s="5" t="s">
        <v>14</v>
      </c>
      <c r="B1468" s="5">
        <v>1461</v>
      </c>
      <c r="C1468" s="5">
        <v>439</v>
      </c>
      <c r="D1468" s="9">
        <v>0</v>
      </c>
      <c r="E1468" s="42">
        <f t="shared" si="135"/>
        <v>0</v>
      </c>
      <c r="F1468" s="42">
        <f t="shared" si="136"/>
        <v>0</v>
      </c>
      <c r="G1468" s="42">
        <f>0.5*Y$11*Y$13*Y$10*(D1468*(1000/3600))^2</f>
        <v>0</v>
      </c>
      <c r="H1468" s="42">
        <f>IF(D1468=0,0,Y$12*Y$9*9.81)</f>
        <v>0</v>
      </c>
      <c r="I1468" s="42">
        <f t="shared" si="132"/>
        <v>0</v>
      </c>
      <c r="J1468" s="42">
        <f>(Y$9*E1468)+IF(E1468&gt;0,H1468+G1468,0)</f>
        <v>0</v>
      </c>
      <c r="K1468" s="42">
        <f>MAX((Y$9*E1468)+H1468+G1468,0)</f>
        <v>0</v>
      </c>
      <c r="L1468" s="42">
        <f t="shared" si="133"/>
        <v>0</v>
      </c>
      <c r="M1468" s="42">
        <f>ABS(MIN((Y$9*E1468)+H1468+G1468,0))</f>
        <v>0</v>
      </c>
      <c r="N1468" s="42">
        <f>MAX(K1468,0)*(D1468*1000/3600)</f>
        <v>0</v>
      </c>
      <c r="O1468" s="42">
        <f>ABS(M1468*(D1468*1000/3600))</f>
        <v>0</v>
      </c>
      <c r="P1468" s="42">
        <f>P1467+N1468/1000</f>
        <v>11699.419151925953</v>
      </c>
      <c r="Q1468" s="42">
        <f>Q1467+O1468/1000</f>
        <v>2109.8497134319391</v>
      </c>
      <c r="R1468" s="43">
        <v>1319.7890939966226</v>
      </c>
      <c r="S1468" s="43">
        <f t="shared" si="134"/>
        <v>0</v>
      </c>
      <c r="T1468" s="42">
        <f>V1468*Y$16</f>
        <v>1301.1780278536228</v>
      </c>
      <c r="U1468" s="21">
        <f>MIN(O1468,Y$17)</f>
        <v>0</v>
      </c>
      <c r="V1468" s="21">
        <f t="shared" si="137"/>
        <v>1887.0534315376021</v>
      </c>
      <c r="W1468" s="22"/>
    </row>
    <row r="1469" spans="1:23" x14ac:dyDescent="0.35">
      <c r="A1469" s="5" t="s">
        <v>14</v>
      </c>
      <c r="B1469" s="5">
        <v>1462</v>
      </c>
      <c r="C1469" s="5">
        <v>440</v>
      </c>
      <c r="D1469" s="9">
        <v>0</v>
      </c>
      <c r="E1469" s="42">
        <f t="shared" si="135"/>
        <v>0</v>
      </c>
      <c r="F1469" s="42">
        <f t="shared" si="136"/>
        <v>0</v>
      </c>
      <c r="G1469" s="42">
        <f>0.5*Y$11*Y$13*Y$10*(D1469*(1000/3600))^2</f>
        <v>0</v>
      </c>
      <c r="H1469" s="42">
        <f>IF(D1469=0,0,Y$12*Y$9*9.81)</f>
        <v>0</v>
      </c>
      <c r="I1469" s="42">
        <f t="shared" si="132"/>
        <v>0</v>
      </c>
      <c r="J1469" s="42">
        <f>(Y$9*E1469)+IF(E1469&gt;0,H1469+G1469,0)</f>
        <v>0</v>
      </c>
      <c r="K1469" s="42">
        <f>MAX((Y$9*E1469)+H1469+G1469,0)</f>
        <v>0</v>
      </c>
      <c r="L1469" s="42">
        <f t="shared" si="133"/>
        <v>0</v>
      </c>
      <c r="M1469" s="42">
        <f>ABS(MIN((Y$9*E1469)+H1469+G1469,0))</f>
        <v>0</v>
      </c>
      <c r="N1469" s="42">
        <f>MAX(K1469,0)*(D1469*1000/3600)</f>
        <v>0</v>
      </c>
      <c r="O1469" s="42">
        <f>ABS(M1469*(D1469*1000/3600))</f>
        <v>0</v>
      </c>
      <c r="P1469" s="42">
        <f>P1468+N1469/1000</f>
        <v>11699.419151925953</v>
      </c>
      <c r="Q1469" s="42">
        <f>Q1468+O1469/1000</f>
        <v>2109.8497134319391</v>
      </c>
      <c r="R1469" s="43">
        <v>1319.7890939966226</v>
      </c>
      <c r="S1469" s="43">
        <f t="shared" si="134"/>
        <v>0</v>
      </c>
      <c r="T1469" s="42">
        <f>V1469*Y$16</f>
        <v>1301.1780278536228</v>
      </c>
      <c r="U1469" s="21">
        <f>MIN(O1469,Y$17)</f>
        <v>0</v>
      </c>
      <c r="V1469" s="21">
        <f t="shared" si="137"/>
        <v>1887.0534315376021</v>
      </c>
      <c r="W1469" s="22"/>
    </row>
    <row r="1470" spans="1:23" x14ac:dyDescent="0.35">
      <c r="A1470" s="5" t="s">
        <v>14</v>
      </c>
      <c r="B1470" s="5">
        <v>1463</v>
      </c>
      <c r="C1470" s="5">
        <v>441</v>
      </c>
      <c r="D1470" s="9">
        <v>0</v>
      </c>
      <c r="E1470" s="42">
        <f t="shared" si="135"/>
        <v>0</v>
      </c>
      <c r="F1470" s="42">
        <f t="shared" si="136"/>
        <v>0</v>
      </c>
      <c r="G1470" s="42">
        <f>0.5*Y$11*Y$13*Y$10*(D1470*(1000/3600))^2</f>
        <v>0</v>
      </c>
      <c r="H1470" s="42">
        <f>IF(D1470=0,0,Y$12*Y$9*9.81)</f>
        <v>0</v>
      </c>
      <c r="I1470" s="42">
        <f t="shared" si="132"/>
        <v>0</v>
      </c>
      <c r="J1470" s="42">
        <f>(Y$9*E1470)+IF(E1470&gt;0,H1470+G1470,0)</f>
        <v>0</v>
      </c>
      <c r="K1470" s="42">
        <f>MAX((Y$9*E1470)+H1470+G1470,0)</f>
        <v>0</v>
      </c>
      <c r="L1470" s="42">
        <f t="shared" si="133"/>
        <v>0</v>
      </c>
      <c r="M1470" s="42">
        <f>ABS(MIN((Y$9*E1470)+H1470+G1470,0))</f>
        <v>0</v>
      </c>
      <c r="N1470" s="42">
        <f>MAX(K1470,0)*(D1470*1000/3600)</f>
        <v>0</v>
      </c>
      <c r="O1470" s="42">
        <f>ABS(M1470*(D1470*1000/3600))</f>
        <v>0</v>
      </c>
      <c r="P1470" s="42">
        <f>P1469+N1470/1000</f>
        <v>11699.419151925953</v>
      </c>
      <c r="Q1470" s="42">
        <f>Q1469+O1470/1000</f>
        <v>2109.8497134319391</v>
      </c>
      <c r="R1470" s="43">
        <v>1319.7890939966226</v>
      </c>
      <c r="S1470" s="43">
        <f t="shared" si="134"/>
        <v>0</v>
      </c>
      <c r="T1470" s="42">
        <f>V1470*Y$16</f>
        <v>1301.1780278536228</v>
      </c>
      <c r="U1470" s="21">
        <f>MIN(O1470,Y$17)</f>
        <v>0</v>
      </c>
      <c r="V1470" s="21">
        <f t="shared" si="137"/>
        <v>1887.0534315376021</v>
      </c>
      <c r="W1470" s="22"/>
    </row>
    <row r="1471" spans="1:23" x14ac:dyDescent="0.35">
      <c r="A1471" s="5" t="s">
        <v>14</v>
      </c>
      <c r="B1471" s="5">
        <v>1464</v>
      </c>
      <c r="C1471" s="5">
        <v>442</v>
      </c>
      <c r="D1471" s="9">
        <v>0</v>
      </c>
      <c r="E1471" s="42">
        <f t="shared" si="135"/>
        <v>0</v>
      </c>
      <c r="F1471" s="42">
        <f t="shared" si="136"/>
        <v>0</v>
      </c>
      <c r="G1471" s="42">
        <f>0.5*Y$11*Y$13*Y$10*(D1471*(1000/3600))^2</f>
        <v>0</v>
      </c>
      <c r="H1471" s="42">
        <f>IF(D1471=0,0,Y$12*Y$9*9.81)</f>
        <v>0</v>
      </c>
      <c r="I1471" s="42">
        <f t="shared" si="132"/>
        <v>0</v>
      </c>
      <c r="J1471" s="42">
        <f>(Y$9*E1471)+IF(E1471&gt;0,H1471+G1471,0)</f>
        <v>0</v>
      </c>
      <c r="K1471" s="42">
        <f>MAX((Y$9*E1471)+H1471+G1471,0)</f>
        <v>0</v>
      </c>
      <c r="L1471" s="42">
        <f t="shared" si="133"/>
        <v>0</v>
      </c>
      <c r="M1471" s="42">
        <f>ABS(MIN((Y$9*E1471)+H1471+G1471,0))</f>
        <v>0</v>
      </c>
      <c r="N1471" s="42">
        <f>MAX(K1471,0)*(D1471*1000/3600)</f>
        <v>0</v>
      </c>
      <c r="O1471" s="42">
        <f>ABS(M1471*(D1471*1000/3600))</f>
        <v>0</v>
      </c>
      <c r="P1471" s="42">
        <f>P1470+N1471/1000</f>
        <v>11699.419151925953</v>
      </c>
      <c r="Q1471" s="42">
        <f>Q1470+O1471/1000</f>
        <v>2109.8497134319391</v>
      </c>
      <c r="R1471" s="43">
        <v>1319.7890939966226</v>
      </c>
      <c r="S1471" s="43">
        <f t="shared" si="134"/>
        <v>0</v>
      </c>
      <c r="T1471" s="42">
        <f>V1471*Y$16</f>
        <v>1301.1780278536228</v>
      </c>
      <c r="U1471" s="21">
        <f>MIN(O1471,Y$17)</f>
        <v>0</v>
      </c>
      <c r="V1471" s="21">
        <f t="shared" si="137"/>
        <v>1887.0534315376021</v>
      </c>
      <c r="W1471" s="22"/>
    </row>
    <row r="1472" spans="1:23" x14ac:dyDescent="0.35">
      <c r="A1472" s="5" t="s">
        <v>14</v>
      </c>
      <c r="B1472" s="5">
        <v>1465</v>
      </c>
      <c r="C1472" s="5">
        <v>443</v>
      </c>
      <c r="D1472" s="9">
        <v>0</v>
      </c>
      <c r="E1472" s="42">
        <f t="shared" si="135"/>
        <v>0</v>
      </c>
      <c r="F1472" s="42">
        <f t="shared" si="136"/>
        <v>0</v>
      </c>
      <c r="G1472" s="42">
        <f>0.5*Y$11*Y$13*Y$10*(D1472*(1000/3600))^2</f>
        <v>0</v>
      </c>
      <c r="H1472" s="42">
        <f>IF(D1472=0,0,Y$12*Y$9*9.81)</f>
        <v>0</v>
      </c>
      <c r="I1472" s="42">
        <f t="shared" si="132"/>
        <v>0</v>
      </c>
      <c r="J1472" s="42">
        <f>(Y$9*E1472)+IF(E1472&gt;0,H1472+G1472,0)</f>
        <v>0</v>
      </c>
      <c r="K1472" s="42">
        <f>MAX((Y$9*E1472)+H1472+G1472,0)</f>
        <v>0</v>
      </c>
      <c r="L1472" s="42">
        <f t="shared" si="133"/>
        <v>0</v>
      </c>
      <c r="M1472" s="42">
        <f>ABS(MIN((Y$9*E1472)+H1472+G1472,0))</f>
        <v>0</v>
      </c>
      <c r="N1472" s="42">
        <f>MAX(K1472,0)*(D1472*1000/3600)</f>
        <v>0</v>
      </c>
      <c r="O1472" s="42">
        <f>ABS(M1472*(D1472*1000/3600))</f>
        <v>0</v>
      </c>
      <c r="P1472" s="42">
        <f>P1471+N1472/1000</f>
        <v>11699.419151925953</v>
      </c>
      <c r="Q1472" s="42">
        <f>Q1471+O1472/1000</f>
        <v>2109.8497134319391</v>
      </c>
      <c r="R1472" s="43">
        <v>1319.7890939966226</v>
      </c>
      <c r="S1472" s="43">
        <f t="shared" si="134"/>
        <v>156.33104693854375</v>
      </c>
      <c r="T1472" s="42">
        <f>V1472*Y$16</f>
        <v>1301.1780278536228</v>
      </c>
      <c r="U1472" s="21">
        <f>MIN(O1472,Y$17)</f>
        <v>0</v>
      </c>
      <c r="V1472" s="21">
        <f t="shared" si="137"/>
        <v>1887.0534315376021</v>
      </c>
      <c r="W1472" s="22"/>
    </row>
    <row r="1473" spans="1:23" x14ac:dyDescent="0.35">
      <c r="A1473" s="5" t="s">
        <v>14</v>
      </c>
      <c r="B1473" s="5">
        <v>1466</v>
      </c>
      <c r="C1473" s="5">
        <v>444</v>
      </c>
      <c r="D1473" s="9">
        <v>0</v>
      </c>
      <c r="E1473" s="42">
        <f t="shared" si="135"/>
        <v>0</v>
      </c>
      <c r="F1473" s="42">
        <f t="shared" si="136"/>
        <v>0</v>
      </c>
      <c r="G1473" s="42">
        <f>0.5*Y$11*Y$13*Y$10*(D1473*(1000/3600))^2</f>
        <v>0</v>
      </c>
      <c r="H1473" s="42">
        <f>IF(D1473=0,0,Y$12*Y$9*9.81)</f>
        <v>0</v>
      </c>
      <c r="I1473" s="42">
        <f t="shared" si="132"/>
        <v>0</v>
      </c>
      <c r="J1473" s="42">
        <f>(Y$9*E1473)+IF(E1473&gt;0,H1473+G1473,0)</f>
        <v>0</v>
      </c>
      <c r="K1473" s="42">
        <f>MAX((Y$9*E1473)+H1473+G1473,0)</f>
        <v>0</v>
      </c>
      <c r="L1473" s="42">
        <f t="shared" si="133"/>
        <v>0</v>
      </c>
      <c r="M1473" s="42">
        <f>ABS(MIN((Y$9*E1473)+H1473+G1473,0))</f>
        <v>0</v>
      </c>
      <c r="N1473" s="42">
        <f>MAX(K1473,0)*(D1473*1000/3600)</f>
        <v>0</v>
      </c>
      <c r="O1473" s="42">
        <f>ABS(M1473*(D1473*1000/3600))</f>
        <v>0</v>
      </c>
      <c r="P1473" s="42">
        <f>P1472+N1473/1000</f>
        <v>11699.419151925953</v>
      </c>
      <c r="Q1473" s="42">
        <f>Q1472+O1473/1000</f>
        <v>2109.8497134319391</v>
      </c>
      <c r="R1473" s="43">
        <v>1476.1201409351663</v>
      </c>
      <c r="S1473" s="43">
        <f t="shared" si="134"/>
        <v>0</v>
      </c>
      <c r="T1473" s="42">
        <f>V1473*Y$16</f>
        <v>1301.1780278536228</v>
      </c>
      <c r="U1473" s="21">
        <f>MIN(O1473,Y$17)</f>
        <v>0</v>
      </c>
      <c r="V1473" s="21">
        <f t="shared" si="137"/>
        <v>1887.0534315376021</v>
      </c>
      <c r="W1473" s="22"/>
    </row>
    <row r="1474" spans="1:23" x14ac:dyDescent="0.35">
      <c r="A1474" s="5" t="s">
        <v>14</v>
      </c>
      <c r="B1474" s="5">
        <v>1467</v>
      </c>
      <c r="C1474" s="5">
        <v>445</v>
      </c>
      <c r="D1474" s="9">
        <v>0</v>
      </c>
      <c r="E1474" s="42">
        <f t="shared" si="135"/>
        <v>0</v>
      </c>
      <c r="F1474" s="42">
        <f t="shared" si="136"/>
        <v>0</v>
      </c>
      <c r="G1474" s="42">
        <f>0.5*Y$11*Y$13*Y$10*(D1474*(1000/3600))^2</f>
        <v>0</v>
      </c>
      <c r="H1474" s="42">
        <f>IF(D1474=0,0,Y$12*Y$9*9.81)</f>
        <v>0</v>
      </c>
      <c r="I1474" s="42">
        <f t="shared" si="132"/>
        <v>0</v>
      </c>
      <c r="J1474" s="42">
        <f>(Y$9*E1474)+IF(E1474&gt;0,H1474+G1474,0)</f>
        <v>0</v>
      </c>
      <c r="K1474" s="42">
        <f>MAX((Y$9*E1474)+H1474+G1474,0)</f>
        <v>0</v>
      </c>
      <c r="L1474" s="42">
        <f t="shared" si="133"/>
        <v>0</v>
      </c>
      <c r="M1474" s="42">
        <f>ABS(MIN((Y$9*E1474)+H1474+G1474,0))</f>
        <v>0</v>
      </c>
      <c r="N1474" s="42">
        <f>MAX(K1474,0)*(D1474*1000/3600)</f>
        <v>0</v>
      </c>
      <c r="O1474" s="42">
        <f>ABS(M1474*(D1474*1000/3600))</f>
        <v>0</v>
      </c>
      <c r="P1474" s="42">
        <f>P1473+N1474/1000</f>
        <v>11699.419151925953</v>
      </c>
      <c r="Q1474" s="42">
        <f>Q1473+O1474/1000</f>
        <v>2109.8497134319391</v>
      </c>
      <c r="R1474" s="43">
        <v>1476.1201409351663</v>
      </c>
      <c r="S1474" s="43">
        <f t="shared" si="134"/>
        <v>0</v>
      </c>
      <c r="T1474" s="42">
        <f>V1474*Y$16</f>
        <v>1301.1780278536228</v>
      </c>
      <c r="U1474" s="21">
        <f>MIN(O1474,Y$17)</f>
        <v>0</v>
      </c>
      <c r="V1474" s="21">
        <f t="shared" si="137"/>
        <v>1887.0534315376021</v>
      </c>
      <c r="W1474" s="22"/>
    </row>
    <row r="1475" spans="1:23" x14ac:dyDescent="0.35">
      <c r="A1475" s="5" t="s">
        <v>14</v>
      </c>
      <c r="B1475" s="5">
        <v>1468</v>
      </c>
      <c r="C1475" s="5">
        <v>446</v>
      </c>
      <c r="D1475" s="9">
        <v>0</v>
      </c>
      <c r="E1475" s="42">
        <f t="shared" si="135"/>
        <v>0</v>
      </c>
      <c r="F1475" s="42">
        <f t="shared" si="136"/>
        <v>0</v>
      </c>
      <c r="G1475" s="42">
        <f>0.5*Y$11*Y$13*Y$10*(D1475*(1000/3600))^2</f>
        <v>0</v>
      </c>
      <c r="H1475" s="42">
        <f>IF(D1475=0,0,Y$12*Y$9*9.81)</f>
        <v>0</v>
      </c>
      <c r="I1475" s="42">
        <f t="shared" si="132"/>
        <v>0</v>
      </c>
      <c r="J1475" s="42">
        <f>(Y$9*E1475)+IF(E1475&gt;0,H1475+G1475,0)</f>
        <v>0</v>
      </c>
      <c r="K1475" s="42">
        <f>MAX((Y$9*E1475)+H1475+G1475,0)</f>
        <v>0</v>
      </c>
      <c r="L1475" s="42">
        <f t="shared" si="133"/>
        <v>0</v>
      </c>
      <c r="M1475" s="42">
        <f>ABS(MIN((Y$9*E1475)+H1475+G1475,0))</f>
        <v>0</v>
      </c>
      <c r="N1475" s="42">
        <f>MAX(K1475,0)*(D1475*1000/3600)</f>
        <v>0</v>
      </c>
      <c r="O1475" s="42">
        <f>ABS(M1475*(D1475*1000/3600))</f>
        <v>0</v>
      </c>
      <c r="P1475" s="42">
        <f>P1474+N1475/1000</f>
        <v>11699.419151925953</v>
      </c>
      <c r="Q1475" s="42">
        <f>Q1474+O1475/1000</f>
        <v>2109.8497134319391</v>
      </c>
      <c r="R1475" s="43">
        <v>1476.1201409351663</v>
      </c>
      <c r="S1475" s="43">
        <f t="shared" si="134"/>
        <v>0</v>
      </c>
      <c r="T1475" s="42">
        <f>V1475*Y$16</f>
        <v>1301.1780278536228</v>
      </c>
      <c r="U1475" s="21">
        <f>MIN(O1475,Y$17)</f>
        <v>0</v>
      </c>
      <c r="V1475" s="21">
        <f t="shared" si="137"/>
        <v>1887.0534315376021</v>
      </c>
      <c r="W1475" s="22"/>
    </row>
    <row r="1476" spans="1:23" x14ac:dyDescent="0.35">
      <c r="A1476" s="5" t="s">
        <v>14</v>
      </c>
      <c r="B1476" s="5">
        <v>1469</v>
      </c>
      <c r="C1476" s="5">
        <v>447</v>
      </c>
      <c r="D1476" s="9">
        <v>0</v>
      </c>
      <c r="E1476" s="42">
        <f t="shared" si="135"/>
        <v>0</v>
      </c>
      <c r="F1476" s="42">
        <f t="shared" si="136"/>
        <v>0</v>
      </c>
      <c r="G1476" s="42">
        <f>0.5*Y$11*Y$13*Y$10*(D1476*(1000/3600))^2</f>
        <v>0</v>
      </c>
      <c r="H1476" s="42">
        <f>IF(D1476=0,0,Y$12*Y$9*9.81)</f>
        <v>0</v>
      </c>
      <c r="I1476" s="42">
        <f t="shared" si="132"/>
        <v>0</v>
      </c>
      <c r="J1476" s="42">
        <f>(Y$9*E1476)+IF(E1476&gt;0,H1476+G1476,0)</f>
        <v>0</v>
      </c>
      <c r="K1476" s="42">
        <f>MAX((Y$9*E1476)+H1476+G1476,0)</f>
        <v>0</v>
      </c>
      <c r="L1476" s="42">
        <f t="shared" si="133"/>
        <v>0</v>
      </c>
      <c r="M1476" s="42">
        <f>ABS(MIN((Y$9*E1476)+H1476+G1476,0))</f>
        <v>0</v>
      </c>
      <c r="N1476" s="42">
        <f>MAX(K1476,0)*(D1476*1000/3600)</f>
        <v>0</v>
      </c>
      <c r="O1476" s="42">
        <f>ABS(M1476*(D1476*1000/3600))</f>
        <v>0</v>
      </c>
      <c r="P1476" s="42">
        <f>P1475+N1476/1000</f>
        <v>11699.419151925953</v>
      </c>
      <c r="Q1476" s="42">
        <f>Q1475+O1476/1000</f>
        <v>2109.8497134319391</v>
      </c>
      <c r="R1476" s="43">
        <v>1476.1201409351663</v>
      </c>
      <c r="S1476" s="43">
        <f t="shared" si="134"/>
        <v>0</v>
      </c>
      <c r="T1476" s="42">
        <f>V1476*Y$16</f>
        <v>1301.1780278536228</v>
      </c>
      <c r="U1476" s="21">
        <f>MIN(O1476,Y$17)</f>
        <v>0</v>
      </c>
      <c r="V1476" s="21">
        <f t="shared" si="137"/>
        <v>1887.0534315376021</v>
      </c>
      <c r="W1476" s="22"/>
    </row>
    <row r="1477" spans="1:23" x14ac:dyDescent="0.35">
      <c r="A1477" s="5" t="s">
        <v>14</v>
      </c>
      <c r="B1477" s="5">
        <v>1470</v>
      </c>
      <c r="C1477" s="5">
        <v>448</v>
      </c>
      <c r="D1477" s="9">
        <v>0</v>
      </c>
      <c r="E1477" s="42">
        <f t="shared" si="135"/>
        <v>0</v>
      </c>
      <c r="F1477" s="42">
        <f t="shared" si="136"/>
        <v>0</v>
      </c>
      <c r="G1477" s="42">
        <f>0.5*Y$11*Y$13*Y$10*(D1477*(1000/3600))^2</f>
        <v>0</v>
      </c>
      <c r="H1477" s="42">
        <f>IF(D1477=0,0,Y$12*Y$9*9.81)</f>
        <v>0</v>
      </c>
      <c r="I1477" s="42">
        <f t="shared" si="132"/>
        <v>0</v>
      </c>
      <c r="J1477" s="42">
        <f>(Y$9*E1477)+IF(E1477&gt;0,H1477+G1477,0)</f>
        <v>0</v>
      </c>
      <c r="K1477" s="42">
        <f>MAX((Y$9*E1477)+H1477+G1477,0)</f>
        <v>0</v>
      </c>
      <c r="L1477" s="42">
        <f t="shared" si="133"/>
        <v>0</v>
      </c>
      <c r="M1477" s="42">
        <f>ABS(MIN((Y$9*E1477)+H1477+G1477,0))</f>
        <v>0</v>
      </c>
      <c r="N1477" s="42">
        <f>MAX(K1477,0)*(D1477*1000/3600)</f>
        <v>0</v>
      </c>
      <c r="O1477" s="42">
        <f>ABS(M1477*(D1477*1000/3600))</f>
        <v>0</v>
      </c>
      <c r="P1477" s="42">
        <f>P1476+N1477/1000</f>
        <v>11699.419151925953</v>
      </c>
      <c r="Q1477" s="42">
        <f>Q1476+O1477/1000</f>
        <v>2109.8497134319391</v>
      </c>
      <c r="R1477" s="43">
        <v>1476.1201409351663</v>
      </c>
      <c r="S1477" s="43">
        <f t="shared" si="134"/>
        <v>0</v>
      </c>
      <c r="T1477" s="42">
        <f>V1477*Y$16</f>
        <v>1301.1780278536228</v>
      </c>
      <c r="U1477" s="21">
        <f>MIN(O1477,Y$17)</f>
        <v>0</v>
      </c>
      <c r="V1477" s="21">
        <f t="shared" si="137"/>
        <v>1887.0534315376021</v>
      </c>
      <c r="W1477" s="22"/>
    </row>
    <row r="1478" spans="1:23" x14ac:dyDescent="0.35">
      <c r="A1478" s="5" t="s">
        <v>14</v>
      </c>
      <c r="B1478" s="5">
        <v>1471</v>
      </c>
      <c r="C1478" s="5">
        <v>449</v>
      </c>
      <c r="D1478" s="9">
        <v>0</v>
      </c>
      <c r="E1478" s="42">
        <f t="shared" si="135"/>
        <v>0</v>
      </c>
      <c r="F1478" s="42">
        <f t="shared" si="136"/>
        <v>0</v>
      </c>
      <c r="G1478" s="42">
        <f>0.5*Y$11*Y$13*Y$10*(D1478*(1000/3600))^2</f>
        <v>0</v>
      </c>
      <c r="H1478" s="42">
        <f>IF(D1478=0,0,Y$12*Y$9*9.81)</f>
        <v>0</v>
      </c>
      <c r="I1478" s="42">
        <f t="shared" si="132"/>
        <v>0</v>
      </c>
      <c r="J1478" s="42">
        <f>(Y$9*E1478)+IF(E1478&gt;0,H1478+G1478,0)</f>
        <v>0</v>
      </c>
      <c r="K1478" s="42">
        <f>MAX((Y$9*E1478)+H1478+G1478,0)</f>
        <v>0</v>
      </c>
      <c r="L1478" s="42">
        <f t="shared" si="133"/>
        <v>0</v>
      </c>
      <c r="M1478" s="42">
        <f>ABS(MIN((Y$9*E1478)+H1478+G1478,0))</f>
        <v>0</v>
      </c>
      <c r="N1478" s="42">
        <f>MAX(K1478,0)*(D1478*1000/3600)</f>
        <v>0</v>
      </c>
      <c r="O1478" s="42">
        <f>ABS(M1478*(D1478*1000/3600))</f>
        <v>0</v>
      </c>
      <c r="P1478" s="42">
        <f>P1477+N1478/1000</f>
        <v>11699.419151925953</v>
      </c>
      <c r="Q1478" s="42">
        <f>Q1477+O1478/1000</f>
        <v>2109.8497134319391</v>
      </c>
      <c r="R1478" s="43">
        <v>1476.1201409351663</v>
      </c>
      <c r="S1478" s="43">
        <f t="shared" si="134"/>
        <v>-1476.1201409351663</v>
      </c>
      <c r="T1478" s="42">
        <f>V1478*Y$16</f>
        <v>1301.1780278536228</v>
      </c>
      <c r="U1478" s="21">
        <f>MIN(O1478,Y$17)</f>
        <v>0</v>
      </c>
      <c r="V1478" s="21">
        <f t="shared" si="137"/>
        <v>1887.0534315376021</v>
      </c>
      <c r="W1478" s="22"/>
    </row>
    <row r="1479" spans="1:23" x14ac:dyDescent="0.35">
      <c r="A1479" s="5" t="s">
        <v>14</v>
      </c>
      <c r="B1479" s="5">
        <v>1472</v>
      </c>
      <c r="C1479" s="5">
        <v>450</v>
      </c>
      <c r="D1479" s="9">
        <v>0</v>
      </c>
      <c r="E1479" s="42">
        <f t="shared" si="135"/>
        <v>0</v>
      </c>
      <c r="F1479" s="42">
        <f t="shared" si="136"/>
        <v>0</v>
      </c>
      <c r="G1479" s="42">
        <f>0.5*Y$11*Y$13*Y$10*(D1479*(1000/3600))^2</f>
        <v>0</v>
      </c>
      <c r="H1479" s="42">
        <f>IF(D1479=0,0,Y$12*Y$9*9.81)</f>
        <v>0</v>
      </c>
      <c r="I1479" s="42">
        <f t="shared" si="132"/>
        <v>0</v>
      </c>
      <c r="J1479" s="42">
        <f>(Y$9*E1479)+IF(E1479&gt;0,H1479+G1479,0)</f>
        <v>0</v>
      </c>
      <c r="K1479" s="42">
        <f>MAX((Y$9*E1479)+H1479+G1479,0)</f>
        <v>0</v>
      </c>
      <c r="L1479" s="42">
        <f t="shared" si="133"/>
        <v>0</v>
      </c>
      <c r="M1479" s="42">
        <f>ABS(MIN((Y$9*E1479)+H1479+G1479,0))</f>
        <v>0</v>
      </c>
      <c r="N1479" s="42">
        <f>MAX(K1479,0)*(D1479*1000/3600)</f>
        <v>0</v>
      </c>
      <c r="O1479" s="42">
        <f>ABS(M1479*(D1479*1000/3600))</f>
        <v>0</v>
      </c>
      <c r="P1479" s="42">
        <f>P1478+N1479/1000</f>
        <v>11699.419151925953</v>
      </c>
      <c r="Q1479" s="42">
        <f>Q1478+O1479/1000</f>
        <v>2109.8497134319391</v>
      </c>
      <c r="R1479" s="43"/>
      <c r="S1479" s="43">
        <f t="shared" si="134"/>
        <v>0</v>
      </c>
      <c r="T1479" s="42">
        <f>V1479*Y$16</f>
        <v>1301.1780278536228</v>
      </c>
      <c r="U1479" s="21">
        <f>MIN(O1479,Y$17)</f>
        <v>0</v>
      </c>
      <c r="V1479" s="21">
        <f t="shared" si="137"/>
        <v>1887.0534315376021</v>
      </c>
      <c r="W1479" s="22"/>
    </row>
    <row r="1480" spans="1:23" x14ac:dyDescent="0.35">
      <c r="A1480" s="5" t="s">
        <v>14</v>
      </c>
      <c r="B1480" s="5">
        <v>1473</v>
      </c>
      <c r="C1480" s="5">
        <v>451</v>
      </c>
      <c r="D1480" s="9">
        <v>0</v>
      </c>
      <c r="E1480" s="42">
        <f t="shared" si="135"/>
        <v>0</v>
      </c>
      <c r="F1480" s="42">
        <f t="shared" si="136"/>
        <v>0</v>
      </c>
      <c r="G1480" s="42">
        <f>0.5*Y$11*Y$13*Y$10*(D1480*(1000/3600))^2</f>
        <v>0</v>
      </c>
      <c r="H1480" s="42">
        <f>IF(D1480=0,0,Y$12*Y$9*9.81)</f>
        <v>0</v>
      </c>
      <c r="I1480" s="42">
        <f t="shared" ref="I1480:I1543" si="138">G1480+H1480</f>
        <v>0</v>
      </c>
      <c r="J1480" s="42">
        <f>(Y$9*E1480)+IF(E1480&gt;0,H1480+G1480,0)</f>
        <v>0</v>
      </c>
      <c r="K1480" s="42">
        <f>MAX((Y$9*E1480)+H1480+G1480,0)</f>
        <v>0</v>
      </c>
      <c r="L1480" s="42">
        <f t="shared" ref="L1480:L1543" si="139">ABS(MIN(J1480,0))</f>
        <v>0</v>
      </c>
      <c r="M1480" s="42">
        <f>ABS(MIN((Y$9*E1480)+H1480+G1480,0))</f>
        <v>0</v>
      </c>
      <c r="N1480" s="42">
        <f>MAX(K1480,0)*(D1480*1000/3600)</f>
        <v>0</v>
      </c>
      <c r="O1480" s="42">
        <f>ABS(M1480*(D1480*1000/3600))</f>
        <v>0</v>
      </c>
      <c r="P1480" s="42">
        <f>P1479+N1480/1000</f>
        <v>11699.419151925953</v>
      </c>
      <c r="Q1480" s="42">
        <f>Q1479+O1480/1000</f>
        <v>2109.8497134319391</v>
      </c>
      <c r="R1480" s="43"/>
      <c r="S1480" s="43">
        <f t="shared" ref="S1480:S1543" si="140">R1481-R1480</f>
        <v>0</v>
      </c>
      <c r="T1480" s="42">
        <f>V1480*Y$16</f>
        <v>1301.1780278536228</v>
      </c>
      <c r="U1480" s="21">
        <f>MIN(O1480,Y$17)</f>
        <v>0</v>
      </c>
      <c r="V1480" s="21">
        <f t="shared" si="137"/>
        <v>1887.0534315376021</v>
      </c>
      <c r="W1480" s="22"/>
    </row>
    <row r="1481" spans="1:23" x14ac:dyDescent="0.35">
      <c r="A1481" s="5" t="s">
        <v>14</v>
      </c>
      <c r="B1481" s="5">
        <v>1474</v>
      </c>
      <c r="C1481" s="5">
        <v>452</v>
      </c>
      <c r="D1481" s="9">
        <v>0</v>
      </c>
      <c r="E1481" s="42">
        <f t="shared" ref="E1481:E1544" si="141">($D1482-$D1480)/2/3.6</f>
        <v>0</v>
      </c>
      <c r="F1481" s="42">
        <f t="shared" ref="F1481:F1544" si="142">($D1482-$D1480)/2</f>
        <v>0</v>
      </c>
      <c r="G1481" s="42">
        <f>0.5*Y$11*Y$13*Y$10*(D1481*(1000/3600))^2</f>
        <v>0</v>
      </c>
      <c r="H1481" s="42">
        <f>IF(D1481=0,0,Y$12*Y$9*9.81)</f>
        <v>0</v>
      </c>
      <c r="I1481" s="42">
        <f t="shared" si="138"/>
        <v>0</v>
      </c>
      <c r="J1481" s="42">
        <f>(Y$9*E1481)+IF(E1481&gt;0,H1481+G1481,0)</f>
        <v>0</v>
      </c>
      <c r="K1481" s="42">
        <f>MAX((Y$9*E1481)+H1481+G1481,0)</f>
        <v>0</v>
      </c>
      <c r="L1481" s="42">
        <f t="shared" si="139"/>
        <v>0</v>
      </c>
      <c r="M1481" s="42">
        <f>ABS(MIN((Y$9*E1481)+H1481+G1481,0))</f>
        <v>0</v>
      </c>
      <c r="N1481" s="42">
        <f>MAX(K1481,0)*(D1481*1000/3600)</f>
        <v>0</v>
      </c>
      <c r="O1481" s="42">
        <f>ABS(M1481*(D1481*1000/3600))</f>
        <v>0</v>
      </c>
      <c r="P1481" s="42">
        <f>P1480+N1481/1000</f>
        <v>11699.419151925953</v>
      </c>
      <c r="Q1481" s="42">
        <f>Q1480+O1481/1000</f>
        <v>2109.8497134319391</v>
      </c>
      <c r="R1481" s="43"/>
      <c r="S1481" s="43">
        <f t="shared" si="140"/>
        <v>0</v>
      </c>
      <c r="T1481" s="42">
        <f>V1481*Y$16</f>
        <v>1301.1780278536228</v>
      </c>
      <c r="U1481" s="21">
        <f>MIN(O1481,Y$17)</f>
        <v>0</v>
      </c>
      <c r="V1481" s="21">
        <f t="shared" ref="V1481:V1544" si="143">V1480+U1481/1000</f>
        <v>1887.0534315376021</v>
      </c>
      <c r="W1481" s="22"/>
    </row>
    <row r="1482" spans="1:23" x14ac:dyDescent="0.35">
      <c r="A1482" s="5" t="s">
        <v>14</v>
      </c>
      <c r="B1482" s="5">
        <v>1475</v>
      </c>
      <c r="C1482" s="5">
        <v>453</v>
      </c>
      <c r="D1482" s="9">
        <v>0</v>
      </c>
      <c r="E1482" s="42">
        <f t="shared" si="141"/>
        <v>0</v>
      </c>
      <c r="F1482" s="42">
        <f t="shared" si="142"/>
        <v>0</v>
      </c>
      <c r="G1482" s="42">
        <f>0.5*Y$11*Y$13*Y$10*(D1482*(1000/3600))^2</f>
        <v>0</v>
      </c>
      <c r="H1482" s="42">
        <f>IF(D1482=0,0,Y$12*Y$9*9.81)</f>
        <v>0</v>
      </c>
      <c r="I1482" s="42">
        <f t="shared" si="138"/>
        <v>0</v>
      </c>
      <c r="J1482" s="42">
        <f>(Y$9*E1482)+IF(E1482&gt;0,H1482+G1482,0)</f>
        <v>0</v>
      </c>
      <c r="K1482" s="42">
        <f>MAX((Y$9*E1482)+H1482+G1482,0)</f>
        <v>0</v>
      </c>
      <c r="L1482" s="42">
        <f t="shared" si="139"/>
        <v>0</v>
      </c>
      <c r="M1482" s="42">
        <f>ABS(MIN((Y$9*E1482)+H1482+G1482,0))</f>
        <v>0</v>
      </c>
      <c r="N1482" s="42">
        <f>MAX(K1482,0)*(D1482*1000/3600)</f>
        <v>0</v>
      </c>
      <c r="O1482" s="42">
        <f>ABS(M1482*(D1482*1000/3600))</f>
        <v>0</v>
      </c>
      <c r="P1482" s="42">
        <f>P1481+N1482/1000</f>
        <v>11699.419151925953</v>
      </c>
      <c r="Q1482" s="42">
        <f>Q1481+O1482/1000</f>
        <v>2109.8497134319391</v>
      </c>
      <c r="R1482" s="43"/>
      <c r="S1482" s="43">
        <f t="shared" si="140"/>
        <v>0</v>
      </c>
      <c r="T1482" s="42">
        <f>V1482*Y$16</f>
        <v>1301.1780278536228</v>
      </c>
      <c r="U1482" s="21">
        <f>MIN(O1482,Y$17)</f>
        <v>0</v>
      </c>
      <c r="V1482" s="21">
        <f t="shared" si="143"/>
        <v>1887.0534315376021</v>
      </c>
      <c r="W1482" s="22"/>
    </row>
    <row r="1483" spans="1:23" x14ac:dyDescent="0.35">
      <c r="A1483" s="5" t="s">
        <v>14</v>
      </c>
      <c r="B1483" s="5">
        <v>1476</v>
      </c>
      <c r="C1483" s="5">
        <v>454</v>
      </c>
      <c r="D1483" s="9">
        <v>0</v>
      </c>
      <c r="E1483" s="42">
        <f t="shared" si="141"/>
        <v>0</v>
      </c>
      <c r="F1483" s="42">
        <f t="shared" si="142"/>
        <v>0</v>
      </c>
      <c r="G1483" s="42">
        <f>0.5*Y$11*Y$13*Y$10*(D1483*(1000/3600))^2</f>
        <v>0</v>
      </c>
      <c r="H1483" s="42">
        <f>IF(D1483=0,0,Y$12*Y$9*9.81)</f>
        <v>0</v>
      </c>
      <c r="I1483" s="42">
        <f t="shared" si="138"/>
        <v>0</v>
      </c>
      <c r="J1483" s="42">
        <f>(Y$9*E1483)+IF(E1483&gt;0,H1483+G1483,0)</f>
        <v>0</v>
      </c>
      <c r="K1483" s="42">
        <f>MAX((Y$9*E1483)+H1483+G1483,0)</f>
        <v>0</v>
      </c>
      <c r="L1483" s="42">
        <f t="shared" si="139"/>
        <v>0</v>
      </c>
      <c r="M1483" s="42">
        <f>ABS(MIN((Y$9*E1483)+H1483+G1483,0))</f>
        <v>0</v>
      </c>
      <c r="N1483" s="42">
        <f>MAX(K1483,0)*(D1483*1000/3600)</f>
        <v>0</v>
      </c>
      <c r="O1483" s="42">
        <f>ABS(M1483*(D1483*1000/3600))</f>
        <v>0</v>
      </c>
      <c r="P1483" s="42">
        <f>P1482+N1483/1000</f>
        <v>11699.419151925953</v>
      </c>
      <c r="Q1483" s="42">
        <f>Q1482+O1483/1000</f>
        <v>2109.8497134319391</v>
      </c>
      <c r="R1483" s="43"/>
      <c r="S1483" s="43">
        <f t="shared" si="140"/>
        <v>0</v>
      </c>
      <c r="T1483" s="42">
        <f>V1483*Y$16</f>
        <v>1301.1780278536228</v>
      </c>
      <c r="U1483" s="21">
        <f>MIN(O1483,Y$17)</f>
        <v>0</v>
      </c>
      <c r="V1483" s="21">
        <f t="shared" si="143"/>
        <v>1887.0534315376021</v>
      </c>
      <c r="W1483" s="22"/>
    </row>
    <row r="1484" spans="1:23" x14ac:dyDescent="0.35">
      <c r="A1484" s="5" t="s">
        <v>14</v>
      </c>
      <c r="B1484" s="5">
        <v>1477</v>
      </c>
      <c r="C1484" s="5">
        <v>455</v>
      </c>
      <c r="D1484" s="9">
        <v>0</v>
      </c>
      <c r="E1484" s="42">
        <f t="shared" si="141"/>
        <v>0</v>
      </c>
      <c r="F1484" s="42">
        <f t="shared" si="142"/>
        <v>0</v>
      </c>
      <c r="G1484" s="42">
        <f>0.5*Y$11*Y$13*Y$10*(D1484*(1000/3600))^2</f>
        <v>0</v>
      </c>
      <c r="H1484" s="42">
        <f>IF(D1484=0,0,Y$12*Y$9*9.81)</f>
        <v>0</v>
      </c>
      <c r="I1484" s="42">
        <f t="shared" si="138"/>
        <v>0</v>
      </c>
      <c r="J1484" s="42">
        <f>(Y$9*E1484)+IF(E1484&gt;0,H1484+G1484,0)</f>
        <v>0</v>
      </c>
      <c r="K1484" s="42">
        <f>MAX((Y$9*E1484)+H1484+G1484,0)</f>
        <v>0</v>
      </c>
      <c r="L1484" s="42">
        <f t="shared" si="139"/>
        <v>0</v>
      </c>
      <c r="M1484" s="42">
        <f>ABS(MIN((Y$9*E1484)+H1484+G1484,0))</f>
        <v>0</v>
      </c>
      <c r="N1484" s="42">
        <f>MAX(K1484,0)*(D1484*1000/3600)</f>
        <v>0</v>
      </c>
      <c r="O1484" s="42">
        <f>ABS(M1484*(D1484*1000/3600))</f>
        <v>0</v>
      </c>
      <c r="P1484" s="42">
        <f>P1483+N1484/1000</f>
        <v>11699.419151925953</v>
      </c>
      <c r="Q1484" s="42">
        <f>Q1483+O1484/1000</f>
        <v>2109.8497134319391</v>
      </c>
      <c r="R1484" s="43"/>
      <c r="S1484" s="43">
        <f t="shared" si="140"/>
        <v>0</v>
      </c>
      <c r="T1484" s="42">
        <f>V1484*Y$16</f>
        <v>1301.1780278536228</v>
      </c>
      <c r="U1484" s="21">
        <f>MIN(O1484,Y$17)</f>
        <v>0</v>
      </c>
      <c r="V1484" s="21">
        <f t="shared" si="143"/>
        <v>1887.0534315376021</v>
      </c>
      <c r="W1484" s="22"/>
    </row>
    <row r="1485" spans="1:23" x14ac:dyDescent="0.35">
      <c r="A1485" s="6" t="s">
        <v>15</v>
      </c>
      <c r="B1485" s="6">
        <v>1478</v>
      </c>
      <c r="C1485" s="6">
        <v>1</v>
      </c>
      <c r="D1485" s="10">
        <v>0</v>
      </c>
      <c r="E1485" s="42">
        <f t="shared" si="141"/>
        <v>0.30555555555555558</v>
      </c>
      <c r="F1485" s="42">
        <f t="shared" si="142"/>
        <v>1.1000000000000001</v>
      </c>
      <c r="G1485" s="42">
        <f>0.5*Y$11*Y$13*Y$10*(D1485*(1000/3600))^2</f>
        <v>0</v>
      </c>
      <c r="H1485" s="42">
        <f>IF(D1485=0,0,Y$12*Y$9*9.81)</f>
        <v>0</v>
      </c>
      <c r="I1485" s="42">
        <f t="shared" si="138"/>
        <v>0</v>
      </c>
      <c r="J1485" s="42">
        <f>(Y$9*E1485)+IF(E1485&gt;0,H1485+G1485,0)</f>
        <v>530.13888888888891</v>
      </c>
      <c r="K1485" s="42">
        <f>MAX((Y$9*E1485)+H1485+G1485,0)</f>
        <v>530.13888888888891</v>
      </c>
      <c r="L1485" s="42">
        <f t="shared" si="139"/>
        <v>0</v>
      </c>
      <c r="M1485" s="42">
        <f>ABS(MIN((Y$9*E1485)+H1485+G1485,0))</f>
        <v>0</v>
      </c>
      <c r="N1485" s="42">
        <f>MAX(K1485,0)*(D1485*1000/3600)</f>
        <v>0</v>
      </c>
      <c r="O1485" s="42">
        <f>ABS(M1485*(D1485*1000/3600))</f>
        <v>0</v>
      </c>
      <c r="P1485" s="42">
        <f>P1484+N1485/1000</f>
        <v>11699.419151925953</v>
      </c>
      <c r="Q1485" s="42">
        <f>Q1484+O1485/1000</f>
        <v>2109.8497134319391</v>
      </c>
      <c r="R1485" s="43"/>
      <c r="S1485" s="43">
        <f t="shared" si="140"/>
        <v>0</v>
      </c>
      <c r="T1485" s="42">
        <f>V1485*Y$16</f>
        <v>1301.1780278536228</v>
      </c>
      <c r="U1485" s="21">
        <f>MIN(O1485,Y$17)</f>
        <v>0</v>
      </c>
      <c r="V1485" s="21">
        <f t="shared" si="143"/>
        <v>1887.0534315376021</v>
      </c>
      <c r="W1485" s="22"/>
    </row>
    <row r="1486" spans="1:23" x14ac:dyDescent="0.35">
      <c r="A1486" s="6" t="s">
        <v>15</v>
      </c>
      <c r="B1486" s="6">
        <v>1479</v>
      </c>
      <c r="C1486" s="6">
        <v>2</v>
      </c>
      <c r="D1486" s="10">
        <v>2.2000000000000002</v>
      </c>
      <c r="E1486" s="42">
        <f t="shared" si="141"/>
        <v>0.61111111111111116</v>
      </c>
      <c r="F1486" s="42">
        <f t="shared" si="142"/>
        <v>2.2000000000000002</v>
      </c>
      <c r="G1486" s="42">
        <f>0.5*Y$11*Y$13*Y$10*(D1486*(1000/3600))^2</f>
        <v>0.33800771888888892</v>
      </c>
      <c r="H1486" s="42">
        <f>IF(D1486=0,0,Y$12*Y$9*9.81)</f>
        <v>374.44769999999994</v>
      </c>
      <c r="I1486" s="42">
        <f t="shared" si="138"/>
        <v>374.78570771888883</v>
      </c>
      <c r="J1486" s="42">
        <f>(Y$9*E1486)+IF(E1486&gt;0,H1486+G1486,0)</f>
        <v>1435.0634854966665</v>
      </c>
      <c r="K1486" s="42">
        <f>MAX((Y$9*E1486)+H1486+G1486,0)</f>
        <v>1435.0634854966665</v>
      </c>
      <c r="L1486" s="42">
        <f t="shared" si="139"/>
        <v>0</v>
      </c>
      <c r="M1486" s="42">
        <f>ABS(MIN((Y$9*E1486)+H1486+G1486,0))</f>
        <v>0</v>
      </c>
      <c r="N1486" s="42">
        <f>MAX(K1486,0)*(D1486*1000/3600)</f>
        <v>876.9832411368518</v>
      </c>
      <c r="O1486" s="42">
        <f>ABS(M1486*(D1486*1000/3600))</f>
        <v>0</v>
      </c>
      <c r="P1486" s="42">
        <f>P1485+N1486/1000</f>
        <v>11700.296135167089</v>
      </c>
      <c r="Q1486" s="42">
        <f>Q1485+O1486/1000</f>
        <v>2109.8497134319391</v>
      </c>
      <c r="R1486" s="43"/>
      <c r="S1486" s="43">
        <f t="shared" si="140"/>
        <v>0</v>
      </c>
      <c r="T1486" s="42">
        <f>V1486*Y$16</f>
        <v>1301.1780278536228</v>
      </c>
      <c r="U1486" s="21">
        <f>MIN(O1486,Y$17)</f>
        <v>0</v>
      </c>
      <c r="V1486" s="21">
        <f t="shared" si="143"/>
        <v>1887.0534315376021</v>
      </c>
      <c r="W1486" s="22"/>
    </row>
    <row r="1487" spans="1:23" x14ac:dyDescent="0.35">
      <c r="A1487" s="6" t="s">
        <v>15</v>
      </c>
      <c r="B1487" s="6">
        <v>1480</v>
      </c>
      <c r="C1487" s="6">
        <v>3</v>
      </c>
      <c r="D1487" s="10">
        <v>4.4000000000000004</v>
      </c>
      <c r="E1487" s="42">
        <f t="shared" si="141"/>
        <v>0.56944444444444442</v>
      </c>
      <c r="F1487" s="42">
        <f t="shared" si="142"/>
        <v>2.0499999999999998</v>
      </c>
      <c r="G1487" s="42">
        <f>0.5*Y$11*Y$13*Y$10*(D1487*(1000/3600))^2</f>
        <v>1.3520308755555557</v>
      </c>
      <c r="H1487" s="42">
        <f>IF(D1487=0,0,Y$12*Y$9*9.81)</f>
        <v>374.44769999999994</v>
      </c>
      <c r="I1487" s="42">
        <f t="shared" si="138"/>
        <v>375.7997308755555</v>
      </c>
      <c r="J1487" s="42">
        <f>(Y$9*E1487)+IF(E1487&gt;0,H1487+G1487,0)</f>
        <v>1363.7858419866666</v>
      </c>
      <c r="K1487" s="42">
        <f>MAX((Y$9*E1487)+H1487+G1487,0)</f>
        <v>1363.7858419866666</v>
      </c>
      <c r="L1487" s="42">
        <f t="shared" si="139"/>
        <v>0</v>
      </c>
      <c r="M1487" s="42">
        <f>ABS(MIN((Y$9*E1487)+H1487+G1487,0))</f>
        <v>0</v>
      </c>
      <c r="N1487" s="42">
        <f>MAX(K1487,0)*(D1487*1000/3600)</f>
        <v>1666.8493624281482</v>
      </c>
      <c r="O1487" s="42">
        <f>ABS(M1487*(D1487*1000/3600))</f>
        <v>0</v>
      </c>
      <c r="P1487" s="42">
        <f>P1486+N1487/1000</f>
        <v>11701.962984529517</v>
      </c>
      <c r="Q1487" s="42">
        <f>Q1486+O1487/1000</f>
        <v>2109.8497134319391</v>
      </c>
      <c r="R1487" s="43"/>
      <c r="S1487" s="43">
        <f t="shared" si="140"/>
        <v>0</v>
      </c>
      <c r="T1487" s="42">
        <f>V1487*Y$16</f>
        <v>1301.1780278536228</v>
      </c>
      <c r="U1487" s="21">
        <f>MIN(O1487,Y$17)</f>
        <v>0</v>
      </c>
      <c r="V1487" s="21">
        <f t="shared" si="143"/>
        <v>1887.0534315376021</v>
      </c>
      <c r="W1487" s="22"/>
    </row>
    <row r="1488" spans="1:23" x14ac:dyDescent="0.35">
      <c r="A1488" s="6" t="s">
        <v>15</v>
      </c>
      <c r="B1488" s="6">
        <v>1481</v>
      </c>
      <c r="C1488" s="6">
        <v>4</v>
      </c>
      <c r="D1488" s="10">
        <v>6.3</v>
      </c>
      <c r="E1488" s="42">
        <f t="shared" si="141"/>
        <v>0.4861111111111111</v>
      </c>
      <c r="F1488" s="42">
        <f t="shared" si="142"/>
        <v>1.75</v>
      </c>
      <c r="G1488" s="42">
        <f>0.5*Y$11*Y$13*Y$10*(D1488*(1000/3600))^2</f>
        <v>2.7718029675000002</v>
      </c>
      <c r="H1488" s="42">
        <f>IF(D1488=0,0,Y$12*Y$9*9.81)</f>
        <v>374.44769999999994</v>
      </c>
      <c r="I1488" s="42">
        <f t="shared" si="138"/>
        <v>377.21950296749992</v>
      </c>
      <c r="J1488" s="42">
        <f>(Y$9*E1488)+IF(E1488&gt;0,H1488+G1488,0)</f>
        <v>1220.6222807452777</v>
      </c>
      <c r="K1488" s="42">
        <f>MAX((Y$9*E1488)+H1488+G1488,0)</f>
        <v>1220.6222807452775</v>
      </c>
      <c r="L1488" s="42">
        <f t="shared" si="139"/>
        <v>0</v>
      </c>
      <c r="M1488" s="42">
        <f>ABS(MIN((Y$9*E1488)+H1488+G1488,0))</f>
        <v>0</v>
      </c>
      <c r="N1488" s="42">
        <f>MAX(K1488,0)*(D1488*1000/3600)</f>
        <v>2136.0889913042356</v>
      </c>
      <c r="O1488" s="42">
        <f>ABS(M1488*(D1488*1000/3600))</f>
        <v>0</v>
      </c>
      <c r="P1488" s="42">
        <f>P1487+N1488/1000</f>
        <v>11704.099073520822</v>
      </c>
      <c r="Q1488" s="42">
        <f>Q1487+O1488/1000</f>
        <v>2109.8497134319391</v>
      </c>
      <c r="R1488" s="43"/>
      <c r="S1488" s="43">
        <f t="shared" si="140"/>
        <v>0</v>
      </c>
      <c r="T1488" s="42">
        <f>V1488*Y$16</f>
        <v>1301.1780278536228</v>
      </c>
      <c r="U1488" s="21">
        <f>MIN(O1488,Y$17)</f>
        <v>0</v>
      </c>
      <c r="V1488" s="21">
        <f t="shared" si="143"/>
        <v>1887.0534315376021</v>
      </c>
      <c r="W1488" s="22"/>
    </row>
    <row r="1489" spans="1:23" x14ac:dyDescent="0.35">
      <c r="A1489" s="6" t="s">
        <v>15</v>
      </c>
      <c r="B1489" s="6">
        <v>1482</v>
      </c>
      <c r="C1489" s="6">
        <v>5</v>
      </c>
      <c r="D1489" s="10">
        <v>7.9</v>
      </c>
      <c r="E1489" s="42">
        <f t="shared" si="141"/>
        <v>0.40277777777777768</v>
      </c>
      <c r="F1489" s="42">
        <f t="shared" si="142"/>
        <v>1.4499999999999997</v>
      </c>
      <c r="G1489" s="42">
        <f>0.5*Y$11*Y$13*Y$10*(D1489*(1000/3600))^2</f>
        <v>4.358483829722223</v>
      </c>
      <c r="H1489" s="42">
        <f>IF(D1489=0,0,Y$12*Y$9*9.81)</f>
        <v>374.44769999999994</v>
      </c>
      <c r="I1489" s="42">
        <f t="shared" si="138"/>
        <v>378.80618382972216</v>
      </c>
      <c r="J1489" s="42">
        <f>(Y$9*E1489)+IF(E1489&gt;0,H1489+G1489,0)</f>
        <v>1077.6256282741665</v>
      </c>
      <c r="K1489" s="42">
        <f>MAX((Y$9*E1489)+H1489+G1489,0)</f>
        <v>1077.6256282741663</v>
      </c>
      <c r="L1489" s="42">
        <f t="shared" si="139"/>
        <v>0</v>
      </c>
      <c r="M1489" s="42">
        <f>ABS(MIN((Y$9*E1489)+H1489+G1489,0))</f>
        <v>0</v>
      </c>
      <c r="N1489" s="42">
        <f>MAX(K1489,0)*(D1489*1000/3600)</f>
        <v>2364.7895731571984</v>
      </c>
      <c r="O1489" s="42">
        <f>ABS(M1489*(D1489*1000/3600))</f>
        <v>0</v>
      </c>
      <c r="P1489" s="42">
        <f>P1488+N1489/1000</f>
        <v>11706.463863093979</v>
      </c>
      <c r="Q1489" s="42">
        <f>Q1488+O1489/1000</f>
        <v>2109.8497134319391</v>
      </c>
      <c r="R1489" s="43"/>
      <c r="S1489" s="43">
        <f t="shared" si="140"/>
        <v>0</v>
      </c>
      <c r="T1489" s="42">
        <f>V1489*Y$16</f>
        <v>1301.1780278536228</v>
      </c>
      <c r="U1489" s="21">
        <f>MIN(O1489,Y$17)</f>
        <v>0</v>
      </c>
      <c r="V1489" s="21">
        <f t="shared" si="143"/>
        <v>1887.0534315376021</v>
      </c>
      <c r="W1489" s="22"/>
    </row>
    <row r="1490" spans="1:23" x14ac:dyDescent="0.35">
      <c r="A1490" s="6" t="s">
        <v>15</v>
      </c>
      <c r="B1490" s="6">
        <v>1483</v>
      </c>
      <c r="C1490" s="6">
        <v>6</v>
      </c>
      <c r="D1490" s="10">
        <v>9.1999999999999993</v>
      </c>
      <c r="E1490" s="42">
        <f t="shared" si="141"/>
        <v>0.34722222222222221</v>
      </c>
      <c r="F1490" s="42">
        <f t="shared" si="142"/>
        <v>1.25</v>
      </c>
      <c r="G1490" s="42">
        <f>0.5*Y$11*Y$13*Y$10*(D1490*(1000/3600))^2</f>
        <v>5.9109449022222211</v>
      </c>
      <c r="H1490" s="42">
        <f>IF(D1490=0,0,Y$12*Y$9*9.81)</f>
        <v>374.44769999999994</v>
      </c>
      <c r="I1490" s="42">
        <f t="shared" si="138"/>
        <v>380.35864490222218</v>
      </c>
      <c r="J1490" s="42">
        <f>(Y$9*E1490)+IF(E1490&gt;0,H1490+G1490,0)</f>
        <v>982.78920045777772</v>
      </c>
      <c r="K1490" s="42">
        <f>MAX((Y$9*E1490)+H1490+G1490,0)</f>
        <v>982.78920045777772</v>
      </c>
      <c r="L1490" s="42">
        <f t="shared" si="139"/>
        <v>0</v>
      </c>
      <c r="M1490" s="42">
        <f>ABS(MIN((Y$9*E1490)+H1490+G1490,0))</f>
        <v>0</v>
      </c>
      <c r="N1490" s="42">
        <f>MAX(K1490,0)*(D1490*1000/3600)</f>
        <v>2511.5724011698762</v>
      </c>
      <c r="O1490" s="42">
        <f>ABS(M1490*(D1490*1000/3600))</f>
        <v>0</v>
      </c>
      <c r="P1490" s="42">
        <f>P1489+N1490/1000</f>
        <v>11708.975435495149</v>
      </c>
      <c r="Q1490" s="42">
        <f>Q1489+O1490/1000</f>
        <v>2109.8497134319391</v>
      </c>
      <c r="R1490" s="43"/>
      <c r="S1490" s="43">
        <f t="shared" si="140"/>
        <v>0</v>
      </c>
      <c r="T1490" s="42">
        <f>V1490*Y$16</f>
        <v>1301.1780278536228</v>
      </c>
      <c r="U1490" s="21">
        <f>MIN(O1490,Y$17)</f>
        <v>0</v>
      </c>
      <c r="V1490" s="21">
        <f t="shared" si="143"/>
        <v>1887.0534315376021</v>
      </c>
      <c r="W1490" s="22"/>
    </row>
    <row r="1491" spans="1:23" x14ac:dyDescent="0.35">
      <c r="A1491" s="6" t="s">
        <v>15</v>
      </c>
      <c r="B1491" s="6">
        <v>1484</v>
      </c>
      <c r="C1491" s="6">
        <v>7</v>
      </c>
      <c r="D1491" s="10">
        <v>10.4</v>
      </c>
      <c r="E1491" s="42">
        <f t="shared" si="141"/>
        <v>0.31944444444444453</v>
      </c>
      <c r="F1491" s="42">
        <f t="shared" si="142"/>
        <v>1.1500000000000004</v>
      </c>
      <c r="G1491" s="42">
        <f>0.5*Y$11*Y$13*Y$10*(D1491*(1000/3600))^2</f>
        <v>7.5534948088888907</v>
      </c>
      <c r="H1491" s="42">
        <f>IF(D1491=0,0,Y$12*Y$9*9.81)</f>
        <v>374.44769999999994</v>
      </c>
      <c r="I1491" s="42">
        <f t="shared" si="138"/>
        <v>382.00119480888884</v>
      </c>
      <c r="J1491" s="42">
        <f>(Y$9*E1491)+IF(E1491&gt;0,H1491+G1491,0)</f>
        <v>936.23730592000015</v>
      </c>
      <c r="K1491" s="42">
        <f>MAX((Y$9*E1491)+H1491+G1491,0)</f>
        <v>936.23730592000015</v>
      </c>
      <c r="L1491" s="42">
        <f t="shared" si="139"/>
        <v>0</v>
      </c>
      <c r="M1491" s="42">
        <f>ABS(MIN((Y$9*E1491)+H1491+G1491,0))</f>
        <v>0</v>
      </c>
      <c r="N1491" s="42">
        <f>MAX(K1491,0)*(D1491*1000/3600)</f>
        <v>2704.6855504355558</v>
      </c>
      <c r="O1491" s="42">
        <f>ABS(M1491*(D1491*1000/3600))</f>
        <v>0</v>
      </c>
      <c r="P1491" s="42">
        <f>P1490+N1491/1000</f>
        <v>11711.680121045585</v>
      </c>
      <c r="Q1491" s="42">
        <f>Q1490+O1491/1000</f>
        <v>2109.8497134319391</v>
      </c>
      <c r="R1491" s="43"/>
      <c r="S1491" s="43">
        <f t="shared" si="140"/>
        <v>0</v>
      </c>
      <c r="T1491" s="42">
        <f>V1491*Y$16</f>
        <v>1301.1780278536228</v>
      </c>
      <c r="U1491" s="21">
        <f>MIN(O1491,Y$17)</f>
        <v>0</v>
      </c>
      <c r="V1491" s="21">
        <f t="shared" si="143"/>
        <v>1887.0534315376021</v>
      </c>
      <c r="W1491" s="22"/>
    </row>
    <row r="1492" spans="1:23" x14ac:dyDescent="0.35">
      <c r="A1492" s="6" t="s">
        <v>15</v>
      </c>
      <c r="B1492" s="6">
        <v>1485</v>
      </c>
      <c r="C1492" s="6">
        <v>8</v>
      </c>
      <c r="D1492" s="10">
        <v>11.5</v>
      </c>
      <c r="E1492" s="42">
        <f t="shared" si="141"/>
        <v>0.34722222222222221</v>
      </c>
      <c r="F1492" s="42">
        <f t="shared" si="142"/>
        <v>1.25</v>
      </c>
      <c r="G1492" s="42">
        <f>0.5*Y$11*Y$13*Y$10*(D1492*(1000/3600))^2</f>
        <v>9.2358514097222226</v>
      </c>
      <c r="H1492" s="42">
        <f>IF(D1492=0,0,Y$12*Y$9*9.81)</f>
        <v>374.44769999999994</v>
      </c>
      <c r="I1492" s="42">
        <f t="shared" si="138"/>
        <v>383.68355140972216</v>
      </c>
      <c r="J1492" s="42">
        <f>(Y$9*E1492)+IF(E1492&gt;0,H1492+G1492,0)</f>
        <v>986.11410696527764</v>
      </c>
      <c r="K1492" s="42">
        <f>MAX((Y$9*E1492)+H1492+G1492,0)</f>
        <v>986.11410696527776</v>
      </c>
      <c r="L1492" s="42">
        <f t="shared" si="139"/>
        <v>0</v>
      </c>
      <c r="M1492" s="42">
        <f>ABS(MIN((Y$9*E1492)+H1492+G1492,0))</f>
        <v>0</v>
      </c>
      <c r="N1492" s="42">
        <f>MAX(K1492,0)*(D1492*1000/3600)</f>
        <v>3150.0867305835263</v>
      </c>
      <c r="O1492" s="42">
        <f>ABS(M1492*(D1492*1000/3600))</f>
        <v>0</v>
      </c>
      <c r="P1492" s="42">
        <f>P1491+N1492/1000</f>
        <v>11714.830207776169</v>
      </c>
      <c r="Q1492" s="42">
        <f>Q1491+O1492/1000</f>
        <v>2109.8497134319391</v>
      </c>
      <c r="R1492" s="43"/>
      <c r="S1492" s="43">
        <f t="shared" si="140"/>
        <v>0</v>
      </c>
      <c r="T1492" s="42">
        <f>V1492*Y$16</f>
        <v>1301.1780278536228</v>
      </c>
      <c r="U1492" s="21">
        <f>MIN(O1492,Y$17)</f>
        <v>0</v>
      </c>
      <c r="V1492" s="21">
        <f t="shared" si="143"/>
        <v>1887.0534315376021</v>
      </c>
      <c r="W1492" s="22"/>
    </row>
    <row r="1493" spans="1:23" x14ac:dyDescent="0.35">
      <c r="A1493" s="6" t="s">
        <v>15</v>
      </c>
      <c r="B1493" s="6">
        <v>1486</v>
      </c>
      <c r="C1493" s="6">
        <v>9</v>
      </c>
      <c r="D1493" s="10">
        <v>12.9</v>
      </c>
      <c r="E1493" s="42">
        <f t="shared" si="141"/>
        <v>0.44444444444444431</v>
      </c>
      <c r="F1493" s="42">
        <f t="shared" si="142"/>
        <v>1.5999999999999996</v>
      </c>
      <c r="G1493" s="42">
        <f>0.5*Y$11*Y$13*Y$10*(D1493*(1000/3600))^2</f>
        <v>11.6214596075</v>
      </c>
      <c r="H1493" s="42">
        <f>IF(D1493=0,0,Y$12*Y$9*9.81)</f>
        <v>374.44769999999994</v>
      </c>
      <c r="I1493" s="42">
        <f t="shared" si="138"/>
        <v>386.06915960749996</v>
      </c>
      <c r="J1493" s="42">
        <f>(Y$9*E1493)+IF(E1493&gt;0,H1493+G1493,0)</f>
        <v>1157.1802707186107</v>
      </c>
      <c r="K1493" s="42">
        <f>MAX((Y$9*E1493)+H1493+G1493,0)</f>
        <v>1157.1802707186107</v>
      </c>
      <c r="L1493" s="42">
        <f t="shared" si="139"/>
        <v>0</v>
      </c>
      <c r="M1493" s="42">
        <f>ABS(MIN((Y$9*E1493)+H1493+G1493,0))</f>
        <v>0</v>
      </c>
      <c r="N1493" s="42">
        <f>MAX(K1493,0)*(D1493*1000/3600)</f>
        <v>4146.5626367416889</v>
      </c>
      <c r="O1493" s="42">
        <f>ABS(M1493*(D1493*1000/3600))</f>
        <v>0</v>
      </c>
      <c r="P1493" s="42">
        <f>P1492+N1493/1000</f>
        <v>11718.97677041291</v>
      </c>
      <c r="Q1493" s="42">
        <f>Q1492+O1493/1000</f>
        <v>2109.8497134319391</v>
      </c>
      <c r="R1493" s="43"/>
      <c r="S1493" s="43">
        <f t="shared" si="140"/>
        <v>0</v>
      </c>
      <c r="T1493" s="42">
        <f>V1493*Y$16</f>
        <v>1301.1780278536228</v>
      </c>
      <c r="U1493" s="21">
        <f>MIN(O1493,Y$17)</f>
        <v>0</v>
      </c>
      <c r="V1493" s="21">
        <f t="shared" si="143"/>
        <v>1887.0534315376021</v>
      </c>
      <c r="W1493" s="22"/>
    </row>
    <row r="1494" spans="1:23" x14ac:dyDescent="0.35">
      <c r="A1494" s="6" t="s">
        <v>15</v>
      </c>
      <c r="B1494" s="6">
        <v>1487</v>
      </c>
      <c r="C1494" s="6">
        <v>10</v>
      </c>
      <c r="D1494" s="10">
        <v>14.7</v>
      </c>
      <c r="E1494" s="42">
        <f t="shared" si="141"/>
        <v>0.56944444444444442</v>
      </c>
      <c r="F1494" s="42">
        <f t="shared" si="142"/>
        <v>2.0499999999999998</v>
      </c>
      <c r="G1494" s="42">
        <f>0.5*Y$11*Y$13*Y$10*(D1494*(1000/3600))^2</f>
        <v>15.090927267499996</v>
      </c>
      <c r="H1494" s="42">
        <f>IF(D1494=0,0,Y$12*Y$9*9.81)</f>
        <v>374.44769999999994</v>
      </c>
      <c r="I1494" s="42">
        <f t="shared" si="138"/>
        <v>389.53862726749992</v>
      </c>
      <c r="J1494" s="42">
        <f>(Y$9*E1494)+IF(E1494&gt;0,H1494+G1494,0)</f>
        <v>1377.5247383786109</v>
      </c>
      <c r="K1494" s="42">
        <f>MAX((Y$9*E1494)+H1494+G1494,0)</f>
        <v>1377.5247383786111</v>
      </c>
      <c r="L1494" s="42">
        <f t="shared" si="139"/>
        <v>0</v>
      </c>
      <c r="M1494" s="42">
        <f>ABS(MIN((Y$9*E1494)+H1494+G1494,0))</f>
        <v>0</v>
      </c>
      <c r="N1494" s="42">
        <f>MAX(K1494,0)*(D1494*1000/3600)</f>
        <v>5624.8926817126612</v>
      </c>
      <c r="O1494" s="42">
        <f>ABS(M1494*(D1494*1000/3600))</f>
        <v>0</v>
      </c>
      <c r="P1494" s="42">
        <f>P1493+N1494/1000</f>
        <v>11724.601663094623</v>
      </c>
      <c r="Q1494" s="42">
        <f>Q1493+O1494/1000</f>
        <v>2109.8497134319391</v>
      </c>
      <c r="R1494" s="43"/>
      <c r="S1494" s="43">
        <f t="shared" si="140"/>
        <v>0</v>
      </c>
      <c r="T1494" s="42">
        <f>V1494*Y$16</f>
        <v>1301.1780278536228</v>
      </c>
      <c r="U1494" s="21">
        <f>MIN(O1494,Y$17)</f>
        <v>0</v>
      </c>
      <c r="V1494" s="21">
        <f t="shared" si="143"/>
        <v>1887.0534315376021</v>
      </c>
      <c r="W1494" s="22"/>
    </row>
    <row r="1495" spans="1:23" x14ac:dyDescent="0.35">
      <c r="A1495" s="6" t="s">
        <v>15</v>
      </c>
      <c r="B1495" s="6">
        <v>1488</v>
      </c>
      <c r="C1495" s="6">
        <v>11</v>
      </c>
      <c r="D1495" s="10">
        <v>17</v>
      </c>
      <c r="E1495" s="42">
        <f t="shared" si="141"/>
        <v>0.70833333333333348</v>
      </c>
      <c r="F1495" s="42">
        <f t="shared" si="142"/>
        <v>2.5500000000000007</v>
      </c>
      <c r="G1495" s="42">
        <f>0.5*Y$11*Y$13*Y$10*(D1495*(1000/3600))^2</f>
        <v>20.182692305555555</v>
      </c>
      <c r="H1495" s="42">
        <f>IF(D1495=0,0,Y$12*Y$9*9.81)</f>
        <v>374.44769999999994</v>
      </c>
      <c r="I1495" s="42">
        <f t="shared" si="138"/>
        <v>394.63039230555552</v>
      </c>
      <c r="J1495" s="42">
        <f>(Y$9*E1495)+IF(E1495&gt;0,H1495+G1495,0)</f>
        <v>1623.5887256388889</v>
      </c>
      <c r="K1495" s="42">
        <f>MAX((Y$9*E1495)+H1495+G1495,0)</f>
        <v>1623.5887256388889</v>
      </c>
      <c r="L1495" s="42">
        <f t="shared" si="139"/>
        <v>0</v>
      </c>
      <c r="M1495" s="42">
        <f>ABS(MIN((Y$9*E1495)+H1495+G1495,0))</f>
        <v>0</v>
      </c>
      <c r="N1495" s="42">
        <f>MAX(K1495,0)*(D1495*1000/3600)</f>
        <v>7666.94675996142</v>
      </c>
      <c r="O1495" s="42">
        <f>ABS(M1495*(D1495*1000/3600))</f>
        <v>0</v>
      </c>
      <c r="P1495" s="42">
        <f>P1494+N1495/1000</f>
        <v>11732.268609854586</v>
      </c>
      <c r="Q1495" s="42">
        <f>Q1494+O1495/1000</f>
        <v>2109.8497134319391</v>
      </c>
      <c r="R1495" s="43"/>
      <c r="S1495" s="43">
        <f t="shared" si="140"/>
        <v>0</v>
      </c>
      <c r="T1495" s="42">
        <f>V1495*Y$16</f>
        <v>1301.1780278536228</v>
      </c>
      <c r="U1495" s="21">
        <f>MIN(O1495,Y$17)</f>
        <v>0</v>
      </c>
      <c r="V1495" s="21">
        <f t="shared" si="143"/>
        <v>1887.0534315376021</v>
      </c>
      <c r="W1495" s="22"/>
    </row>
    <row r="1496" spans="1:23" x14ac:dyDescent="0.35">
      <c r="A1496" s="6" t="s">
        <v>15</v>
      </c>
      <c r="B1496" s="6">
        <v>1489</v>
      </c>
      <c r="C1496" s="6">
        <v>12</v>
      </c>
      <c r="D1496" s="10">
        <v>19.8</v>
      </c>
      <c r="E1496" s="42">
        <f t="shared" si="141"/>
        <v>0.84722222222222243</v>
      </c>
      <c r="F1496" s="42">
        <f t="shared" si="142"/>
        <v>3.0500000000000007</v>
      </c>
      <c r="G1496" s="42">
        <f>0.5*Y$11*Y$13*Y$10*(D1496*(1000/3600))^2</f>
        <v>27.378625230000001</v>
      </c>
      <c r="H1496" s="42">
        <f>IF(D1496=0,0,Y$12*Y$9*9.81)</f>
        <v>374.44769999999994</v>
      </c>
      <c r="I1496" s="42">
        <f t="shared" si="138"/>
        <v>401.82632522999995</v>
      </c>
      <c r="J1496" s="42">
        <f>(Y$9*E1496)+IF(E1496&gt;0,H1496+G1496,0)</f>
        <v>1871.7568807855559</v>
      </c>
      <c r="K1496" s="42">
        <f>MAX((Y$9*E1496)+H1496+G1496,0)</f>
        <v>1871.7568807855557</v>
      </c>
      <c r="L1496" s="42">
        <f t="shared" si="139"/>
        <v>0</v>
      </c>
      <c r="M1496" s="42">
        <f>ABS(MIN((Y$9*E1496)+H1496+G1496,0))</f>
        <v>0</v>
      </c>
      <c r="N1496" s="42">
        <f>MAX(K1496,0)*(D1496*1000/3600)</f>
        <v>10294.662844320557</v>
      </c>
      <c r="O1496" s="42">
        <f>ABS(M1496*(D1496*1000/3600))</f>
        <v>0</v>
      </c>
      <c r="P1496" s="42">
        <f>P1495+N1496/1000</f>
        <v>11742.563272698906</v>
      </c>
      <c r="Q1496" s="42">
        <f>Q1495+O1496/1000</f>
        <v>2109.8497134319391</v>
      </c>
      <c r="R1496" s="43"/>
      <c r="S1496" s="43">
        <f t="shared" si="140"/>
        <v>0</v>
      </c>
      <c r="T1496" s="42">
        <f>V1496*Y$16</f>
        <v>1301.1780278536228</v>
      </c>
      <c r="U1496" s="21">
        <f>MIN(O1496,Y$17)</f>
        <v>0</v>
      </c>
      <c r="V1496" s="21">
        <f t="shared" si="143"/>
        <v>1887.0534315376021</v>
      </c>
      <c r="W1496" s="22"/>
    </row>
    <row r="1497" spans="1:23" x14ac:dyDescent="0.35">
      <c r="A1497" s="6" t="s">
        <v>15</v>
      </c>
      <c r="B1497" s="6">
        <v>1490</v>
      </c>
      <c r="C1497" s="6">
        <v>13</v>
      </c>
      <c r="D1497" s="10">
        <v>23.1</v>
      </c>
      <c r="E1497" s="42">
        <f t="shared" si="141"/>
        <v>0.95833333333333315</v>
      </c>
      <c r="F1497" s="42">
        <f t="shared" si="142"/>
        <v>3.4499999999999993</v>
      </c>
      <c r="G1497" s="42">
        <f>0.5*Y$11*Y$13*Y$10*(D1497*(1000/3600))^2</f>
        <v>37.265351007500001</v>
      </c>
      <c r="H1497" s="42">
        <f>IF(D1497=0,0,Y$12*Y$9*9.81)</f>
        <v>374.44769999999994</v>
      </c>
      <c r="I1497" s="42">
        <f t="shared" si="138"/>
        <v>411.71305100749993</v>
      </c>
      <c r="J1497" s="42">
        <f>(Y$9*E1497)+IF(E1497&gt;0,H1497+G1497,0)</f>
        <v>2074.4213843408329</v>
      </c>
      <c r="K1497" s="42">
        <f>MAX((Y$9*E1497)+H1497+G1497,0)</f>
        <v>2074.4213843408329</v>
      </c>
      <c r="L1497" s="42">
        <f t="shared" si="139"/>
        <v>0</v>
      </c>
      <c r="M1497" s="42">
        <f>ABS(MIN((Y$9*E1497)+H1497+G1497,0))</f>
        <v>0</v>
      </c>
      <c r="N1497" s="42">
        <f>MAX(K1497,0)*(D1497*1000/3600)</f>
        <v>13310.870549520345</v>
      </c>
      <c r="O1497" s="42">
        <f>ABS(M1497*(D1497*1000/3600))</f>
        <v>0</v>
      </c>
      <c r="P1497" s="42">
        <f>P1496+N1497/1000</f>
        <v>11755.874143248426</v>
      </c>
      <c r="Q1497" s="42">
        <f>Q1496+O1497/1000</f>
        <v>2109.8497134319391</v>
      </c>
      <c r="R1497" s="43"/>
      <c r="S1497" s="43">
        <f t="shared" si="140"/>
        <v>0</v>
      </c>
      <c r="T1497" s="42">
        <f>V1497*Y$16</f>
        <v>1301.1780278536228</v>
      </c>
      <c r="U1497" s="21">
        <f>MIN(O1497,Y$17)</f>
        <v>0</v>
      </c>
      <c r="V1497" s="21">
        <f t="shared" si="143"/>
        <v>1887.0534315376021</v>
      </c>
      <c r="W1497" s="22"/>
    </row>
    <row r="1498" spans="1:23" x14ac:dyDescent="0.35">
      <c r="A1498" s="6" t="s">
        <v>15</v>
      </c>
      <c r="B1498" s="6">
        <v>1491</v>
      </c>
      <c r="C1498" s="6">
        <v>14</v>
      </c>
      <c r="D1498" s="10">
        <v>26.7</v>
      </c>
      <c r="E1498" s="42">
        <f t="shared" si="141"/>
        <v>1.0277777777777775</v>
      </c>
      <c r="F1498" s="42">
        <f t="shared" si="142"/>
        <v>3.6999999999999993</v>
      </c>
      <c r="G1498" s="42">
        <f>0.5*Y$11*Y$13*Y$10*(D1498*(1000/3600))^2</f>
        <v>49.785603867500008</v>
      </c>
      <c r="H1498" s="42">
        <f>IF(D1498=0,0,Y$12*Y$9*9.81)</f>
        <v>374.44769999999994</v>
      </c>
      <c r="I1498" s="42">
        <f t="shared" si="138"/>
        <v>424.23330386749996</v>
      </c>
      <c r="J1498" s="42">
        <f>(Y$9*E1498)+IF(E1498&gt;0,H1498+G1498,0)</f>
        <v>2207.427748311944</v>
      </c>
      <c r="K1498" s="42">
        <f>MAX((Y$9*E1498)+H1498+G1498,0)</f>
        <v>2207.427748311944</v>
      </c>
      <c r="L1498" s="42">
        <f t="shared" si="139"/>
        <v>0</v>
      </c>
      <c r="M1498" s="42">
        <f>ABS(MIN((Y$9*E1498)+H1498+G1498,0))</f>
        <v>0</v>
      </c>
      <c r="N1498" s="42">
        <f>MAX(K1498,0)*(D1498*1000/3600)</f>
        <v>16371.755799980252</v>
      </c>
      <c r="O1498" s="42">
        <f>ABS(M1498*(D1498*1000/3600))</f>
        <v>0</v>
      </c>
      <c r="P1498" s="42">
        <f>P1497+N1498/1000</f>
        <v>11772.245899048406</v>
      </c>
      <c r="Q1498" s="42">
        <f>Q1497+O1498/1000</f>
        <v>2109.8497134319391</v>
      </c>
      <c r="R1498" s="43"/>
      <c r="S1498" s="43">
        <f t="shared" si="140"/>
        <v>0</v>
      </c>
      <c r="T1498" s="42">
        <f>V1498*Y$16</f>
        <v>1301.1780278536228</v>
      </c>
      <c r="U1498" s="21">
        <f>MIN(O1498,Y$17)</f>
        <v>0</v>
      </c>
      <c r="V1498" s="21">
        <f t="shared" si="143"/>
        <v>1887.0534315376021</v>
      </c>
      <c r="W1498" s="22"/>
    </row>
    <row r="1499" spans="1:23" x14ac:dyDescent="0.35">
      <c r="A1499" s="6" t="s">
        <v>15</v>
      </c>
      <c r="B1499" s="6">
        <v>1492</v>
      </c>
      <c r="C1499" s="6">
        <v>15</v>
      </c>
      <c r="D1499" s="10">
        <v>30.5</v>
      </c>
      <c r="E1499" s="42">
        <f t="shared" si="141"/>
        <v>1.0277777777777781</v>
      </c>
      <c r="F1499" s="42">
        <f t="shared" si="142"/>
        <v>3.7000000000000011</v>
      </c>
      <c r="G1499" s="42">
        <f>0.5*Y$11*Y$13*Y$10*(D1499*(1000/3600))^2</f>
        <v>64.965223243055576</v>
      </c>
      <c r="H1499" s="42">
        <f>IF(D1499=0,0,Y$12*Y$9*9.81)</f>
        <v>374.44769999999994</v>
      </c>
      <c r="I1499" s="42">
        <f t="shared" si="138"/>
        <v>439.4129232430555</v>
      </c>
      <c r="J1499" s="42">
        <f>(Y$9*E1499)+IF(E1499&gt;0,H1499+G1499,0)</f>
        <v>2222.6073676875003</v>
      </c>
      <c r="K1499" s="42">
        <f>MAX((Y$9*E1499)+H1499+G1499,0)</f>
        <v>2222.6073676875008</v>
      </c>
      <c r="L1499" s="42">
        <f t="shared" si="139"/>
        <v>0</v>
      </c>
      <c r="M1499" s="42">
        <f>ABS(MIN((Y$9*E1499)+H1499+G1499,0))</f>
        <v>0</v>
      </c>
      <c r="N1499" s="42">
        <f>MAX(K1499,0)*(D1499*1000/3600)</f>
        <v>18830.423531796881</v>
      </c>
      <c r="O1499" s="42">
        <f>ABS(M1499*(D1499*1000/3600))</f>
        <v>0</v>
      </c>
      <c r="P1499" s="42">
        <f>P1498+N1499/1000</f>
        <v>11791.076322580204</v>
      </c>
      <c r="Q1499" s="42">
        <f>Q1498+O1499/1000</f>
        <v>2109.8497134319391</v>
      </c>
      <c r="R1499" s="43"/>
      <c r="S1499" s="43">
        <f t="shared" si="140"/>
        <v>0</v>
      </c>
      <c r="T1499" s="42">
        <f>V1499*Y$16</f>
        <v>1301.1780278536228</v>
      </c>
      <c r="U1499" s="21">
        <f>MIN(O1499,Y$17)</f>
        <v>0</v>
      </c>
      <c r="V1499" s="21">
        <f t="shared" si="143"/>
        <v>1887.0534315376021</v>
      </c>
      <c r="W1499" s="22"/>
    </row>
    <row r="1500" spans="1:23" x14ac:dyDescent="0.35">
      <c r="A1500" s="6" t="s">
        <v>15</v>
      </c>
      <c r="B1500" s="6">
        <v>1493</v>
      </c>
      <c r="C1500" s="6">
        <v>16</v>
      </c>
      <c r="D1500" s="10">
        <v>34.1</v>
      </c>
      <c r="E1500" s="42">
        <f t="shared" si="141"/>
        <v>0.97222222222222221</v>
      </c>
      <c r="F1500" s="42">
        <f t="shared" si="142"/>
        <v>3.5</v>
      </c>
      <c r="G1500" s="42">
        <f>0.5*Y$11*Y$13*Y$10*(D1500*(1000/3600))^2</f>
        <v>81.206354463055561</v>
      </c>
      <c r="H1500" s="42">
        <f>IF(D1500=0,0,Y$12*Y$9*9.81)</f>
        <v>374.44769999999994</v>
      </c>
      <c r="I1500" s="42">
        <f t="shared" si="138"/>
        <v>455.6540544630555</v>
      </c>
      <c r="J1500" s="42">
        <f>(Y$9*E1500)+IF(E1500&gt;0,H1500+G1500,0)</f>
        <v>2142.4596100186109</v>
      </c>
      <c r="K1500" s="42">
        <f>MAX((Y$9*E1500)+H1500+G1500,0)</f>
        <v>2142.4596100186109</v>
      </c>
      <c r="L1500" s="42">
        <f t="shared" si="139"/>
        <v>0</v>
      </c>
      <c r="M1500" s="42">
        <f>ABS(MIN((Y$9*E1500)+H1500+G1500,0))</f>
        <v>0</v>
      </c>
      <c r="N1500" s="42">
        <f>MAX(K1500,0)*(D1500*1000/3600)</f>
        <v>20293.853528231841</v>
      </c>
      <c r="O1500" s="42">
        <f>ABS(M1500*(D1500*1000/3600))</f>
        <v>0</v>
      </c>
      <c r="P1500" s="42">
        <f>P1499+N1500/1000</f>
        <v>11811.370176108436</v>
      </c>
      <c r="Q1500" s="42">
        <f>Q1499+O1500/1000</f>
        <v>2109.8497134319391</v>
      </c>
      <c r="R1500" s="43"/>
      <c r="S1500" s="43">
        <f t="shared" si="140"/>
        <v>0</v>
      </c>
      <c r="T1500" s="42">
        <f>V1500*Y$16</f>
        <v>1301.1780278536228</v>
      </c>
      <c r="U1500" s="21">
        <f>MIN(O1500,Y$17)</f>
        <v>0</v>
      </c>
      <c r="V1500" s="21">
        <f t="shared" si="143"/>
        <v>1887.0534315376021</v>
      </c>
      <c r="W1500" s="22"/>
    </row>
    <row r="1501" spans="1:23" x14ac:dyDescent="0.35">
      <c r="A1501" s="6" t="s">
        <v>15</v>
      </c>
      <c r="B1501" s="6">
        <v>1494</v>
      </c>
      <c r="C1501" s="6">
        <v>17</v>
      </c>
      <c r="D1501" s="10">
        <v>37.5</v>
      </c>
      <c r="E1501" s="42">
        <f t="shared" si="141"/>
        <v>0.90277777777777779</v>
      </c>
      <c r="F1501" s="42">
        <f t="shared" si="142"/>
        <v>3.25</v>
      </c>
      <c r="G1501" s="42">
        <f>0.5*Y$11*Y$13*Y$10*(D1501*(1000/3600))^2</f>
        <v>98.207304687500027</v>
      </c>
      <c r="H1501" s="42">
        <f>IF(D1501=0,0,Y$12*Y$9*9.81)</f>
        <v>374.44769999999994</v>
      </c>
      <c r="I1501" s="42">
        <f t="shared" si="138"/>
        <v>472.65500468749997</v>
      </c>
      <c r="J1501" s="42">
        <f>(Y$9*E1501)+IF(E1501&gt;0,H1501+G1501,0)</f>
        <v>2038.9744491319445</v>
      </c>
      <c r="K1501" s="42">
        <f>MAX((Y$9*E1501)+H1501+G1501,0)</f>
        <v>2038.9744491319445</v>
      </c>
      <c r="L1501" s="42">
        <f t="shared" si="139"/>
        <v>0</v>
      </c>
      <c r="M1501" s="42">
        <f>ABS(MIN((Y$9*E1501)+H1501+G1501,0))</f>
        <v>0</v>
      </c>
      <c r="N1501" s="42">
        <f>MAX(K1501,0)*(D1501*1000/3600)</f>
        <v>21239.317178457753</v>
      </c>
      <c r="O1501" s="42">
        <f>ABS(M1501*(D1501*1000/3600))</f>
        <v>0</v>
      </c>
      <c r="P1501" s="42">
        <f>P1500+N1501/1000</f>
        <v>11832.609493286893</v>
      </c>
      <c r="Q1501" s="42">
        <f>Q1500+O1501/1000</f>
        <v>2109.8497134319391</v>
      </c>
      <c r="R1501" s="43"/>
      <c r="S1501" s="43">
        <f t="shared" si="140"/>
        <v>0</v>
      </c>
      <c r="T1501" s="42">
        <f>V1501*Y$16</f>
        <v>1301.1780278536228</v>
      </c>
      <c r="U1501" s="21">
        <f>MIN(O1501,Y$17)</f>
        <v>0</v>
      </c>
      <c r="V1501" s="21">
        <f t="shared" si="143"/>
        <v>1887.0534315376021</v>
      </c>
      <c r="W1501" s="22"/>
    </row>
    <row r="1502" spans="1:23" x14ac:dyDescent="0.35">
      <c r="A1502" s="6" t="s">
        <v>15</v>
      </c>
      <c r="B1502" s="6">
        <v>1495</v>
      </c>
      <c r="C1502" s="6">
        <v>18</v>
      </c>
      <c r="D1502" s="10">
        <v>40.6</v>
      </c>
      <c r="E1502" s="42">
        <f t="shared" si="141"/>
        <v>0.80555555555555514</v>
      </c>
      <c r="F1502" s="42">
        <f t="shared" si="142"/>
        <v>2.8999999999999986</v>
      </c>
      <c r="G1502" s="42">
        <f>0.5*Y$11*Y$13*Y$10*(D1502*(1000/3600))^2</f>
        <v>115.11537262555558</v>
      </c>
      <c r="H1502" s="42">
        <f>IF(D1502=0,0,Y$12*Y$9*9.81)</f>
        <v>374.44769999999994</v>
      </c>
      <c r="I1502" s="42">
        <f t="shared" si="138"/>
        <v>489.56307262555549</v>
      </c>
      <c r="J1502" s="42">
        <f>(Y$9*E1502)+IF(E1502&gt;0,H1502+G1502,0)</f>
        <v>1887.2019615144436</v>
      </c>
      <c r="K1502" s="42">
        <f>MAX((Y$9*E1502)+H1502+G1502,0)</f>
        <v>1887.2019615144438</v>
      </c>
      <c r="L1502" s="42">
        <f t="shared" si="139"/>
        <v>0</v>
      </c>
      <c r="M1502" s="42">
        <f>ABS(MIN((Y$9*E1502)+H1502+G1502,0))</f>
        <v>0</v>
      </c>
      <c r="N1502" s="42">
        <f>MAX(K1502,0)*(D1502*1000/3600)</f>
        <v>21283.444343746229</v>
      </c>
      <c r="O1502" s="42">
        <f>ABS(M1502*(D1502*1000/3600))</f>
        <v>0</v>
      </c>
      <c r="P1502" s="42">
        <f>P1501+N1502/1000</f>
        <v>11853.892937630639</v>
      </c>
      <c r="Q1502" s="42">
        <f>Q1501+O1502/1000</f>
        <v>2109.8497134319391</v>
      </c>
      <c r="R1502" s="43"/>
      <c r="S1502" s="43">
        <f t="shared" si="140"/>
        <v>0</v>
      </c>
      <c r="T1502" s="42">
        <f>V1502*Y$16</f>
        <v>1301.1780278536228</v>
      </c>
      <c r="U1502" s="21">
        <f>MIN(O1502,Y$17)</f>
        <v>0</v>
      </c>
      <c r="V1502" s="21">
        <f t="shared" si="143"/>
        <v>1887.0534315376021</v>
      </c>
      <c r="W1502" s="22"/>
    </row>
    <row r="1503" spans="1:23" x14ac:dyDescent="0.35">
      <c r="A1503" s="6" t="s">
        <v>15</v>
      </c>
      <c r="B1503" s="6">
        <v>1496</v>
      </c>
      <c r="C1503" s="6">
        <v>19</v>
      </c>
      <c r="D1503" s="10">
        <v>43.3</v>
      </c>
      <c r="E1503" s="42">
        <f t="shared" si="141"/>
        <v>0.70833333333333348</v>
      </c>
      <c r="F1503" s="42">
        <f t="shared" si="142"/>
        <v>2.5500000000000007</v>
      </c>
      <c r="G1503" s="42">
        <f>0.5*Y$11*Y$13*Y$10*(D1503*(1000/3600))^2</f>
        <v>130.93539092305554</v>
      </c>
      <c r="H1503" s="42">
        <f>IF(D1503=0,0,Y$12*Y$9*9.81)</f>
        <v>374.44769999999994</v>
      </c>
      <c r="I1503" s="42">
        <f t="shared" si="138"/>
        <v>505.38309092305548</v>
      </c>
      <c r="J1503" s="42">
        <f>(Y$9*E1503)+IF(E1503&gt;0,H1503+G1503,0)</f>
        <v>1734.341424256389</v>
      </c>
      <c r="K1503" s="42">
        <f>MAX((Y$9*E1503)+H1503+G1503,0)</f>
        <v>1734.341424256389</v>
      </c>
      <c r="L1503" s="42">
        <f t="shared" si="139"/>
        <v>0</v>
      </c>
      <c r="M1503" s="42">
        <f>ABS(MIN((Y$9*E1503)+H1503+G1503,0))</f>
        <v>0</v>
      </c>
      <c r="N1503" s="42">
        <f>MAX(K1503,0)*(D1503*1000/3600)</f>
        <v>20860.273241750459</v>
      </c>
      <c r="O1503" s="42">
        <f>ABS(M1503*(D1503*1000/3600))</f>
        <v>0</v>
      </c>
      <c r="P1503" s="42">
        <f>P1502+N1503/1000</f>
        <v>11874.75321087239</v>
      </c>
      <c r="Q1503" s="42">
        <f>Q1502+O1503/1000</f>
        <v>2109.8497134319391</v>
      </c>
      <c r="R1503" s="43"/>
      <c r="S1503" s="43">
        <f t="shared" si="140"/>
        <v>0</v>
      </c>
      <c r="T1503" s="42">
        <f>V1503*Y$16</f>
        <v>1301.1780278536228</v>
      </c>
      <c r="U1503" s="21">
        <f>MIN(O1503,Y$17)</f>
        <v>0</v>
      </c>
      <c r="V1503" s="21">
        <f t="shared" si="143"/>
        <v>1887.0534315376021</v>
      </c>
      <c r="W1503" s="22"/>
    </row>
    <row r="1504" spans="1:23" x14ac:dyDescent="0.35">
      <c r="A1504" s="6" t="s">
        <v>15</v>
      </c>
      <c r="B1504" s="6">
        <v>1497</v>
      </c>
      <c r="C1504" s="6">
        <v>20</v>
      </c>
      <c r="D1504" s="10">
        <v>45.7</v>
      </c>
      <c r="E1504" s="42">
        <f t="shared" si="141"/>
        <v>0.61111111111111194</v>
      </c>
      <c r="F1504" s="42">
        <f t="shared" si="142"/>
        <v>2.2000000000000028</v>
      </c>
      <c r="G1504" s="42">
        <f>0.5*Y$11*Y$13*Y$10*(D1504*(1000/3600))^2</f>
        <v>145.85242578972225</v>
      </c>
      <c r="H1504" s="42">
        <f>IF(D1504=0,0,Y$12*Y$9*9.81)</f>
        <v>374.44769999999994</v>
      </c>
      <c r="I1504" s="42">
        <f t="shared" si="138"/>
        <v>520.30012578972219</v>
      </c>
      <c r="J1504" s="42">
        <f>(Y$9*E1504)+IF(E1504&gt;0,H1504+G1504,0)</f>
        <v>1580.5779035675014</v>
      </c>
      <c r="K1504" s="42">
        <f>MAX((Y$9*E1504)+H1504+G1504,0)</f>
        <v>1580.5779035675014</v>
      </c>
      <c r="L1504" s="42">
        <f t="shared" si="139"/>
        <v>0</v>
      </c>
      <c r="M1504" s="42">
        <f>ABS(MIN((Y$9*E1504)+H1504+G1504,0))</f>
        <v>0</v>
      </c>
      <c r="N1504" s="42">
        <f>MAX(K1504,0)*(D1504*1000/3600)</f>
        <v>20064.558386954115</v>
      </c>
      <c r="O1504" s="42">
        <f>ABS(M1504*(D1504*1000/3600))</f>
        <v>0</v>
      </c>
      <c r="P1504" s="42">
        <f>P1503+N1504/1000</f>
        <v>11894.817769259344</v>
      </c>
      <c r="Q1504" s="42">
        <f>Q1503+O1504/1000</f>
        <v>2109.8497134319391</v>
      </c>
      <c r="R1504" s="43"/>
      <c r="S1504" s="43">
        <f t="shared" si="140"/>
        <v>0</v>
      </c>
      <c r="T1504" s="42">
        <f>V1504*Y$16</f>
        <v>1301.1780278536228</v>
      </c>
      <c r="U1504" s="21">
        <f>MIN(O1504,Y$17)</f>
        <v>0</v>
      </c>
      <c r="V1504" s="21">
        <f t="shared" si="143"/>
        <v>1887.0534315376021</v>
      </c>
      <c r="W1504" s="22"/>
    </row>
    <row r="1505" spans="1:23" x14ac:dyDescent="0.35">
      <c r="A1505" s="6" t="s">
        <v>15</v>
      </c>
      <c r="B1505" s="6">
        <v>1498</v>
      </c>
      <c r="C1505" s="6">
        <v>21</v>
      </c>
      <c r="D1505" s="10">
        <v>47.7</v>
      </c>
      <c r="E1505" s="42">
        <f t="shared" si="141"/>
        <v>0.49999999999999922</v>
      </c>
      <c r="F1505" s="42">
        <f t="shared" si="142"/>
        <v>1.7999999999999972</v>
      </c>
      <c r="G1505" s="42">
        <f>0.5*Y$11*Y$13*Y$10*(D1505*(1000/3600))^2</f>
        <v>158.89784766750006</v>
      </c>
      <c r="H1505" s="42">
        <f>IF(D1505=0,0,Y$12*Y$9*9.81)</f>
        <v>374.44769999999994</v>
      </c>
      <c r="I1505" s="42">
        <f t="shared" si="138"/>
        <v>533.3455476675</v>
      </c>
      <c r="J1505" s="42">
        <f>(Y$9*E1505)+IF(E1505&gt;0,H1505+G1505,0)</f>
        <v>1400.8455476674985</v>
      </c>
      <c r="K1505" s="42">
        <f>MAX((Y$9*E1505)+H1505+G1505,0)</f>
        <v>1400.8455476674985</v>
      </c>
      <c r="L1505" s="42">
        <f t="shared" si="139"/>
        <v>0</v>
      </c>
      <c r="M1505" s="42">
        <f>ABS(MIN((Y$9*E1505)+H1505+G1505,0))</f>
        <v>0</v>
      </c>
      <c r="N1505" s="42">
        <f>MAX(K1505,0)*(D1505*1000/3600)</f>
        <v>18561.203506594356</v>
      </c>
      <c r="O1505" s="42">
        <f>ABS(M1505*(D1505*1000/3600))</f>
        <v>0</v>
      </c>
      <c r="P1505" s="42">
        <f>P1504+N1505/1000</f>
        <v>11913.378972765939</v>
      </c>
      <c r="Q1505" s="42">
        <f>Q1504+O1505/1000</f>
        <v>2109.8497134319391</v>
      </c>
      <c r="R1505" s="43"/>
      <c r="S1505" s="43">
        <f t="shared" si="140"/>
        <v>0</v>
      </c>
      <c r="T1505" s="42">
        <f>V1505*Y$16</f>
        <v>1301.1780278536228</v>
      </c>
      <c r="U1505" s="21">
        <f>MIN(O1505,Y$17)</f>
        <v>0</v>
      </c>
      <c r="V1505" s="21">
        <f t="shared" si="143"/>
        <v>1887.0534315376021</v>
      </c>
      <c r="W1505" s="22"/>
    </row>
    <row r="1506" spans="1:23" x14ac:dyDescent="0.35">
      <c r="A1506" s="6" t="s">
        <v>15</v>
      </c>
      <c r="B1506" s="6">
        <v>1499</v>
      </c>
      <c r="C1506" s="6">
        <v>22</v>
      </c>
      <c r="D1506" s="10">
        <v>49.3</v>
      </c>
      <c r="E1506" s="42">
        <f t="shared" si="141"/>
        <v>0.38888888888888851</v>
      </c>
      <c r="F1506" s="42">
        <f t="shared" si="142"/>
        <v>1.3999999999999986</v>
      </c>
      <c r="G1506" s="42">
        <f>0.5*Y$11*Y$13*Y$10*(D1506*(1000/3600))^2</f>
        <v>169.73644228972222</v>
      </c>
      <c r="H1506" s="42">
        <f>IF(D1506=0,0,Y$12*Y$9*9.81)</f>
        <v>374.44769999999994</v>
      </c>
      <c r="I1506" s="42">
        <f t="shared" si="138"/>
        <v>544.1841422897221</v>
      </c>
      <c r="J1506" s="42">
        <f>(Y$9*E1506)+IF(E1506&gt;0,H1506+G1506,0)</f>
        <v>1218.9063645119436</v>
      </c>
      <c r="K1506" s="42">
        <f>MAX((Y$9*E1506)+H1506+G1506,0)</f>
        <v>1218.9063645119436</v>
      </c>
      <c r="L1506" s="42">
        <f t="shared" si="139"/>
        <v>0</v>
      </c>
      <c r="M1506" s="42">
        <f>ABS(MIN((Y$9*E1506)+H1506+G1506,0))</f>
        <v>0</v>
      </c>
      <c r="N1506" s="42">
        <f>MAX(K1506,0)*(D1506*1000/3600)</f>
        <v>16692.245491788563</v>
      </c>
      <c r="O1506" s="42">
        <f>ABS(M1506*(D1506*1000/3600))</f>
        <v>0</v>
      </c>
      <c r="P1506" s="42">
        <f>P1505+N1506/1000</f>
        <v>11930.071218257728</v>
      </c>
      <c r="Q1506" s="42">
        <f>Q1505+O1506/1000</f>
        <v>2109.8497134319391</v>
      </c>
      <c r="R1506" s="43"/>
      <c r="S1506" s="43">
        <f t="shared" si="140"/>
        <v>0</v>
      </c>
      <c r="T1506" s="42">
        <f>V1506*Y$16</f>
        <v>1301.1780278536228</v>
      </c>
      <c r="U1506" s="21">
        <f>MIN(O1506,Y$17)</f>
        <v>0</v>
      </c>
      <c r="V1506" s="21">
        <f t="shared" si="143"/>
        <v>1887.0534315376021</v>
      </c>
      <c r="W1506" s="22"/>
    </row>
    <row r="1507" spans="1:23" x14ac:dyDescent="0.35">
      <c r="A1507" s="6" t="s">
        <v>15</v>
      </c>
      <c r="B1507" s="6">
        <v>1500</v>
      </c>
      <c r="C1507" s="6">
        <v>23</v>
      </c>
      <c r="D1507" s="10">
        <v>50.5</v>
      </c>
      <c r="E1507" s="42">
        <f t="shared" si="141"/>
        <v>0.27777777777777779</v>
      </c>
      <c r="F1507" s="42">
        <f t="shared" si="142"/>
        <v>1</v>
      </c>
      <c r="G1507" s="42">
        <f>0.5*Y$11*Y$13*Y$10*(D1507*(1000/3600))^2</f>
        <v>178.10003824305559</v>
      </c>
      <c r="H1507" s="42">
        <f>IF(D1507=0,0,Y$12*Y$9*9.81)</f>
        <v>374.44769999999994</v>
      </c>
      <c r="I1507" s="42">
        <f t="shared" si="138"/>
        <v>552.54773824305551</v>
      </c>
      <c r="J1507" s="42">
        <f>(Y$9*E1507)+IF(E1507&gt;0,H1507+G1507,0)</f>
        <v>1034.4921826875</v>
      </c>
      <c r="K1507" s="42">
        <f>MAX((Y$9*E1507)+H1507+G1507,0)</f>
        <v>1034.4921826875</v>
      </c>
      <c r="L1507" s="42">
        <f t="shared" si="139"/>
        <v>0</v>
      </c>
      <c r="M1507" s="42">
        <f>ABS(MIN((Y$9*E1507)+H1507+G1507,0))</f>
        <v>0</v>
      </c>
      <c r="N1507" s="42">
        <f>MAX(K1507,0)*(D1507*1000/3600)</f>
        <v>14511.626451588541</v>
      </c>
      <c r="O1507" s="42">
        <f>ABS(M1507*(D1507*1000/3600))</f>
        <v>0</v>
      </c>
      <c r="P1507" s="42">
        <f>P1506+N1507/1000</f>
        <v>11944.582844709317</v>
      </c>
      <c r="Q1507" s="42">
        <f>Q1506+O1507/1000</f>
        <v>2109.8497134319391</v>
      </c>
      <c r="R1507" s="43"/>
      <c r="S1507" s="43">
        <f t="shared" si="140"/>
        <v>0</v>
      </c>
      <c r="T1507" s="42">
        <f>V1507*Y$16</f>
        <v>1301.1780278536228</v>
      </c>
      <c r="U1507" s="21">
        <f>MIN(O1507,Y$17)</f>
        <v>0</v>
      </c>
      <c r="V1507" s="21">
        <f t="shared" si="143"/>
        <v>1887.0534315376021</v>
      </c>
      <c r="W1507" s="22"/>
    </row>
    <row r="1508" spans="1:23" x14ac:dyDescent="0.35">
      <c r="A1508" s="6" t="s">
        <v>15</v>
      </c>
      <c r="B1508" s="6">
        <v>1501</v>
      </c>
      <c r="C1508" s="6">
        <v>24</v>
      </c>
      <c r="D1508" s="10">
        <v>51.3</v>
      </c>
      <c r="E1508" s="42">
        <f t="shared" si="141"/>
        <v>0.2222222222222224</v>
      </c>
      <c r="F1508" s="42">
        <f t="shared" si="142"/>
        <v>0.80000000000000071</v>
      </c>
      <c r="G1508" s="42">
        <f>0.5*Y$11*Y$13*Y$10*(D1508*(1000/3600))^2</f>
        <v>183.78750696750001</v>
      </c>
      <c r="H1508" s="42">
        <f>IF(D1508=0,0,Y$12*Y$9*9.81)</f>
        <v>374.44769999999994</v>
      </c>
      <c r="I1508" s="42">
        <f t="shared" si="138"/>
        <v>558.23520696749995</v>
      </c>
      <c r="J1508" s="42">
        <f>(Y$9*E1508)+IF(E1508&gt;0,H1508+G1508,0)</f>
        <v>943.79076252305583</v>
      </c>
      <c r="K1508" s="42">
        <f>MAX((Y$9*E1508)+H1508+G1508,0)</f>
        <v>943.79076252305583</v>
      </c>
      <c r="L1508" s="42">
        <f t="shared" si="139"/>
        <v>0</v>
      </c>
      <c r="M1508" s="42">
        <f>ABS(MIN((Y$9*E1508)+H1508+G1508,0))</f>
        <v>0</v>
      </c>
      <c r="N1508" s="42">
        <f>MAX(K1508,0)*(D1508*1000/3600)</f>
        <v>13449.018365953545</v>
      </c>
      <c r="O1508" s="42">
        <f>ABS(M1508*(D1508*1000/3600))</f>
        <v>0</v>
      </c>
      <c r="P1508" s="42">
        <f>P1507+N1508/1000</f>
        <v>11958.03186307527</v>
      </c>
      <c r="Q1508" s="42">
        <f>Q1507+O1508/1000</f>
        <v>2109.8497134319391</v>
      </c>
      <c r="R1508" s="43"/>
      <c r="S1508" s="43">
        <f t="shared" si="140"/>
        <v>0</v>
      </c>
      <c r="T1508" s="42">
        <f>V1508*Y$16</f>
        <v>1301.1780278536228</v>
      </c>
      <c r="U1508" s="21">
        <f>MIN(O1508,Y$17)</f>
        <v>0</v>
      </c>
      <c r="V1508" s="21">
        <f t="shared" si="143"/>
        <v>1887.0534315376021</v>
      </c>
      <c r="W1508" s="22"/>
    </row>
    <row r="1509" spans="1:23" x14ac:dyDescent="0.35">
      <c r="A1509" s="6" t="s">
        <v>15</v>
      </c>
      <c r="B1509" s="6">
        <v>1502</v>
      </c>
      <c r="C1509" s="6">
        <v>25</v>
      </c>
      <c r="D1509" s="10">
        <v>52.1</v>
      </c>
      <c r="E1509" s="42">
        <f t="shared" si="141"/>
        <v>0.19444444444444522</v>
      </c>
      <c r="F1509" s="42">
        <f t="shared" si="142"/>
        <v>0.70000000000000284</v>
      </c>
      <c r="G1509" s="42">
        <f>0.5*Y$11*Y$13*Y$10*(D1509*(1000/3600))^2</f>
        <v>189.56436616305558</v>
      </c>
      <c r="H1509" s="42">
        <f>IF(D1509=0,0,Y$12*Y$9*9.81)</f>
        <v>374.44769999999994</v>
      </c>
      <c r="I1509" s="42">
        <f t="shared" si="138"/>
        <v>564.01206616305558</v>
      </c>
      <c r="J1509" s="42">
        <f>(Y$9*E1509)+IF(E1509&gt;0,H1509+G1509,0)</f>
        <v>901.37317727416803</v>
      </c>
      <c r="K1509" s="42">
        <f>MAX((Y$9*E1509)+H1509+G1509,0)</f>
        <v>901.37317727416803</v>
      </c>
      <c r="L1509" s="42">
        <f t="shared" si="139"/>
        <v>0</v>
      </c>
      <c r="M1509" s="42">
        <f>ABS(MIN((Y$9*E1509)+H1509+G1509,0))</f>
        <v>0</v>
      </c>
      <c r="N1509" s="42">
        <f>MAX(K1509,0)*(D1509*1000/3600)</f>
        <v>13044.872926662265</v>
      </c>
      <c r="O1509" s="42">
        <f>ABS(M1509*(D1509*1000/3600))</f>
        <v>0</v>
      </c>
      <c r="P1509" s="42">
        <f>P1508+N1509/1000</f>
        <v>11971.076736001933</v>
      </c>
      <c r="Q1509" s="42">
        <f>Q1508+O1509/1000</f>
        <v>2109.8497134319391</v>
      </c>
      <c r="R1509" s="43"/>
      <c r="S1509" s="43">
        <f t="shared" si="140"/>
        <v>0</v>
      </c>
      <c r="T1509" s="42">
        <f>V1509*Y$16</f>
        <v>1301.1780278536228</v>
      </c>
      <c r="U1509" s="21">
        <f>MIN(O1509,Y$17)</f>
        <v>0</v>
      </c>
      <c r="V1509" s="21">
        <f t="shared" si="143"/>
        <v>1887.0534315376021</v>
      </c>
      <c r="W1509" s="22"/>
    </row>
    <row r="1510" spans="1:23" x14ac:dyDescent="0.35">
      <c r="A1510" s="6" t="s">
        <v>15</v>
      </c>
      <c r="B1510" s="6">
        <v>1503</v>
      </c>
      <c r="C1510" s="6">
        <v>26</v>
      </c>
      <c r="D1510" s="10">
        <v>52.7</v>
      </c>
      <c r="E1510" s="42">
        <f t="shared" si="141"/>
        <v>0.18055555555555516</v>
      </c>
      <c r="F1510" s="42">
        <f t="shared" si="142"/>
        <v>0.64999999999999858</v>
      </c>
      <c r="G1510" s="42">
        <f>0.5*Y$11*Y$13*Y$10*(D1510*(1000/3600))^2</f>
        <v>193.95567305638895</v>
      </c>
      <c r="H1510" s="42">
        <f>IF(D1510=0,0,Y$12*Y$9*9.81)</f>
        <v>374.44769999999994</v>
      </c>
      <c r="I1510" s="42">
        <f t="shared" si="138"/>
        <v>568.40337305638889</v>
      </c>
      <c r="J1510" s="42">
        <f>(Y$9*E1510)+IF(E1510&gt;0,H1510+G1510,0)</f>
        <v>881.66726194527712</v>
      </c>
      <c r="K1510" s="42">
        <f>MAX((Y$9*E1510)+H1510+G1510,0)</f>
        <v>881.66726194527712</v>
      </c>
      <c r="L1510" s="42">
        <f t="shared" si="139"/>
        <v>0</v>
      </c>
      <c r="M1510" s="42">
        <f>ABS(MIN((Y$9*E1510)+H1510+G1510,0))</f>
        <v>0</v>
      </c>
      <c r="N1510" s="42">
        <f>MAX(K1510,0)*(D1510*1000/3600)</f>
        <v>12906.629084587807</v>
      </c>
      <c r="O1510" s="42">
        <f>ABS(M1510*(D1510*1000/3600))</f>
        <v>0</v>
      </c>
      <c r="P1510" s="42">
        <f>P1509+N1510/1000</f>
        <v>11983.98336508652</v>
      </c>
      <c r="Q1510" s="42">
        <f>Q1509+O1510/1000</f>
        <v>2109.8497134319391</v>
      </c>
      <c r="R1510" s="43"/>
      <c r="S1510" s="43">
        <f t="shared" si="140"/>
        <v>0</v>
      </c>
      <c r="T1510" s="42">
        <f>V1510*Y$16</f>
        <v>1301.1780278536228</v>
      </c>
      <c r="U1510" s="21">
        <f>MIN(O1510,Y$17)</f>
        <v>0</v>
      </c>
      <c r="V1510" s="21">
        <f t="shared" si="143"/>
        <v>1887.0534315376021</v>
      </c>
      <c r="W1510" s="22"/>
    </row>
    <row r="1511" spans="1:23" x14ac:dyDescent="0.35">
      <c r="A1511" s="6" t="s">
        <v>15</v>
      </c>
      <c r="B1511" s="6">
        <v>1504</v>
      </c>
      <c r="C1511" s="6">
        <v>27</v>
      </c>
      <c r="D1511" s="10">
        <v>53.4</v>
      </c>
      <c r="E1511" s="42">
        <f t="shared" si="141"/>
        <v>0.18055555555555516</v>
      </c>
      <c r="F1511" s="42">
        <f t="shared" si="142"/>
        <v>0.64999999999999858</v>
      </c>
      <c r="G1511" s="42">
        <f>0.5*Y$11*Y$13*Y$10*(D1511*(1000/3600))^2</f>
        <v>199.14241547000003</v>
      </c>
      <c r="H1511" s="42">
        <f>IF(D1511=0,0,Y$12*Y$9*9.81)</f>
        <v>374.44769999999994</v>
      </c>
      <c r="I1511" s="42">
        <f t="shared" si="138"/>
        <v>573.59011547</v>
      </c>
      <c r="J1511" s="42">
        <f>(Y$9*E1511)+IF(E1511&gt;0,H1511+G1511,0)</f>
        <v>886.85400435888823</v>
      </c>
      <c r="K1511" s="42">
        <f>MAX((Y$9*E1511)+H1511+G1511,0)</f>
        <v>886.85400435888823</v>
      </c>
      <c r="L1511" s="42">
        <f t="shared" si="139"/>
        <v>0</v>
      </c>
      <c r="M1511" s="42">
        <f>ABS(MIN((Y$9*E1511)+H1511+G1511,0))</f>
        <v>0</v>
      </c>
      <c r="N1511" s="42">
        <f>MAX(K1511,0)*(D1511*1000/3600)</f>
        <v>13155.001064656843</v>
      </c>
      <c r="O1511" s="42">
        <f>ABS(M1511*(D1511*1000/3600))</f>
        <v>0</v>
      </c>
      <c r="P1511" s="42">
        <f>P1510+N1511/1000</f>
        <v>11997.138366151177</v>
      </c>
      <c r="Q1511" s="42">
        <f>Q1510+O1511/1000</f>
        <v>2109.8497134319391</v>
      </c>
      <c r="R1511" s="43"/>
      <c r="S1511" s="43">
        <f t="shared" si="140"/>
        <v>0</v>
      </c>
      <c r="T1511" s="42">
        <f>V1511*Y$16</f>
        <v>1301.1780278536228</v>
      </c>
      <c r="U1511" s="21">
        <f>MIN(O1511,Y$17)</f>
        <v>0</v>
      </c>
      <c r="V1511" s="21">
        <f t="shared" si="143"/>
        <v>1887.0534315376021</v>
      </c>
      <c r="W1511" s="22"/>
    </row>
    <row r="1512" spans="1:23" x14ac:dyDescent="0.35">
      <c r="A1512" s="6" t="s">
        <v>15</v>
      </c>
      <c r="B1512" s="6">
        <v>1505</v>
      </c>
      <c r="C1512" s="6">
        <v>28</v>
      </c>
      <c r="D1512" s="10">
        <v>54</v>
      </c>
      <c r="E1512" s="42">
        <f t="shared" si="141"/>
        <v>0.15277777777777798</v>
      </c>
      <c r="F1512" s="42">
        <f t="shared" si="142"/>
        <v>0.55000000000000071</v>
      </c>
      <c r="G1512" s="42">
        <f>0.5*Y$11*Y$13*Y$10*(D1512*(1000/3600))^2</f>
        <v>203.64266699999999</v>
      </c>
      <c r="H1512" s="42">
        <f>IF(D1512=0,0,Y$12*Y$9*9.81)</f>
        <v>374.44769999999994</v>
      </c>
      <c r="I1512" s="42">
        <f t="shared" si="138"/>
        <v>578.0903669999999</v>
      </c>
      <c r="J1512" s="42">
        <f>(Y$9*E1512)+IF(E1512&gt;0,H1512+G1512,0)</f>
        <v>843.1598114444447</v>
      </c>
      <c r="K1512" s="42">
        <f>MAX((Y$9*E1512)+H1512+G1512,0)</f>
        <v>843.1598114444447</v>
      </c>
      <c r="L1512" s="42">
        <f t="shared" si="139"/>
        <v>0</v>
      </c>
      <c r="M1512" s="42">
        <f>ABS(MIN((Y$9*E1512)+H1512+G1512,0))</f>
        <v>0</v>
      </c>
      <c r="N1512" s="42">
        <f>MAX(K1512,0)*(D1512*1000/3600)</f>
        <v>12647.397171666671</v>
      </c>
      <c r="O1512" s="42">
        <f>ABS(M1512*(D1512*1000/3600))</f>
        <v>0</v>
      </c>
      <c r="P1512" s="42">
        <f>P1511+N1512/1000</f>
        <v>12009.785763322843</v>
      </c>
      <c r="Q1512" s="42">
        <f>Q1511+O1512/1000</f>
        <v>2109.8497134319391</v>
      </c>
      <c r="R1512" s="43"/>
      <c r="S1512" s="43">
        <f t="shared" si="140"/>
        <v>0</v>
      </c>
      <c r="T1512" s="42">
        <f>V1512*Y$16</f>
        <v>1301.1780278536228</v>
      </c>
      <c r="U1512" s="21">
        <f>MIN(O1512,Y$17)</f>
        <v>0</v>
      </c>
      <c r="V1512" s="21">
        <f t="shared" si="143"/>
        <v>1887.0534315376021</v>
      </c>
      <c r="W1512" s="22"/>
    </row>
    <row r="1513" spans="1:23" x14ac:dyDescent="0.35">
      <c r="A1513" s="6" t="s">
        <v>15</v>
      </c>
      <c r="B1513" s="6">
        <v>1506</v>
      </c>
      <c r="C1513" s="6">
        <v>29</v>
      </c>
      <c r="D1513" s="10">
        <v>54.5</v>
      </c>
      <c r="E1513" s="42">
        <f t="shared" si="141"/>
        <v>0.1388888888888889</v>
      </c>
      <c r="F1513" s="42">
        <f t="shared" si="142"/>
        <v>0.5</v>
      </c>
      <c r="G1513" s="42">
        <f>0.5*Y$11*Y$13*Y$10*(D1513*(1000/3600))^2</f>
        <v>207.43128657638891</v>
      </c>
      <c r="H1513" s="42">
        <f>IF(D1513=0,0,Y$12*Y$9*9.81)</f>
        <v>374.44769999999994</v>
      </c>
      <c r="I1513" s="42">
        <f t="shared" si="138"/>
        <v>581.8789865763888</v>
      </c>
      <c r="J1513" s="42">
        <f>(Y$9*E1513)+IF(E1513&gt;0,H1513+G1513,0)</f>
        <v>822.85120879861097</v>
      </c>
      <c r="K1513" s="42">
        <f>MAX((Y$9*E1513)+H1513+G1513,0)</f>
        <v>822.85120879861097</v>
      </c>
      <c r="L1513" s="42">
        <f t="shared" si="139"/>
        <v>0</v>
      </c>
      <c r="M1513" s="42">
        <f>ABS(MIN((Y$9*E1513)+H1513+G1513,0))</f>
        <v>0</v>
      </c>
      <c r="N1513" s="42">
        <f>MAX(K1513,0)*(D1513*1000/3600)</f>
        <v>12457.053022090084</v>
      </c>
      <c r="O1513" s="42">
        <f>ABS(M1513*(D1513*1000/3600))</f>
        <v>0</v>
      </c>
      <c r="P1513" s="42">
        <f>P1512+N1513/1000</f>
        <v>12022.242816344933</v>
      </c>
      <c r="Q1513" s="42">
        <f>Q1512+O1513/1000</f>
        <v>2109.8497134319391</v>
      </c>
      <c r="R1513" s="43"/>
      <c r="S1513" s="43">
        <f t="shared" si="140"/>
        <v>0</v>
      </c>
      <c r="T1513" s="42">
        <f>V1513*Y$16</f>
        <v>1301.1780278536228</v>
      </c>
      <c r="U1513" s="21">
        <f>MIN(O1513,Y$17)</f>
        <v>0</v>
      </c>
      <c r="V1513" s="21">
        <f t="shared" si="143"/>
        <v>1887.0534315376021</v>
      </c>
      <c r="W1513" s="22"/>
    </row>
    <row r="1514" spans="1:23" x14ac:dyDescent="0.35">
      <c r="A1514" s="6" t="s">
        <v>15</v>
      </c>
      <c r="B1514" s="6">
        <v>1507</v>
      </c>
      <c r="C1514" s="6">
        <v>30</v>
      </c>
      <c r="D1514" s="10">
        <v>55</v>
      </c>
      <c r="E1514" s="42">
        <f t="shared" si="141"/>
        <v>0.15277777777777798</v>
      </c>
      <c r="F1514" s="42">
        <f t="shared" si="142"/>
        <v>0.55000000000000071</v>
      </c>
      <c r="G1514" s="42">
        <f>0.5*Y$11*Y$13*Y$10*(D1514*(1000/3600))^2</f>
        <v>211.25482430555556</v>
      </c>
      <c r="H1514" s="42">
        <f>IF(D1514=0,0,Y$12*Y$9*9.81)</f>
        <v>374.44769999999994</v>
      </c>
      <c r="I1514" s="42">
        <f t="shared" si="138"/>
        <v>585.70252430555547</v>
      </c>
      <c r="J1514" s="42">
        <f>(Y$9*E1514)+IF(E1514&gt;0,H1514+G1514,0)</f>
        <v>850.77196875000027</v>
      </c>
      <c r="K1514" s="42">
        <f>MAX((Y$9*E1514)+H1514+G1514,0)</f>
        <v>850.77196875000027</v>
      </c>
      <c r="L1514" s="42">
        <f t="shared" si="139"/>
        <v>0</v>
      </c>
      <c r="M1514" s="42">
        <f>ABS(MIN((Y$9*E1514)+H1514+G1514,0))</f>
        <v>0</v>
      </c>
      <c r="N1514" s="42">
        <f>MAX(K1514,0)*(D1514*1000/3600)</f>
        <v>12997.905078125004</v>
      </c>
      <c r="O1514" s="42">
        <f>ABS(M1514*(D1514*1000/3600))</f>
        <v>0</v>
      </c>
      <c r="P1514" s="42">
        <f>P1513+N1514/1000</f>
        <v>12035.240721423059</v>
      </c>
      <c r="Q1514" s="42">
        <f>Q1513+O1514/1000</f>
        <v>2109.8497134319391</v>
      </c>
      <c r="R1514" s="43"/>
      <c r="S1514" s="43">
        <f t="shared" si="140"/>
        <v>0</v>
      </c>
      <c r="T1514" s="42">
        <f>V1514*Y$16</f>
        <v>1301.1780278536228</v>
      </c>
      <c r="U1514" s="21">
        <f>MIN(O1514,Y$17)</f>
        <v>0</v>
      </c>
      <c r="V1514" s="21">
        <f t="shared" si="143"/>
        <v>1887.0534315376021</v>
      </c>
      <c r="W1514" s="22"/>
    </row>
    <row r="1515" spans="1:23" x14ac:dyDescent="0.35">
      <c r="A1515" s="6" t="s">
        <v>15</v>
      </c>
      <c r="B1515" s="6">
        <v>1508</v>
      </c>
      <c r="C1515" s="6">
        <v>31</v>
      </c>
      <c r="D1515" s="10">
        <v>55.6</v>
      </c>
      <c r="E1515" s="42">
        <f t="shared" si="141"/>
        <v>0.18055555555555516</v>
      </c>
      <c r="F1515" s="42">
        <f t="shared" si="142"/>
        <v>0.64999999999999858</v>
      </c>
      <c r="G1515" s="42">
        <f>0.5*Y$11*Y$13*Y$10*(D1515*(1000/3600))^2</f>
        <v>215.88916154222221</v>
      </c>
      <c r="H1515" s="42">
        <f>IF(D1515=0,0,Y$12*Y$9*9.81)</f>
        <v>374.44769999999994</v>
      </c>
      <c r="I1515" s="42">
        <f t="shared" si="138"/>
        <v>590.3368615422221</v>
      </c>
      <c r="J1515" s="42">
        <f>(Y$9*E1515)+IF(E1515&gt;0,H1515+G1515,0)</f>
        <v>903.60075043111033</v>
      </c>
      <c r="K1515" s="42">
        <f>MAX((Y$9*E1515)+H1515+G1515,0)</f>
        <v>903.60075043111033</v>
      </c>
      <c r="L1515" s="42">
        <f t="shared" si="139"/>
        <v>0</v>
      </c>
      <c r="M1515" s="42">
        <f>ABS(MIN((Y$9*E1515)+H1515+G1515,0))</f>
        <v>0</v>
      </c>
      <c r="N1515" s="42">
        <f>MAX(K1515,0)*(D1515*1000/3600)</f>
        <v>13955.611589991593</v>
      </c>
      <c r="O1515" s="42">
        <f>ABS(M1515*(D1515*1000/3600))</f>
        <v>0</v>
      </c>
      <c r="P1515" s="42">
        <f>P1514+N1515/1000</f>
        <v>12049.196333013051</v>
      </c>
      <c r="Q1515" s="42">
        <f>Q1514+O1515/1000</f>
        <v>2109.8497134319391</v>
      </c>
      <c r="R1515" s="43"/>
      <c r="S1515" s="43">
        <f t="shared" si="140"/>
        <v>0</v>
      </c>
      <c r="T1515" s="42">
        <f>V1515*Y$16</f>
        <v>1301.1780278536228</v>
      </c>
      <c r="U1515" s="21">
        <f>MIN(O1515,Y$17)</f>
        <v>0</v>
      </c>
      <c r="V1515" s="21">
        <f t="shared" si="143"/>
        <v>1887.0534315376021</v>
      </c>
      <c r="W1515" s="22"/>
    </row>
    <row r="1516" spans="1:23" x14ac:dyDescent="0.35">
      <c r="A1516" s="6" t="s">
        <v>15</v>
      </c>
      <c r="B1516" s="6">
        <v>1509</v>
      </c>
      <c r="C1516" s="6">
        <v>32</v>
      </c>
      <c r="D1516" s="10">
        <v>56.3</v>
      </c>
      <c r="E1516" s="42">
        <f t="shared" si="141"/>
        <v>0.2222222222222224</v>
      </c>
      <c r="F1516" s="42">
        <f t="shared" si="142"/>
        <v>0.80000000000000071</v>
      </c>
      <c r="G1516" s="42">
        <f>0.5*Y$11*Y$13*Y$10*(D1516*(1000/3600))^2</f>
        <v>221.35943935638889</v>
      </c>
      <c r="H1516" s="42">
        <f>IF(D1516=0,0,Y$12*Y$9*9.81)</f>
        <v>374.44769999999994</v>
      </c>
      <c r="I1516" s="42">
        <f t="shared" si="138"/>
        <v>595.8071393563888</v>
      </c>
      <c r="J1516" s="42">
        <f>(Y$9*E1516)+IF(E1516&gt;0,H1516+G1516,0)</f>
        <v>981.36269491194469</v>
      </c>
      <c r="K1516" s="42">
        <f>MAX((Y$9*E1516)+H1516+G1516,0)</f>
        <v>981.36269491194469</v>
      </c>
      <c r="L1516" s="42">
        <f t="shared" si="139"/>
        <v>0</v>
      </c>
      <c r="M1516" s="42">
        <f>ABS(MIN((Y$9*E1516)+H1516+G1516,0))</f>
        <v>0</v>
      </c>
      <c r="N1516" s="42">
        <f>MAX(K1516,0)*(D1516*1000/3600)</f>
        <v>15347.422145428469</v>
      </c>
      <c r="O1516" s="42">
        <f>ABS(M1516*(D1516*1000/3600))</f>
        <v>0</v>
      </c>
      <c r="P1516" s="42">
        <f>P1515+N1516/1000</f>
        <v>12064.54375515848</v>
      </c>
      <c r="Q1516" s="42">
        <f>Q1515+O1516/1000</f>
        <v>2109.8497134319391</v>
      </c>
      <c r="R1516" s="43"/>
      <c r="S1516" s="43">
        <f t="shared" si="140"/>
        <v>0</v>
      </c>
      <c r="T1516" s="42">
        <f>V1516*Y$16</f>
        <v>1301.1780278536228</v>
      </c>
      <c r="U1516" s="21">
        <f>MIN(O1516,Y$17)</f>
        <v>0</v>
      </c>
      <c r="V1516" s="21">
        <f t="shared" si="143"/>
        <v>1887.0534315376021</v>
      </c>
      <c r="W1516" s="22"/>
    </row>
    <row r="1517" spans="1:23" x14ac:dyDescent="0.35">
      <c r="A1517" s="6" t="s">
        <v>15</v>
      </c>
      <c r="B1517" s="6">
        <v>1510</v>
      </c>
      <c r="C1517" s="6">
        <v>33</v>
      </c>
      <c r="D1517" s="10">
        <v>57.2</v>
      </c>
      <c r="E1517" s="42">
        <f t="shared" si="141"/>
        <v>0.30555555555555597</v>
      </c>
      <c r="F1517" s="42">
        <f t="shared" si="142"/>
        <v>1.1000000000000014</v>
      </c>
      <c r="G1517" s="42">
        <f>0.5*Y$11*Y$13*Y$10*(D1517*(1000/3600))^2</f>
        <v>228.49321796888896</v>
      </c>
      <c r="H1517" s="42">
        <f>IF(D1517=0,0,Y$12*Y$9*9.81)</f>
        <v>374.44769999999994</v>
      </c>
      <c r="I1517" s="42">
        <f t="shared" si="138"/>
        <v>602.94091796888893</v>
      </c>
      <c r="J1517" s="42">
        <f>(Y$9*E1517)+IF(E1517&gt;0,H1517+G1517,0)</f>
        <v>1133.0798068577785</v>
      </c>
      <c r="K1517" s="42">
        <f>MAX((Y$9*E1517)+H1517+G1517,0)</f>
        <v>1133.0798068577785</v>
      </c>
      <c r="L1517" s="42">
        <f t="shared" si="139"/>
        <v>0</v>
      </c>
      <c r="M1517" s="42">
        <f>ABS(MIN((Y$9*E1517)+H1517+G1517,0))</f>
        <v>0</v>
      </c>
      <c r="N1517" s="42">
        <f>MAX(K1517,0)*(D1517*1000/3600)</f>
        <v>18003.379153406924</v>
      </c>
      <c r="O1517" s="42">
        <f>ABS(M1517*(D1517*1000/3600))</f>
        <v>0</v>
      </c>
      <c r="P1517" s="42">
        <f>P1516+N1517/1000</f>
        <v>12082.547134311886</v>
      </c>
      <c r="Q1517" s="42">
        <f>Q1516+O1517/1000</f>
        <v>2109.8497134319391</v>
      </c>
      <c r="R1517" s="43"/>
      <c r="S1517" s="43">
        <f t="shared" si="140"/>
        <v>0</v>
      </c>
      <c r="T1517" s="42">
        <f>V1517*Y$16</f>
        <v>1301.1780278536228</v>
      </c>
      <c r="U1517" s="21">
        <f>MIN(O1517,Y$17)</f>
        <v>0</v>
      </c>
      <c r="V1517" s="21">
        <f t="shared" si="143"/>
        <v>1887.0534315376021</v>
      </c>
      <c r="W1517" s="22"/>
    </row>
    <row r="1518" spans="1:23" x14ac:dyDescent="0.35">
      <c r="A1518" s="6" t="s">
        <v>15</v>
      </c>
      <c r="B1518" s="6">
        <v>1511</v>
      </c>
      <c r="C1518" s="6">
        <v>34</v>
      </c>
      <c r="D1518" s="10">
        <v>58.5</v>
      </c>
      <c r="E1518" s="42">
        <f t="shared" si="141"/>
        <v>0.41666666666666663</v>
      </c>
      <c r="F1518" s="42">
        <f t="shared" si="142"/>
        <v>1.5</v>
      </c>
      <c r="G1518" s="42">
        <f>0.5*Y$11*Y$13*Y$10*(D1518*(1000/3600))^2</f>
        <v>238.99729668750001</v>
      </c>
      <c r="H1518" s="42">
        <f>IF(D1518=0,0,Y$12*Y$9*9.81)</f>
        <v>374.44769999999994</v>
      </c>
      <c r="I1518" s="42">
        <f t="shared" si="138"/>
        <v>613.44499668749995</v>
      </c>
      <c r="J1518" s="42">
        <f>(Y$9*E1518)+IF(E1518&gt;0,H1518+G1518,0)</f>
        <v>1336.3616633541665</v>
      </c>
      <c r="K1518" s="42">
        <f>MAX((Y$9*E1518)+H1518+G1518,0)</f>
        <v>1336.3616633541667</v>
      </c>
      <c r="L1518" s="42">
        <f t="shared" si="139"/>
        <v>0</v>
      </c>
      <c r="M1518" s="42">
        <f>ABS(MIN((Y$9*E1518)+H1518+G1518,0))</f>
        <v>0</v>
      </c>
      <c r="N1518" s="42">
        <f>MAX(K1518,0)*(D1518*1000/3600)</f>
        <v>21715.877029505209</v>
      </c>
      <c r="O1518" s="42">
        <f>ABS(M1518*(D1518*1000/3600))</f>
        <v>0</v>
      </c>
      <c r="P1518" s="42">
        <f>P1517+N1518/1000</f>
        <v>12104.263011341391</v>
      </c>
      <c r="Q1518" s="42">
        <f>Q1517+O1518/1000</f>
        <v>2109.8497134319391</v>
      </c>
      <c r="R1518" s="43"/>
      <c r="S1518" s="43">
        <f t="shared" si="140"/>
        <v>0</v>
      </c>
      <c r="T1518" s="42">
        <f>V1518*Y$16</f>
        <v>1301.1780278536228</v>
      </c>
      <c r="U1518" s="21">
        <f>MIN(O1518,Y$17)</f>
        <v>0</v>
      </c>
      <c r="V1518" s="21">
        <f t="shared" si="143"/>
        <v>1887.0534315376021</v>
      </c>
      <c r="W1518" s="22"/>
    </row>
    <row r="1519" spans="1:23" x14ac:dyDescent="0.35">
      <c r="A1519" s="6" t="s">
        <v>15</v>
      </c>
      <c r="B1519" s="6">
        <v>1512</v>
      </c>
      <c r="C1519" s="6">
        <v>35</v>
      </c>
      <c r="D1519" s="10">
        <v>60.2</v>
      </c>
      <c r="E1519" s="42">
        <f t="shared" si="141"/>
        <v>0.52777777777777735</v>
      </c>
      <c r="F1519" s="42">
        <f t="shared" si="142"/>
        <v>1.8999999999999986</v>
      </c>
      <c r="G1519" s="42">
        <f>0.5*Y$11*Y$13*Y$10*(D1519*(1000/3600))^2</f>
        <v>253.08956478555564</v>
      </c>
      <c r="H1519" s="42">
        <f>IF(D1519=0,0,Y$12*Y$9*9.81)</f>
        <v>374.44769999999994</v>
      </c>
      <c r="I1519" s="42">
        <f t="shared" si="138"/>
        <v>627.53726478555564</v>
      </c>
      <c r="J1519" s="42">
        <f>(Y$9*E1519)+IF(E1519&gt;0,H1519+G1519,0)</f>
        <v>1543.2317092299993</v>
      </c>
      <c r="K1519" s="42">
        <f>MAX((Y$9*E1519)+H1519+G1519,0)</f>
        <v>1543.2317092299993</v>
      </c>
      <c r="L1519" s="42">
        <f t="shared" si="139"/>
        <v>0</v>
      </c>
      <c r="M1519" s="42">
        <f>ABS(MIN((Y$9*E1519)+H1519+G1519,0))</f>
        <v>0</v>
      </c>
      <c r="N1519" s="42">
        <f>MAX(K1519,0)*(D1519*1000/3600)</f>
        <v>25806.263582123876</v>
      </c>
      <c r="O1519" s="42">
        <f>ABS(M1519*(D1519*1000/3600))</f>
        <v>0</v>
      </c>
      <c r="P1519" s="42">
        <f>P1518+N1519/1000</f>
        <v>12130.069274923515</v>
      </c>
      <c r="Q1519" s="42">
        <f>Q1518+O1519/1000</f>
        <v>2109.8497134319391</v>
      </c>
      <c r="R1519" s="43"/>
      <c r="S1519" s="43">
        <f t="shared" si="140"/>
        <v>0</v>
      </c>
      <c r="T1519" s="42">
        <f>V1519*Y$16</f>
        <v>1301.1780278536228</v>
      </c>
      <c r="U1519" s="21">
        <f>MIN(O1519,Y$17)</f>
        <v>0</v>
      </c>
      <c r="V1519" s="21">
        <f t="shared" si="143"/>
        <v>1887.0534315376021</v>
      </c>
      <c r="W1519" s="22"/>
    </row>
    <row r="1520" spans="1:23" x14ac:dyDescent="0.35">
      <c r="A1520" s="6" t="s">
        <v>15</v>
      </c>
      <c r="B1520" s="6">
        <v>1513</v>
      </c>
      <c r="C1520" s="6">
        <v>36</v>
      </c>
      <c r="D1520" s="10">
        <v>62.3</v>
      </c>
      <c r="E1520" s="42">
        <f t="shared" si="141"/>
        <v>0.625</v>
      </c>
      <c r="F1520" s="42">
        <f t="shared" si="142"/>
        <v>2.25</v>
      </c>
      <c r="G1520" s="42">
        <f>0.5*Y$11*Y$13*Y$10*(D1520*(1000/3600))^2</f>
        <v>271.05495438972224</v>
      </c>
      <c r="H1520" s="42">
        <f>IF(D1520=0,0,Y$12*Y$9*9.81)</f>
        <v>374.44769999999994</v>
      </c>
      <c r="I1520" s="42">
        <f t="shared" si="138"/>
        <v>645.50265438972224</v>
      </c>
      <c r="J1520" s="42">
        <f>(Y$9*E1520)+IF(E1520&gt;0,H1520+G1520,0)</f>
        <v>1729.8776543897222</v>
      </c>
      <c r="K1520" s="42">
        <f>MAX((Y$9*E1520)+H1520+G1520,0)</f>
        <v>1729.8776543897222</v>
      </c>
      <c r="L1520" s="42">
        <f t="shared" si="139"/>
        <v>0</v>
      </c>
      <c r="M1520" s="42">
        <f>ABS(MIN((Y$9*E1520)+H1520+G1520,0))</f>
        <v>0</v>
      </c>
      <c r="N1520" s="42">
        <f>MAX(K1520,0)*(D1520*1000/3600)</f>
        <v>29936.493852355474</v>
      </c>
      <c r="O1520" s="42">
        <f>ABS(M1520*(D1520*1000/3600))</f>
        <v>0</v>
      </c>
      <c r="P1520" s="42">
        <f>P1519+N1520/1000</f>
        <v>12160.005768775871</v>
      </c>
      <c r="Q1520" s="42">
        <f>Q1519+O1520/1000</f>
        <v>2109.8497134319391</v>
      </c>
      <c r="R1520" s="43"/>
      <c r="S1520" s="43">
        <f t="shared" si="140"/>
        <v>0</v>
      </c>
      <c r="T1520" s="42">
        <f>V1520*Y$16</f>
        <v>1301.1780278536228</v>
      </c>
      <c r="U1520" s="21">
        <f>MIN(O1520,Y$17)</f>
        <v>0</v>
      </c>
      <c r="V1520" s="21">
        <f t="shared" si="143"/>
        <v>1887.0534315376021</v>
      </c>
      <c r="W1520" s="22"/>
    </row>
    <row r="1521" spans="1:23" x14ac:dyDescent="0.35">
      <c r="A1521" s="6" t="s">
        <v>15</v>
      </c>
      <c r="B1521" s="6">
        <v>1514</v>
      </c>
      <c r="C1521" s="6">
        <v>37</v>
      </c>
      <c r="D1521" s="10">
        <v>64.7</v>
      </c>
      <c r="E1521" s="42">
        <f t="shared" si="141"/>
        <v>0.6666666666666663</v>
      </c>
      <c r="F1521" s="42">
        <f t="shared" si="142"/>
        <v>2.3999999999999986</v>
      </c>
      <c r="G1521" s="42">
        <f>0.5*Y$11*Y$13*Y$10*(D1521*(1000/3600))^2</f>
        <v>292.34106032305567</v>
      </c>
      <c r="H1521" s="42">
        <f>IF(D1521=0,0,Y$12*Y$9*9.81)</f>
        <v>374.44769999999994</v>
      </c>
      <c r="I1521" s="42">
        <f t="shared" si="138"/>
        <v>666.78876032305561</v>
      </c>
      <c r="J1521" s="42">
        <f>(Y$9*E1521)+IF(E1521&gt;0,H1521+G1521,0)</f>
        <v>1823.4554269897217</v>
      </c>
      <c r="K1521" s="42">
        <f>MAX((Y$9*E1521)+H1521+G1521,0)</f>
        <v>1823.4554269897217</v>
      </c>
      <c r="L1521" s="42">
        <f t="shared" si="139"/>
        <v>0</v>
      </c>
      <c r="M1521" s="42">
        <f>ABS(MIN((Y$9*E1521)+H1521+G1521,0))</f>
        <v>0</v>
      </c>
      <c r="N1521" s="42">
        <f>MAX(K1521,0)*(D1521*1000/3600)</f>
        <v>32771.546146176384</v>
      </c>
      <c r="O1521" s="42">
        <f>ABS(M1521*(D1521*1000/3600))</f>
        <v>0</v>
      </c>
      <c r="P1521" s="42">
        <f>P1520+N1521/1000</f>
        <v>12192.777314922047</v>
      </c>
      <c r="Q1521" s="42">
        <f>Q1520+O1521/1000</f>
        <v>2109.8497134319391</v>
      </c>
      <c r="R1521" s="43"/>
      <c r="S1521" s="43">
        <f t="shared" si="140"/>
        <v>0</v>
      </c>
      <c r="T1521" s="42">
        <f>V1521*Y$16</f>
        <v>1301.1780278536228</v>
      </c>
      <c r="U1521" s="21">
        <f>MIN(O1521,Y$17)</f>
        <v>0</v>
      </c>
      <c r="V1521" s="21">
        <f t="shared" si="143"/>
        <v>1887.0534315376021</v>
      </c>
      <c r="W1521" s="22"/>
    </row>
    <row r="1522" spans="1:23" x14ac:dyDescent="0.35">
      <c r="A1522" s="6" t="s">
        <v>15</v>
      </c>
      <c r="B1522" s="6">
        <v>1515</v>
      </c>
      <c r="C1522" s="6">
        <v>38</v>
      </c>
      <c r="D1522" s="10">
        <v>67.099999999999994</v>
      </c>
      <c r="E1522" s="42">
        <f t="shared" si="141"/>
        <v>0.625</v>
      </c>
      <c r="F1522" s="42">
        <f t="shared" si="142"/>
        <v>2.25</v>
      </c>
      <c r="G1522" s="42">
        <f>0.5*Y$11*Y$13*Y$10*(D1522*(1000/3600))^2</f>
        <v>314.43168049638888</v>
      </c>
      <c r="H1522" s="42">
        <f>IF(D1522=0,0,Y$12*Y$9*9.81)</f>
        <v>374.44769999999994</v>
      </c>
      <c r="I1522" s="42">
        <f t="shared" si="138"/>
        <v>688.87938049638888</v>
      </c>
      <c r="J1522" s="42">
        <f>(Y$9*E1522)+IF(E1522&gt;0,H1522+G1522,0)</f>
        <v>1773.2543804963889</v>
      </c>
      <c r="K1522" s="42">
        <f>MAX((Y$9*E1522)+H1522+G1522,0)</f>
        <v>1773.2543804963889</v>
      </c>
      <c r="L1522" s="42">
        <f t="shared" si="139"/>
        <v>0</v>
      </c>
      <c r="M1522" s="42">
        <f>ABS(MIN((Y$9*E1522)+H1522+G1522,0))</f>
        <v>0</v>
      </c>
      <c r="N1522" s="42">
        <f>MAX(K1522,0)*(D1522*1000/3600)</f>
        <v>33051.491369807693</v>
      </c>
      <c r="O1522" s="42">
        <f>ABS(M1522*(D1522*1000/3600))</f>
        <v>0</v>
      </c>
      <c r="P1522" s="42">
        <f>P1521+N1522/1000</f>
        <v>12225.828806291855</v>
      </c>
      <c r="Q1522" s="42">
        <f>Q1521+O1522/1000</f>
        <v>2109.8497134319391</v>
      </c>
      <c r="R1522" s="43"/>
      <c r="S1522" s="43">
        <f t="shared" si="140"/>
        <v>0</v>
      </c>
      <c r="T1522" s="42">
        <f>V1522*Y$16</f>
        <v>1301.1780278536228</v>
      </c>
      <c r="U1522" s="21">
        <f>MIN(O1522,Y$17)</f>
        <v>0</v>
      </c>
      <c r="V1522" s="21">
        <f t="shared" si="143"/>
        <v>1887.0534315376021</v>
      </c>
      <c r="W1522" s="22"/>
    </row>
    <row r="1523" spans="1:23" x14ac:dyDescent="0.35">
      <c r="A1523" s="6" t="s">
        <v>15</v>
      </c>
      <c r="B1523" s="6">
        <v>1516</v>
      </c>
      <c r="C1523" s="6">
        <v>39</v>
      </c>
      <c r="D1523" s="10">
        <v>69.2</v>
      </c>
      <c r="E1523" s="42">
        <f t="shared" si="141"/>
        <v>0.50000000000000122</v>
      </c>
      <c r="F1523" s="42">
        <f t="shared" si="142"/>
        <v>1.8000000000000043</v>
      </c>
      <c r="G1523" s="42">
        <f>0.5*Y$11*Y$13*Y$10*(D1523*(1000/3600))^2</f>
        <v>334.42092623555567</v>
      </c>
      <c r="H1523" s="42">
        <f>IF(D1523=0,0,Y$12*Y$9*9.81)</f>
        <v>374.44769999999994</v>
      </c>
      <c r="I1523" s="42">
        <f t="shared" si="138"/>
        <v>708.86862623555567</v>
      </c>
      <c r="J1523" s="42">
        <f>(Y$9*E1523)+IF(E1523&gt;0,H1523+G1523,0)</f>
        <v>1576.3686262355577</v>
      </c>
      <c r="K1523" s="42">
        <f>MAX((Y$9*E1523)+H1523+G1523,0)</f>
        <v>1576.3686262355577</v>
      </c>
      <c r="L1523" s="42">
        <f t="shared" si="139"/>
        <v>0</v>
      </c>
      <c r="M1523" s="42">
        <f>ABS(MIN((Y$9*E1523)+H1523+G1523,0))</f>
        <v>0</v>
      </c>
      <c r="N1523" s="42">
        <f>MAX(K1523,0)*(D1523*1000/3600)</f>
        <v>30301.308037639054</v>
      </c>
      <c r="O1523" s="42">
        <f>ABS(M1523*(D1523*1000/3600))</f>
        <v>0</v>
      </c>
      <c r="P1523" s="42">
        <f>P1522+N1523/1000</f>
        <v>12256.130114329493</v>
      </c>
      <c r="Q1523" s="42">
        <f>Q1522+O1523/1000</f>
        <v>2109.8497134319391</v>
      </c>
      <c r="R1523" s="43"/>
      <c r="S1523" s="43">
        <f t="shared" si="140"/>
        <v>0</v>
      </c>
      <c r="T1523" s="42">
        <f>V1523*Y$16</f>
        <v>1301.1780278536228</v>
      </c>
      <c r="U1523" s="21">
        <f>MIN(O1523,Y$17)</f>
        <v>0</v>
      </c>
      <c r="V1523" s="21">
        <f t="shared" si="143"/>
        <v>1887.0534315376021</v>
      </c>
      <c r="W1523" s="22"/>
    </row>
    <row r="1524" spans="1:23" x14ac:dyDescent="0.35">
      <c r="A1524" s="6" t="s">
        <v>15</v>
      </c>
      <c r="B1524" s="6">
        <v>1517</v>
      </c>
      <c r="C1524" s="6">
        <v>40</v>
      </c>
      <c r="D1524" s="10">
        <v>70.7</v>
      </c>
      <c r="E1524" s="42">
        <f t="shared" si="141"/>
        <v>0.37500000000000039</v>
      </c>
      <c r="F1524" s="42">
        <f t="shared" si="142"/>
        <v>1.3500000000000014</v>
      </c>
      <c r="G1524" s="42">
        <f>0.5*Y$11*Y$13*Y$10*(D1524*(1000/3600))^2</f>
        <v>349.07607495638894</v>
      </c>
      <c r="H1524" s="42">
        <f>IF(D1524=0,0,Y$12*Y$9*9.81)</f>
        <v>374.44769999999994</v>
      </c>
      <c r="I1524" s="42">
        <f t="shared" si="138"/>
        <v>723.52377495638893</v>
      </c>
      <c r="J1524" s="42">
        <f>(Y$9*E1524)+IF(E1524&gt;0,H1524+G1524,0)</f>
        <v>1374.1487749563896</v>
      </c>
      <c r="K1524" s="42">
        <f>MAX((Y$9*E1524)+H1524+G1524,0)</f>
        <v>1374.1487749563896</v>
      </c>
      <c r="L1524" s="42">
        <f t="shared" si="139"/>
        <v>0</v>
      </c>
      <c r="M1524" s="42">
        <f>ABS(MIN((Y$9*E1524)+H1524+G1524,0))</f>
        <v>0</v>
      </c>
      <c r="N1524" s="42">
        <f>MAX(K1524,0)*(D1524*1000/3600)</f>
        <v>26986.755108171317</v>
      </c>
      <c r="O1524" s="42">
        <f>ABS(M1524*(D1524*1000/3600))</f>
        <v>0</v>
      </c>
      <c r="P1524" s="42">
        <f>P1523+N1524/1000</f>
        <v>12283.116869437665</v>
      </c>
      <c r="Q1524" s="42">
        <f>Q1523+O1524/1000</f>
        <v>2109.8497134319391</v>
      </c>
      <c r="R1524" s="43"/>
      <c r="S1524" s="43">
        <f t="shared" si="140"/>
        <v>0</v>
      </c>
      <c r="T1524" s="42">
        <f>V1524*Y$16</f>
        <v>1301.1780278536228</v>
      </c>
      <c r="U1524" s="21">
        <f>MIN(O1524,Y$17)</f>
        <v>0</v>
      </c>
      <c r="V1524" s="21">
        <f t="shared" si="143"/>
        <v>1887.0534315376021</v>
      </c>
      <c r="W1524" s="22"/>
    </row>
    <row r="1525" spans="1:23" x14ac:dyDescent="0.35">
      <c r="A1525" s="6" t="s">
        <v>15</v>
      </c>
      <c r="B1525" s="6">
        <v>1518</v>
      </c>
      <c r="C1525" s="6">
        <v>41</v>
      </c>
      <c r="D1525" s="10">
        <v>71.900000000000006</v>
      </c>
      <c r="E1525" s="42">
        <f t="shared" si="141"/>
        <v>0.27777777777777779</v>
      </c>
      <c r="F1525" s="42">
        <f t="shared" si="142"/>
        <v>1</v>
      </c>
      <c r="G1525" s="42">
        <f>0.5*Y$11*Y$13*Y$10*(D1525*(1000/3600))^2</f>
        <v>361.02646356305564</v>
      </c>
      <c r="H1525" s="42">
        <f>IF(D1525=0,0,Y$12*Y$9*9.81)</f>
        <v>374.44769999999994</v>
      </c>
      <c r="I1525" s="42">
        <f t="shared" si="138"/>
        <v>735.47416356305553</v>
      </c>
      <c r="J1525" s="42">
        <f>(Y$9*E1525)+IF(E1525&gt;0,H1525+G1525,0)</f>
        <v>1217.4186080075001</v>
      </c>
      <c r="K1525" s="42">
        <f>MAX((Y$9*E1525)+H1525+G1525,0)</f>
        <v>1217.4186080075001</v>
      </c>
      <c r="L1525" s="42">
        <f t="shared" si="139"/>
        <v>0</v>
      </c>
      <c r="M1525" s="42">
        <f>ABS(MIN((Y$9*E1525)+H1525+G1525,0))</f>
        <v>0</v>
      </c>
      <c r="N1525" s="42">
        <f>MAX(K1525,0)*(D1525*1000/3600)</f>
        <v>24314.554976594238</v>
      </c>
      <c r="O1525" s="42">
        <f>ABS(M1525*(D1525*1000/3600))</f>
        <v>0</v>
      </c>
      <c r="P1525" s="42">
        <f>P1524+N1525/1000</f>
        <v>12307.431424414259</v>
      </c>
      <c r="Q1525" s="42">
        <f>Q1524+O1525/1000</f>
        <v>2109.8497134319391</v>
      </c>
      <c r="R1525" s="43"/>
      <c r="S1525" s="43">
        <f t="shared" si="140"/>
        <v>0</v>
      </c>
      <c r="T1525" s="42">
        <f>V1525*Y$16</f>
        <v>1301.1780278536228</v>
      </c>
      <c r="U1525" s="21">
        <f>MIN(O1525,Y$17)</f>
        <v>0</v>
      </c>
      <c r="V1525" s="21">
        <f t="shared" si="143"/>
        <v>1887.0534315376021</v>
      </c>
      <c r="W1525" s="22"/>
    </row>
    <row r="1526" spans="1:23" x14ac:dyDescent="0.35">
      <c r="A1526" s="6" t="s">
        <v>15</v>
      </c>
      <c r="B1526" s="6">
        <v>1519</v>
      </c>
      <c r="C1526" s="6">
        <v>42</v>
      </c>
      <c r="D1526" s="10">
        <v>72.7</v>
      </c>
      <c r="E1526" s="42">
        <f t="shared" si="141"/>
        <v>0.20833333333333331</v>
      </c>
      <c r="F1526" s="42">
        <f t="shared" si="142"/>
        <v>0.75</v>
      </c>
      <c r="G1526" s="42">
        <f>0.5*Y$11*Y$13*Y$10*(D1526*(1000/3600))^2</f>
        <v>369.10512738972233</v>
      </c>
      <c r="H1526" s="42">
        <f>IF(D1526=0,0,Y$12*Y$9*9.81)</f>
        <v>374.44769999999994</v>
      </c>
      <c r="I1526" s="42">
        <f t="shared" si="138"/>
        <v>743.55282738972232</v>
      </c>
      <c r="J1526" s="42">
        <f>(Y$9*E1526)+IF(E1526&gt;0,H1526+G1526,0)</f>
        <v>1105.0111607230556</v>
      </c>
      <c r="K1526" s="42">
        <f>MAX((Y$9*E1526)+H1526+G1526,0)</f>
        <v>1105.0111607230556</v>
      </c>
      <c r="L1526" s="42">
        <f t="shared" si="139"/>
        <v>0</v>
      </c>
      <c r="M1526" s="42">
        <f>ABS(MIN((Y$9*E1526)+H1526+G1526,0))</f>
        <v>0</v>
      </c>
      <c r="N1526" s="42">
        <f>MAX(K1526,0)*(D1526*1000/3600)</f>
        <v>22315.086495712814</v>
      </c>
      <c r="O1526" s="42">
        <f>ABS(M1526*(D1526*1000/3600))</f>
        <v>0</v>
      </c>
      <c r="P1526" s="42">
        <f>P1525+N1526/1000</f>
        <v>12329.746510909972</v>
      </c>
      <c r="Q1526" s="42">
        <f>Q1525+O1526/1000</f>
        <v>2109.8497134319391</v>
      </c>
      <c r="R1526" s="43"/>
      <c r="S1526" s="43">
        <f t="shared" si="140"/>
        <v>0</v>
      </c>
      <c r="T1526" s="42">
        <f>V1526*Y$16</f>
        <v>1301.1780278536228</v>
      </c>
      <c r="U1526" s="21">
        <f>MIN(O1526,Y$17)</f>
        <v>0</v>
      </c>
      <c r="V1526" s="21">
        <f t="shared" si="143"/>
        <v>1887.0534315376021</v>
      </c>
      <c r="W1526" s="22"/>
    </row>
    <row r="1527" spans="1:23" x14ac:dyDescent="0.35">
      <c r="A1527" s="6" t="s">
        <v>15</v>
      </c>
      <c r="B1527" s="6">
        <v>1520</v>
      </c>
      <c r="C1527" s="6">
        <v>43</v>
      </c>
      <c r="D1527" s="10">
        <v>73.400000000000006</v>
      </c>
      <c r="E1527" s="42">
        <f t="shared" si="141"/>
        <v>0.15277777777777699</v>
      </c>
      <c r="F1527" s="42">
        <f t="shared" si="142"/>
        <v>0.54999999999999716</v>
      </c>
      <c r="G1527" s="42">
        <f>0.5*Y$11*Y$13*Y$10*(D1527*(1000/3600))^2</f>
        <v>376.24728635888903</v>
      </c>
      <c r="H1527" s="42">
        <f>IF(D1527=0,0,Y$12*Y$9*9.81)</f>
        <v>374.44769999999994</v>
      </c>
      <c r="I1527" s="42">
        <f t="shared" si="138"/>
        <v>750.69498635888897</v>
      </c>
      <c r="J1527" s="42">
        <f>(Y$9*E1527)+IF(E1527&gt;0,H1527+G1527,0)</f>
        <v>1015.7644308033321</v>
      </c>
      <c r="K1527" s="42">
        <f>MAX((Y$9*E1527)+H1527+G1527,0)</f>
        <v>1015.7644308033321</v>
      </c>
      <c r="L1527" s="42">
        <f t="shared" si="139"/>
        <v>0</v>
      </c>
      <c r="M1527" s="42">
        <f>ABS(MIN((Y$9*E1527)+H1527+G1527,0))</f>
        <v>0</v>
      </c>
      <c r="N1527" s="42">
        <f>MAX(K1527,0)*(D1527*1000/3600)</f>
        <v>20710.308116934604</v>
      </c>
      <c r="O1527" s="42">
        <f>ABS(M1527*(D1527*1000/3600))</f>
        <v>0</v>
      </c>
      <c r="P1527" s="42">
        <f>P1526+N1527/1000</f>
        <v>12350.456819026907</v>
      </c>
      <c r="Q1527" s="42">
        <f>Q1526+O1527/1000</f>
        <v>2109.8497134319391</v>
      </c>
      <c r="R1527" s="43"/>
      <c r="S1527" s="43">
        <f t="shared" si="140"/>
        <v>0</v>
      </c>
      <c r="T1527" s="42">
        <f>V1527*Y$16</f>
        <v>1301.1780278536228</v>
      </c>
      <c r="U1527" s="21">
        <f>MIN(O1527,Y$17)</f>
        <v>0</v>
      </c>
      <c r="V1527" s="21">
        <f t="shared" si="143"/>
        <v>1887.0534315376021</v>
      </c>
      <c r="W1527" s="22"/>
    </row>
    <row r="1528" spans="1:23" x14ac:dyDescent="0.35">
      <c r="A1528" s="6" t="s">
        <v>15</v>
      </c>
      <c r="B1528" s="6">
        <v>1521</v>
      </c>
      <c r="C1528" s="6">
        <v>44</v>
      </c>
      <c r="D1528" s="10">
        <v>73.8</v>
      </c>
      <c r="E1528" s="42">
        <f t="shared" si="141"/>
        <v>9.7222222222220642E-2</v>
      </c>
      <c r="F1528" s="42">
        <f t="shared" si="142"/>
        <v>0.34999999999999432</v>
      </c>
      <c r="G1528" s="42">
        <f>0.5*Y$11*Y$13*Y$10*(D1528*(1000/3600))^2</f>
        <v>380.35924803</v>
      </c>
      <c r="H1528" s="42">
        <f>IF(D1528=0,0,Y$12*Y$9*9.81)</f>
        <v>374.44769999999994</v>
      </c>
      <c r="I1528" s="42">
        <f t="shared" si="138"/>
        <v>754.80694802999994</v>
      </c>
      <c r="J1528" s="42">
        <f>(Y$9*E1528)+IF(E1528&gt;0,H1528+G1528,0)</f>
        <v>923.48750358555276</v>
      </c>
      <c r="K1528" s="42">
        <f>MAX((Y$9*E1528)+H1528+G1528,0)</f>
        <v>923.48750358555276</v>
      </c>
      <c r="L1528" s="42">
        <f t="shared" si="139"/>
        <v>0</v>
      </c>
      <c r="M1528" s="42">
        <f>ABS(MIN((Y$9*E1528)+H1528+G1528,0))</f>
        <v>0</v>
      </c>
      <c r="N1528" s="42">
        <f>MAX(K1528,0)*(D1528*1000/3600)</f>
        <v>18931.493823503832</v>
      </c>
      <c r="O1528" s="42">
        <f>ABS(M1528*(D1528*1000/3600))</f>
        <v>0</v>
      </c>
      <c r="P1528" s="42">
        <f>P1527+N1528/1000</f>
        <v>12369.388312850411</v>
      </c>
      <c r="Q1528" s="42">
        <f>Q1527+O1528/1000</f>
        <v>2109.8497134319391</v>
      </c>
      <c r="R1528" s="43"/>
      <c r="S1528" s="43">
        <f t="shared" si="140"/>
        <v>0</v>
      </c>
      <c r="T1528" s="42">
        <f>V1528*Y$16</f>
        <v>1301.1780278536228</v>
      </c>
      <c r="U1528" s="21">
        <f>MIN(O1528,Y$17)</f>
        <v>0</v>
      </c>
      <c r="V1528" s="21">
        <f t="shared" si="143"/>
        <v>1887.0534315376021</v>
      </c>
      <c r="W1528" s="22"/>
    </row>
    <row r="1529" spans="1:23" x14ac:dyDescent="0.35">
      <c r="A1529" s="6" t="s">
        <v>15</v>
      </c>
      <c r="B1529" s="6">
        <v>1522</v>
      </c>
      <c r="C1529" s="6">
        <v>45</v>
      </c>
      <c r="D1529" s="10">
        <v>74.099999999999994</v>
      </c>
      <c r="E1529" s="42">
        <f t="shared" si="141"/>
        <v>2.7777777777778172E-2</v>
      </c>
      <c r="F1529" s="42">
        <f t="shared" si="142"/>
        <v>0.10000000000000142</v>
      </c>
      <c r="G1529" s="42">
        <f>0.5*Y$11*Y$13*Y$10*(D1529*(1000/3600))^2</f>
        <v>383.45788490749999</v>
      </c>
      <c r="H1529" s="42">
        <f>IF(D1529=0,0,Y$12*Y$9*9.81)</f>
        <v>374.44769999999994</v>
      </c>
      <c r="I1529" s="42">
        <f t="shared" si="138"/>
        <v>757.90558490749993</v>
      </c>
      <c r="J1529" s="42">
        <f>(Y$9*E1529)+IF(E1529&gt;0,H1529+G1529,0)</f>
        <v>806.10002935194507</v>
      </c>
      <c r="K1529" s="42">
        <f>MAX((Y$9*E1529)+H1529+G1529,0)</f>
        <v>806.10002935194507</v>
      </c>
      <c r="L1529" s="42">
        <f t="shared" si="139"/>
        <v>0</v>
      </c>
      <c r="M1529" s="42">
        <f>ABS(MIN((Y$9*E1529)+H1529+G1529,0))</f>
        <v>0</v>
      </c>
      <c r="N1529" s="42">
        <f>MAX(K1529,0)*(D1529*1000/3600)</f>
        <v>16592.225604160867</v>
      </c>
      <c r="O1529" s="42">
        <f>ABS(M1529*(D1529*1000/3600))</f>
        <v>0</v>
      </c>
      <c r="P1529" s="42">
        <f>P1528+N1529/1000</f>
        <v>12385.980538454573</v>
      </c>
      <c r="Q1529" s="42">
        <f>Q1528+O1529/1000</f>
        <v>2109.8497134319391</v>
      </c>
      <c r="R1529" s="43"/>
      <c r="S1529" s="43">
        <f t="shared" si="140"/>
        <v>0</v>
      </c>
      <c r="T1529" s="42">
        <f>V1529*Y$16</f>
        <v>1301.1780278536228</v>
      </c>
      <c r="U1529" s="21">
        <f>MIN(O1529,Y$17)</f>
        <v>0</v>
      </c>
      <c r="V1529" s="21">
        <f t="shared" si="143"/>
        <v>1887.0534315376021</v>
      </c>
      <c r="W1529" s="22"/>
    </row>
    <row r="1530" spans="1:23" x14ac:dyDescent="0.35">
      <c r="A1530" s="6" t="s">
        <v>15</v>
      </c>
      <c r="B1530" s="6">
        <v>1523</v>
      </c>
      <c r="C1530" s="6">
        <v>46</v>
      </c>
      <c r="D1530" s="10">
        <v>74</v>
      </c>
      <c r="E1530" s="42">
        <f t="shared" si="141"/>
        <v>-6.9444444444444448E-2</v>
      </c>
      <c r="F1530" s="42">
        <f t="shared" si="142"/>
        <v>-0.25</v>
      </c>
      <c r="G1530" s="42">
        <f>0.5*Y$11*Y$13*Y$10*(D1530*(1000/3600))^2</f>
        <v>382.4236092222223</v>
      </c>
      <c r="H1530" s="42">
        <f>IF(D1530=0,0,Y$12*Y$9*9.81)</f>
        <v>374.44769999999994</v>
      </c>
      <c r="I1530" s="42">
        <f t="shared" si="138"/>
        <v>756.87130922222218</v>
      </c>
      <c r="J1530" s="42">
        <f>(Y$9*E1530)+IF(E1530&gt;0,H1530+G1530,0)</f>
        <v>-120.48611111111111</v>
      </c>
      <c r="K1530" s="42">
        <f>MAX((Y$9*E1530)+H1530+G1530,0)</f>
        <v>636.38519811111109</v>
      </c>
      <c r="L1530" s="42">
        <f t="shared" si="139"/>
        <v>120.48611111111111</v>
      </c>
      <c r="M1530" s="42">
        <f>ABS(MIN((Y$9*E1530)+H1530+G1530,0))</f>
        <v>0</v>
      </c>
      <c r="N1530" s="42">
        <f>MAX(K1530,0)*(D1530*1000/3600)</f>
        <v>13081.251294506174</v>
      </c>
      <c r="O1530" s="42">
        <f>ABS(M1530*(D1530*1000/3600))</f>
        <v>0</v>
      </c>
      <c r="P1530" s="42">
        <f>P1529+N1530/1000</f>
        <v>12399.061789749079</v>
      </c>
      <c r="Q1530" s="42">
        <f>Q1529+O1530/1000</f>
        <v>2109.8497134319391</v>
      </c>
      <c r="R1530" s="43"/>
      <c r="S1530" s="43">
        <f t="shared" si="140"/>
        <v>0</v>
      </c>
      <c r="T1530" s="42">
        <f>V1530*Y$16</f>
        <v>1301.1780278536228</v>
      </c>
      <c r="U1530" s="21">
        <f>MIN(O1530,Y$17)</f>
        <v>0</v>
      </c>
      <c r="V1530" s="21">
        <f t="shared" si="143"/>
        <v>1887.0534315376021</v>
      </c>
      <c r="W1530" s="22"/>
    </row>
    <row r="1531" spans="1:23" x14ac:dyDescent="0.35">
      <c r="A1531" s="6" t="s">
        <v>15</v>
      </c>
      <c r="B1531" s="6">
        <v>1524</v>
      </c>
      <c r="C1531" s="6">
        <v>47</v>
      </c>
      <c r="D1531" s="10">
        <v>73.599999999999994</v>
      </c>
      <c r="E1531" s="42">
        <f t="shared" si="141"/>
        <v>-0.20833333333333331</v>
      </c>
      <c r="F1531" s="42">
        <f t="shared" si="142"/>
        <v>-0.75</v>
      </c>
      <c r="G1531" s="42">
        <f>0.5*Y$11*Y$13*Y$10*(D1531*(1000/3600))^2</f>
        <v>378.30047374222215</v>
      </c>
      <c r="H1531" s="42">
        <f>IF(D1531=0,0,Y$12*Y$9*9.81)</f>
        <v>374.44769999999994</v>
      </c>
      <c r="I1531" s="42">
        <f t="shared" si="138"/>
        <v>752.74817374222209</v>
      </c>
      <c r="J1531" s="42">
        <f>(Y$9*E1531)+IF(E1531&gt;0,H1531+G1531,0)</f>
        <v>-361.45833333333331</v>
      </c>
      <c r="K1531" s="42">
        <f>MAX((Y$9*E1531)+H1531+G1531,0)</f>
        <v>391.28984040888878</v>
      </c>
      <c r="L1531" s="42">
        <f t="shared" si="139"/>
        <v>361.45833333333331</v>
      </c>
      <c r="M1531" s="42">
        <f>ABS(MIN((Y$9*E1531)+H1531+G1531,0))</f>
        <v>0</v>
      </c>
      <c r="N1531" s="42">
        <f>MAX(K1531,0)*(D1531*1000/3600)</f>
        <v>7999.7034039150585</v>
      </c>
      <c r="O1531" s="42">
        <f>ABS(M1531*(D1531*1000/3600))</f>
        <v>0</v>
      </c>
      <c r="P1531" s="42">
        <f>P1530+N1531/1000</f>
        <v>12407.061493152994</v>
      </c>
      <c r="Q1531" s="42">
        <f>Q1530+O1531/1000</f>
        <v>2109.8497134319391</v>
      </c>
      <c r="R1531" s="43"/>
      <c r="S1531" s="43">
        <f t="shared" si="140"/>
        <v>0</v>
      </c>
      <c r="T1531" s="42">
        <f>V1531*Y$16</f>
        <v>1301.1780278536228</v>
      </c>
      <c r="U1531" s="21">
        <f>MIN(O1531,Y$17)</f>
        <v>0</v>
      </c>
      <c r="V1531" s="21">
        <f t="shared" si="143"/>
        <v>1887.0534315376021</v>
      </c>
      <c r="W1531" s="22"/>
    </row>
    <row r="1532" spans="1:23" x14ac:dyDescent="0.35">
      <c r="A1532" s="6" t="s">
        <v>15</v>
      </c>
      <c r="B1532" s="6">
        <v>1525</v>
      </c>
      <c r="C1532" s="6">
        <v>48</v>
      </c>
      <c r="D1532" s="10">
        <v>72.5</v>
      </c>
      <c r="E1532" s="42">
        <f t="shared" si="141"/>
        <v>-0.38888888888888851</v>
      </c>
      <c r="F1532" s="42">
        <f t="shared" si="142"/>
        <v>-1.3999999999999986</v>
      </c>
      <c r="G1532" s="42">
        <f>0.5*Y$11*Y$13*Y$10*(D1532*(1000/3600))^2</f>
        <v>367.07708107638888</v>
      </c>
      <c r="H1532" s="42">
        <f>IF(D1532=0,0,Y$12*Y$9*9.81)</f>
        <v>374.44769999999994</v>
      </c>
      <c r="I1532" s="42">
        <f t="shared" si="138"/>
        <v>741.52478107638876</v>
      </c>
      <c r="J1532" s="42">
        <f>(Y$9*E1532)+IF(E1532&gt;0,H1532+G1532,0)</f>
        <v>-674.7222222222216</v>
      </c>
      <c r="K1532" s="42">
        <f>MAX((Y$9*E1532)+H1532+G1532,0)</f>
        <v>66.802558854167216</v>
      </c>
      <c r="L1532" s="42">
        <f t="shared" si="139"/>
        <v>674.7222222222216</v>
      </c>
      <c r="M1532" s="42">
        <f>ABS(MIN((Y$9*E1532)+H1532+G1532,0))</f>
        <v>0</v>
      </c>
      <c r="N1532" s="42">
        <f>MAX(K1532,0)*(D1532*1000/3600)</f>
        <v>1345.3293102575342</v>
      </c>
      <c r="O1532" s="42">
        <f>ABS(M1532*(D1532*1000/3600))</f>
        <v>0</v>
      </c>
      <c r="P1532" s="42">
        <f>P1531+N1532/1000</f>
        <v>12408.406822463252</v>
      </c>
      <c r="Q1532" s="42">
        <f>Q1531+O1532/1000</f>
        <v>2109.8497134319391</v>
      </c>
      <c r="R1532" s="43"/>
      <c r="S1532" s="43">
        <f t="shared" si="140"/>
        <v>0</v>
      </c>
      <c r="T1532" s="42">
        <f>V1532*Y$16</f>
        <v>1301.1780278536228</v>
      </c>
      <c r="U1532" s="21">
        <f>MIN(O1532,Y$17)</f>
        <v>0</v>
      </c>
      <c r="V1532" s="21">
        <f t="shared" si="143"/>
        <v>1887.0534315376021</v>
      </c>
      <c r="W1532" s="22"/>
    </row>
    <row r="1533" spans="1:23" x14ac:dyDescent="0.35">
      <c r="A1533" s="6" t="s">
        <v>15</v>
      </c>
      <c r="B1533" s="6">
        <v>1526</v>
      </c>
      <c r="C1533" s="6">
        <v>49</v>
      </c>
      <c r="D1533" s="10">
        <v>70.8</v>
      </c>
      <c r="E1533" s="42">
        <f t="shared" si="141"/>
        <v>-0.54166666666666741</v>
      </c>
      <c r="F1533" s="42">
        <f t="shared" si="142"/>
        <v>-1.9500000000000028</v>
      </c>
      <c r="G1533" s="42">
        <f>0.5*Y$11*Y$13*Y$10*(D1533*(1000/3600))^2</f>
        <v>350.06425868000002</v>
      </c>
      <c r="H1533" s="42">
        <f>IF(D1533=0,0,Y$12*Y$9*9.81)</f>
        <v>374.44769999999994</v>
      </c>
      <c r="I1533" s="42">
        <f t="shared" si="138"/>
        <v>724.51195867999991</v>
      </c>
      <c r="J1533" s="42">
        <f>(Y$9*E1533)+IF(E1533&gt;0,H1533+G1533,0)</f>
        <v>-939.79166666666799</v>
      </c>
      <c r="K1533" s="42">
        <f>MAX((Y$9*E1533)+H1533+G1533,0)</f>
        <v>0</v>
      </c>
      <c r="L1533" s="42">
        <f t="shared" si="139"/>
        <v>939.79166666666799</v>
      </c>
      <c r="M1533" s="42">
        <f>ABS(MIN((Y$9*E1533)+H1533+G1533,0))</f>
        <v>215.27970798666803</v>
      </c>
      <c r="N1533" s="42">
        <f>MAX(K1533,0)*(D1533*1000/3600)</f>
        <v>0</v>
      </c>
      <c r="O1533" s="42">
        <f>ABS(M1533*(D1533*1000/3600))</f>
        <v>4233.8342570711384</v>
      </c>
      <c r="P1533" s="42">
        <f>P1532+N1533/1000</f>
        <v>12408.406822463252</v>
      </c>
      <c r="Q1533" s="42">
        <f>Q1532+O1533/1000</f>
        <v>2114.0835476890102</v>
      </c>
      <c r="R1533" s="43"/>
      <c r="S1533" s="43">
        <f t="shared" si="140"/>
        <v>0</v>
      </c>
      <c r="T1533" s="42">
        <f>V1533*Y$16</f>
        <v>1304.0973792703901</v>
      </c>
      <c r="U1533" s="21">
        <f>MIN(O1533,Y$17)</f>
        <v>4233.8342570711384</v>
      </c>
      <c r="V1533" s="21">
        <f t="shared" si="143"/>
        <v>1891.2872657946732</v>
      </c>
      <c r="W1533" s="22"/>
    </row>
    <row r="1534" spans="1:23" x14ac:dyDescent="0.35">
      <c r="A1534" s="6" t="s">
        <v>15</v>
      </c>
      <c r="B1534" s="6">
        <v>1527</v>
      </c>
      <c r="C1534" s="6">
        <v>50</v>
      </c>
      <c r="D1534" s="10">
        <v>68.599999999999994</v>
      </c>
      <c r="E1534" s="42">
        <f t="shared" si="141"/>
        <v>-0.63888888888888806</v>
      </c>
      <c r="F1534" s="42">
        <f t="shared" si="142"/>
        <v>-2.2999999999999972</v>
      </c>
      <c r="G1534" s="42">
        <f>0.5*Y$11*Y$13*Y$10*(D1534*(1000/3600))^2</f>
        <v>328.64686049222217</v>
      </c>
      <c r="H1534" s="42">
        <f>IF(D1534=0,0,Y$12*Y$9*9.81)</f>
        <v>374.44769999999994</v>
      </c>
      <c r="I1534" s="42">
        <f t="shared" si="138"/>
        <v>703.09456049222217</v>
      </c>
      <c r="J1534" s="42">
        <f>(Y$9*E1534)+IF(E1534&gt;0,H1534+G1534,0)</f>
        <v>-1108.4722222222208</v>
      </c>
      <c r="K1534" s="42">
        <f>MAX((Y$9*E1534)+H1534+G1534,0)</f>
        <v>0</v>
      </c>
      <c r="L1534" s="42">
        <f t="shared" si="139"/>
        <v>1108.4722222222208</v>
      </c>
      <c r="M1534" s="42">
        <f>ABS(MIN((Y$9*E1534)+H1534+G1534,0))</f>
        <v>405.37766172999869</v>
      </c>
      <c r="N1534" s="42">
        <f>MAX(K1534,0)*(D1534*1000/3600)</f>
        <v>0</v>
      </c>
      <c r="O1534" s="42">
        <f>ABS(M1534*(D1534*1000/3600))</f>
        <v>7724.696554077198</v>
      </c>
      <c r="P1534" s="42">
        <f>P1533+N1534/1000</f>
        <v>12408.406822463252</v>
      </c>
      <c r="Q1534" s="42">
        <f>Q1533+O1534/1000</f>
        <v>2121.8082442430873</v>
      </c>
      <c r="R1534" s="43"/>
      <c r="S1534" s="43">
        <f t="shared" si="140"/>
        <v>0</v>
      </c>
      <c r="T1534" s="42">
        <f>V1534*Y$16</f>
        <v>1309.4237814061323</v>
      </c>
      <c r="U1534" s="21">
        <f>MIN(O1534,Y$17)</f>
        <v>7724.696554077198</v>
      </c>
      <c r="V1534" s="21">
        <f t="shared" si="143"/>
        <v>1899.0119623487503</v>
      </c>
      <c r="W1534" s="22"/>
    </row>
    <row r="1535" spans="1:23" x14ac:dyDescent="0.35">
      <c r="A1535" s="6" t="s">
        <v>15</v>
      </c>
      <c r="B1535" s="6">
        <v>1528</v>
      </c>
      <c r="C1535" s="6">
        <v>51</v>
      </c>
      <c r="D1535" s="10">
        <v>66.2</v>
      </c>
      <c r="E1535" s="42">
        <f t="shared" si="141"/>
        <v>-0.63888888888888806</v>
      </c>
      <c r="F1535" s="42">
        <f t="shared" si="142"/>
        <v>-2.2999999999999972</v>
      </c>
      <c r="G1535" s="42">
        <f>0.5*Y$11*Y$13*Y$10*(D1535*(1000/3600))^2</f>
        <v>306.05341891888889</v>
      </c>
      <c r="H1535" s="42">
        <f>IF(D1535=0,0,Y$12*Y$9*9.81)</f>
        <v>374.44769999999994</v>
      </c>
      <c r="I1535" s="42">
        <f t="shared" si="138"/>
        <v>680.50111891888878</v>
      </c>
      <c r="J1535" s="42">
        <f>(Y$9*E1535)+IF(E1535&gt;0,H1535+G1535,0)</f>
        <v>-1108.4722222222208</v>
      </c>
      <c r="K1535" s="42">
        <f>MAX((Y$9*E1535)+H1535+G1535,0)</f>
        <v>0</v>
      </c>
      <c r="L1535" s="42">
        <f t="shared" si="139"/>
        <v>1108.4722222222208</v>
      </c>
      <c r="M1535" s="42">
        <f>ABS(MIN((Y$9*E1535)+H1535+G1535,0))</f>
        <v>427.97110330333197</v>
      </c>
      <c r="N1535" s="42">
        <f>MAX(K1535,0)*(D1535*1000/3600)</f>
        <v>0</v>
      </c>
      <c r="O1535" s="42">
        <f>ABS(M1535*(D1535*1000/3600))</f>
        <v>7869.9130663001606</v>
      </c>
      <c r="P1535" s="42">
        <f>P1534+N1535/1000</f>
        <v>12408.406822463252</v>
      </c>
      <c r="Q1535" s="42">
        <f>Q1534+O1535/1000</f>
        <v>2129.6781573093876</v>
      </c>
      <c r="R1535" s="43"/>
      <c r="S1535" s="43">
        <f t="shared" si="140"/>
        <v>0</v>
      </c>
      <c r="T1535" s="42">
        <f>V1535*Y$16</f>
        <v>1314.8503145354268</v>
      </c>
      <c r="U1535" s="21">
        <f>MIN(O1535,Y$17)</f>
        <v>7869.9130663001606</v>
      </c>
      <c r="V1535" s="21">
        <f t="shared" si="143"/>
        <v>1906.8818754150504</v>
      </c>
      <c r="W1535" s="22"/>
    </row>
    <row r="1536" spans="1:23" x14ac:dyDescent="0.35">
      <c r="A1536" s="6" t="s">
        <v>15</v>
      </c>
      <c r="B1536" s="6">
        <v>1529</v>
      </c>
      <c r="C1536" s="6">
        <v>52</v>
      </c>
      <c r="D1536" s="10">
        <v>64</v>
      </c>
      <c r="E1536" s="42">
        <f t="shared" si="141"/>
        <v>-0.55555555555555558</v>
      </c>
      <c r="F1536" s="42">
        <f t="shared" si="142"/>
        <v>-2</v>
      </c>
      <c r="G1536" s="42">
        <f>0.5*Y$11*Y$13*Y$10*(D1536*(1000/3600))^2</f>
        <v>286.04950755555558</v>
      </c>
      <c r="H1536" s="42">
        <f>IF(D1536=0,0,Y$12*Y$9*9.81)</f>
        <v>374.44769999999994</v>
      </c>
      <c r="I1536" s="42">
        <f t="shared" si="138"/>
        <v>660.49720755555552</v>
      </c>
      <c r="J1536" s="42">
        <f>(Y$9*E1536)+IF(E1536&gt;0,H1536+G1536,0)</f>
        <v>-963.88888888888891</v>
      </c>
      <c r="K1536" s="42">
        <f>MAX((Y$9*E1536)+H1536+G1536,0)</f>
        <v>0</v>
      </c>
      <c r="L1536" s="42">
        <f t="shared" si="139"/>
        <v>963.88888888888891</v>
      </c>
      <c r="M1536" s="42">
        <f>ABS(MIN((Y$9*E1536)+H1536+G1536,0))</f>
        <v>303.39168133333339</v>
      </c>
      <c r="N1536" s="42">
        <f>MAX(K1536,0)*(D1536*1000/3600)</f>
        <v>0</v>
      </c>
      <c r="O1536" s="42">
        <f>ABS(M1536*(D1536*1000/3600))</f>
        <v>5393.6298903703719</v>
      </c>
      <c r="P1536" s="42">
        <f>P1535+N1536/1000</f>
        <v>12408.406822463252</v>
      </c>
      <c r="Q1536" s="42">
        <f>Q1535+O1536/1000</f>
        <v>2135.0717871997581</v>
      </c>
      <c r="R1536" s="43"/>
      <c r="S1536" s="43">
        <f t="shared" si="140"/>
        <v>0</v>
      </c>
      <c r="T1536" s="42">
        <f>V1536*Y$16</f>
        <v>1318.5693786522315</v>
      </c>
      <c r="U1536" s="21">
        <f>MIN(O1536,Y$17)</f>
        <v>5393.6298903703719</v>
      </c>
      <c r="V1536" s="21">
        <f t="shared" si="143"/>
        <v>1912.2755053054209</v>
      </c>
      <c r="W1536" s="22"/>
    </row>
    <row r="1537" spans="1:23" x14ac:dyDescent="0.35">
      <c r="A1537" s="6" t="s">
        <v>15</v>
      </c>
      <c r="B1537" s="6">
        <v>1530</v>
      </c>
      <c r="C1537" s="6">
        <v>53</v>
      </c>
      <c r="D1537" s="10">
        <v>62.2</v>
      </c>
      <c r="E1537" s="42">
        <f t="shared" si="141"/>
        <v>-0.43055555555555575</v>
      </c>
      <c r="F1537" s="42">
        <f t="shared" si="142"/>
        <v>-1.5500000000000007</v>
      </c>
      <c r="G1537" s="42">
        <f>0.5*Y$11*Y$13*Y$10*(D1537*(1000/3600))^2</f>
        <v>270.18549238555562</v>
      </c>
      <c r="H1537" s="42">
        <f>IF(D1537=0,0,Y$12*Y$9*9.81)</f>
        <v>374.44769999999994</v>
      </c>
      <c r="I1537" s="42">
        <f t="shared" si="138"/>
        <v>644.6331923855555</v>
      </c>
      <c r="J1537" s="42">
        <f>(Y$9*E1537)+IF(E1537&gt;0,H1537+G1537,0)</f>
        <v>-747.01388888888926</v>
      </c>
      <c r="K1537" s="42">
        <f>MAX((Y$9*E1537)+H1537+G1537,0)</f>
        <v>0</v>
      </c>
      <c r="L1537" s="42">
        <f t="shared" si="139"/>
        <v>747.01388888888926</v>
      </c>
      <c r="M1537" s="42">
        <f>ABS(MIN((Y$9*E1537)+H1537+G1537,0))</f>
        <v>102.3806965033337</v>
      </c>
      <c r="N1537" s="42">
        <f>MAX(K1537,0)*(D1537*1000/3600)</f>
        <v>0</v>
      </c>
      <c r="O1537" s="42">
        <f>ABS(M1537*(D1537*1000/3600))</f>
        <v>1768.91092291871</v>
      </c>
      <c r="P1537" s="42">
        <f>P1536+N1537/1000</f>
        <v>12408.406822463252</v>
      </c>
      <c r="Q1537" s="42">
        <f>Q1536+O1537/1000</f>
        <v>2136.8406981226767</v>
      </c>
      <c r="R1537" s="43"/>
      <c r="S1537" s="43">
        <f t="shared" si="140"/>
        <v>0</v>
      </c>
      <c r="T1537" s="42">
        <f>V1537*Y$16</f>
        <v>1319.7890939966226</v>
      </c>
      <c r="U1537" s="21">
        <f>MIN(O1537,Y$17)</f>
        <v>1768.91092291871</v>
      </c>
      <c r="V1537" s="21">
        <f t="shared" si="143"/>
        <v>1914.0444162283395</v>
      </c>
      <c r="W1537" s="22"/>
    </row>
    <row r="1538" spans="1:23" x14ac:dyDescent="0.35">
      <c r="A1538" s="6" t="s">
        <v>15</v>
      </c>
      <c r="B1538" s="6">
        <v>1531</v>
      </c>
      <c r="C1538" s="6">
        <v>54</v>
      </c>
      <c r="D1538" s="10">
        <v>60.9</v>
      </c>
      <c r="E1538" s="42">
        <f t="shared" si="141"/>
        <v>-0.27777777777777779</v>
      </c>
      <c r="F1538" s="42">
        <f t="shared" si="142"/>
        <v>-1</v>
      </c>
      <c r="G1538" s="42">
        <f>0.5*Y$11*Y$13*Y$10*(D1538*(1000/3600))^2</f>
        <v>259.00958840750002</v>
      </c>
      <c r="H1538" s="42">
        <f>IF(D1538=0,0,Y$12*Y$9*9.81)</f>
        <v>374.44769999999994</v>
      </c>
      <c r="I1538" s="42">
        <f t="shared" si="138"/>
        <v>633.45728840749996</v>
      </c>
      <c r="J1538" s="42">
        <f>(Y$9*E1538)+IF(E1538&gt;0,H1538+G1538,0)</f>
        <v>-481.94444444444446</v>
      </c>
      <c r="K1538" s="42">
        <f>MAX((Y$9*E1538)+H1538+G1538,0)</f>
        <v>151.5128439630555</v>
      </c>
      <c r="L1538" s="42">
        <f t="shared" si="139"/>
        <v>481.94444444444446</v>
      </c>
      <c r="M1538" s="42">
        <f>ABS(MIN((Y$9*E1538)+H1538+G1538,0))</f>
        <v>0</v>
      </c>
      <c r="N1538" s="42">
        <f>MAX(K1538,0)*(D1538*1000/3600)</f>
        <v>2563.0922770416892</v>
      </c>
      <c r="O1538" s="42">
        <f>ABS(M1538*(D1538*1000/3600))</f>
        <v>0</v>
      </c>
      <c r="P1538" s="42">
        <f>P1537+N1538/1000</f>
        <v>12410.969914740293</v>
      </c>
      <c r="Q1538" s="42">
        <f>Q1537+O1538/1000</f>
        <v>2136.8406981226767</v>
      </c>
      <c r="R1538" s="43"/>
      <c r="S1538" s="43">
        <f t="shared" si="140"/>
        <v>0</v>
      </c>
      <c r="T1538" s="42">
        <f>V1538*Y$16</f>
        <v>1319.7890939966226</v>
      </c>
      <c r="U1538" s="21">
        <f>MIN(O1538,Y$17)</f>
        <v>0</v>
      </c>
      <c r="V1538" s="21">
        <f t="shared" si="143"/>
        <v>1914.0444162283395</v>
      </c>
      <c r="W1538" s="22"/>
    </row>
    <row r="1539" spans="1:23" x14ac:dyDescent="0.35">
      <c r="A1539" s="6" t="s">
        <v>15</v>
      </c>
      <c r="B1539" s="6">
        <v>1532</v>
      </c>
      <c r="C1539" s="6">
        <v>55</v>
      </c>
      <c r="D1539" s="10">
        <v>60.2</v>
      </c>
      <c r="E1539" s="42">
        <f t="shared" si="141"/>
        <v>-0.12499999999999981</v>
      </c>
      <c r="F1539" s="42">
        <f t="shared" si="142"/>
        <v>-0.44999999999999929</v>
      </c>
      <c r="G1539" s="42">
        <f>0.5*Y$11*Y$13*Y$10*(D1539*(1000/3600))^2</f>
        <v>253.08956478555564</v>
      </c>
      <c r="H1539" s="42">
        <f>IF(D1539=0,0,Y$12*Y$9*9.81)</f>
        <v>374.44769999999994</v>
      </c>
      <c r="I1539" s="42">
        <f t="shared" si="138"/>
        <v>627.53726478555564</v>
      </c>
      <c r="J1539" s="42">
        <f>(Y$9*E1539)+IF(E1539&gt;0,H1539+G1539,0)</f>
        <v>-216.87499999999966</v>
      </c>
      <c r="K1539" s="42">
        <f>MAX((Y$9*E1539)+H1539+G1539,0)</f>
        <v>410.66226478555592</v>
      </c>
      <c r="L1539" s="42">
        <f t="shared" si="139"/>
        <v>216.87499999999966</v>
      </c>
      <c r="M1539" s="42">
        <f>ABS(MIN((Y$9*E1539)+H1539+G1539,0))</f>
        <v>0</v>
      </c>
      <c r="N1539" s="42">
        <f>MAX(K1539,0)*(D1539*1000/3600)</f>
        <v>6867.1856500251288</v>
      </c>
      <c r="O1539" s="42">
        <f>ABS(M1539*(D1539*1000/3600))</f>
        <v>0</v>
      </c>
      <c r="P1539" s="42">
        <f>P1538+N1539/1000</f>
        <v>12417.837100390319</v>
      </c>
      <c r="Q1539" s="42">
        <f>Q1538+O1539/1000</f>
        <v>2136.8406981226767</v>
      </c>
      <c r="R1539" s="43"/>
      <c r="S1539" s="43">
        <f t="shared" si="140"/>
        <v>0</v>
      </c>
      <c r="T1539" s="42">
        <f>V1539*Y$16</f>
        <v>1319.7890939966226</v>
      </c>
      <c r="U1539" s="21">
        <f>MIN(O1539,Y$17)</f>
        <v>0</v>
      </c>
      <c r="V1539" s="21">
        <f t="shared" si="143"/>
        <v>1914.0444162283395</v>
      </c>
      <c r="W1539" s="22"/>
    </row>
    <row r="1540" spans="1:23" x14ac:dyDescent="0.35">
      <c r="A1540" s="6" t="s">
        <v>15</v>
      </c>
      <c r="B1540" s="6">
        <v>1533</v>
      </c>
      <c r="C1540" s="6">
        <v>56</v>
      </c>
      <c r="D1540" s="10">
        <v>60</v>
      </c>
      <c r="E1540" s="42">
        <f t="shared" si="141"/>
        <v>2.7777777777777186E-2</v>
      </c>
      <c r="F1540" s="42">
        <f t="shared" si="142"/>
        <v>9.9999999999997868E-2</v>
      </c>
      <c r="G1540" s="42">
        <f>0.5*Y$11*Y$13*Y$10*(D1540*(1000/3600))^2</f>
        <v>251.41070000000005</v>
      </c>
      <c r="H1540" s="42">
        <f>IF(D1540=0,0,Y$12*Y$9*9.81)</f>
        <v>374.44769999999994</v>
      </c>
      <c r="I1540" s="42">
        <f t="shared" si="138"/>
        <v>625.85839999999996</v>
      </c>
      <c r="J1540" s="42">
        <f>(Y$9*E1540)+IF(E1540&gt;0,H1540+G1540,0)</f>
        <v>674.05284444444339</v>
      </c>
      <c r="K1540" s="42">
        <f>MAX((Y$9*E1540)+H1540+G1540,0)</f>
        <v>674.05284444444339</v>
      </c>
      <c r="L1540" s="42">
        <f t="shared" si="139"/>
        <v>0</v>
      </c>
      <c r="M1540" s="42">
        <f>ABS(MIN((Y$9*E1540)+H1540+G1540,0))</f>
        <v>0</v>
      </c>
      <c r="N1540" s="42">
        <f>MAX(K1540,0)*(D1540*1000/3600)</f>
        <v>11234.214074074058</v>
      </c>
      <c r="O1540" s="42">
        <f>ABS(M1540*(D1540*1000/3600))</f>
        <v>0</v>
      </c>
      <c r="P1540" s="42">
        <f>P1539+N1540/1000</f>
        <v>12429.071314464394</v>
      </c>
      <c r="Q1540" s="42">
        <f>Q1539+O1540/1000</f>
        <v>2136.8406981226767</v>
      </c>
      <c r="R1540" s="43"/>
      <c r="S1540" s="43">
        <f t="shared" si="140"/>
        <v>0</v>
      </c>
      <c r="T1540" s="42">
        <f>V1540*Y$16</f>
        <v>1319.7890939966226</v>
      </c>
      <c r="U1540" s="21">
        <f>MIN(O1540,Y$17)</f>
        <v>0</v>
      </c>
      <c r="V1540" s="21">
        <f t="shared" si="143"/>
        <v>1914.0444162283395</v>
      </c>
      <c r="W1540" s="22"/>
    </row>
    <row r="1541" spans="1:23" x14ac:dyDescent="0.35">
      <c r="A1541" s="6" t="s">
        <v>15</v>
      </c>
      <c r="B1541" s="6">
        <v>1534</v>
      </c>
      <c r="C1541" s="6">
        <v>57</v>
      </c>
      <c r="D1541" s="10">
        <v>60.4</v>
      </c>
      <c r="E1541" s="42">
        <f t="shared" si="141"/>
        <v>0.19444444444444425</v>
      </c>
      <c r="F1541" s="42">
        <f t="shared" si="142"/>
        <v>0.69999999999999929</v>
      </c>
      <c r="G1541" s="42">
        <f>0.5*Y$11*Y$13*Y$10*(D1541*(1000/3600))^2</f>
        <v>254.77401647555561</v>
      </c>
      <c r="H1541" s="42">
        <f>IF(D1541=0,0,Y$12*Y$9*9.81)</f>
        <v>374.44769999999994</v>
      </c>
      <c r="I1541" s="42">
        <f t="shared" si="138"/>
        <v>629.22171647555558</v>
      </c>
      <c r="J1541" s="42">
        <f>(Y$9*E1541)+IF(E1541&gt;0,H1541+G1541,0)</f>
        <v>966.58282758666633</v>
      </c>
      <c r="K1541" s="42">
        <f>MAX((Y$9*E1541)+H1541+G1541,0)</f>
        <v>966.58282758666644</v>
      </c>
      <c r="L1541" s="42">
        <f t="shared" si="139"/>
        <v>0</v>
      </c>
      <c r="M1541" s="42">
        <f>ABS(MIN((Y$9*E1541)+H1541+G1541,0))</f>
        <v>0</v>
      </c>
      <c r="N1541" s="42">
        <f>MAX(K1541,0)*(D1541*1000/3600)</f>
        <v>16217.111885065182</v>
      </c>
      <c r="O1541" s="42">
        <f>ABS(M1541*(D1541*1000/3600))</f>
        <v>0</v>
      </c>
      <c r="P1541" s="42">
        <f>P1540+N1541/1000</f>
        <v>12445.28842634946</v>
      </c>
      <c r="Q1541" s="42">
        <f>Q1540+O1541/1000</f>
        <v>2136.8406981226767</v>
      </c>
      <c r="R1541" s="43"/>
      <c r="S1541" s="43">
        <f t="shared" si="140"/>
        <v>0</v>
      </c>
      <c r="T1541" s="42">
        <f>V1541*Y$16</f>
        <v>1319.7890939966226</v>
      </c>
      <c r="U1541" s="21">
        <f>MIN(O1541,Y$17)</f>
        <v>0</v>
      </c>
      <c r="V1541" s="21">
        <f t="shared" si="143"/>
        <v>1914.0444162283395</v>
      </c>
      <c r="W1541" s="22"/>
    </row>
    <row r="1542" spans="1:23" x14ac:dyDescent="0.35">
      <c r="A1542" s="6" t="s">
        <v>15</v>
      </c>
      <c r="B1542" s="6">
        <v>1535</v>
      </c>
      <c r="C1542" s="6">
        <v>58</v>
      </c>
      <c r="D1542" s="10">
        <v>61.4</v>
      </c>
      <c r="E1542" s="42">
        <f t="shared" si="141"/>
        <v>0.38888888888888945</v>
      </c>
      <c r="F1542" s="42">
        <f t="shared" si="142"/>
        <v>1.4000000000000021</v>
      </c>
      <c r="G1542" s="42">
        <f>0.5*Y$11*Y$13*Y$10*(D1542*(1000/3600))^2</f>
        <v>263.28007849222229</v>
      </c>
      <c r="H1542" s="42">
        <f>IF(D1542=0,0,Y$12*Y$9*9.81)</f>
        <v>374.44769999999994</v>
      </c>
      <c r="I1542" s="42">
        <f t="shared" si="138"/>
        <v>637.72777849222223</v>
      </c>
      <c r="J1542" s="42">
        <f>(Y$9*E1542)+IF(E1542&gt;0,H1542+G1542,0)</f>
        <v>1312.4500007144454</v>
      </c>
      <c r="K1542" s="42">
        <f>MAX((Y$9*E1542)+H1542+G1542,0)</f>
        <v>1312.4500007144457</v>
      </c>
      <c r="L1542" s="42">
        <f t="shared" si="139"/>
        <v>0</v>
      </c>
      <c r="M1542" s="42">
        <f>ABS(MIN((Y$9*E1542)+H1542+G1542,0))</f>
        <v>0</v>
      </c>
      <c r="N1542" s="42">
        <f>MAX(K1542,0)*(D1542*1000/3600)</f>
        <v>22384.563901074158</v>
      </c>
      <c r="O1542" s="42">
        <f>ABS(M1542*(D1542*1000/3600))</f>
        <v>0</v>
      </c>
      <c r="P1542" s="42">
        <f>P1541+N1542/1000</f>
        <v>12467.672990250534</v>
      </c>
      <c r="Q1542" s="42">
        <f>Q1541+O1542/1000</f>
        <v>2136.8406981226767</v>
      </c>
      <c r="R1542" s="43"/>
      <c r="S1542" s="43">
        <f t="shared" si="140"/>
        <v>0</v>
      </c>
      <c r="T1542" s="42">
        <f>V1542*Y$16</f>
        <v>1319.7890939966226</v>
      </c>
      <c r="U1542" s="21">
        <f>MIN(O1542,Y$17)</f>
        <v>0</v>
      </c>
      <c r="V1542" s="21">
        <f t="shared" si="143"/>
        <v>1914.0444162283395</v>
      </c>
      <c r="W1542" s="22"/>
    </row>
    <row r="1543" spans="1:23" x14ac:dyDescent="0.35">
      <c r="A1543" s="6" t="s">
        <v>15</v>
      </c>
      <c r="B1543" s="6">
        <v>1536</v>
      </c>
      <c r="C1543" s="6">
        <v>59</v>
      </c>
      <c r="D1543" s="10">
        <v>63.2</v>
      </c>
      <c r="E1543" s="42">
        <f t="shared" si="141"/>
        <v>0.5833333333333327</v>
      </c>
      <c r="F1543" s="42">
        <f t="shared" si="142"/>
        <v>2.0999999999999979</v>
      </c>
      <c r="G1543" s="42">
        <f>0.5*Y$11*Y$13*Y$10*(D1543*(1000/3600))^2</f>
        <v>278.94296510222227</v>
      </c>
      <c r="H1543" s="42">
        <f>IF(D1543=0,0,Y$12*Y$9*9.81)</f>
        <v>374.44769999999994</v>
      </c>
      <c r="I1543" s="42">
        <f t="shared" si="138"/>
        <v>653.39066510222221</v>
      </c>
      <c r="J1543" s="42">
        <f>(Y$9*E1543)+IF(E1543&gt;0,H1543+G1543,0)</f>
        <v>1665.4739984355544</v>
      </c>
      <c r="K1543" s="42">
        <f>MAX((Y$9*E1543)+H1543+G1543,0)</f>
        <v>1665.4739984355547</v>
      </c>
      <c r="L1543" s="42">
        <f t="shared" si="139"/>
        <v>0</v>
      </c>
      <c r="M1543" s="42">
        <f>ABS(MIN((Y$9*E1543)+H1543+G1543,0))</f>
        <v>0</v>
      </c>
      <c r="N1543" s="42">
        <f>MAX(K1543,0)*(D1543*1000/3600)</f>
        <v>29238.321305868631</v>
      </c>
      <c r="O1543" s="42">
        <f>ABS(M1543*(D1543*1000/3600))</f>
        <v>0</v>
      </c>
      <c r="P1543" s="42">
        <f>P1542+N1543/1000</f>
        <v>12496.911311556403</v>
      </c>
      <c r="Q1543" s="42">
        <f>Q1542+O1543/1000</f>
        <v>2136.8406981226767</v>
      </c>
      <c r="R1543" s="43"/>
      <c r="S1543" s="43">
        <f t="shared" si="140"/>
        <v>0</v>
      </c>
      <c r="T1543" s="42">
        <f>V1543*Y$16</f>
        <v>1319.7890939966226</v>
      </c>
      <c r="U1543" s="21">
        <f>MIN(O1543,Y$17)</f>
        <v>0</v>
      </c>
      <c r="V1543" s="21">
        <f t="shared" si="143"/>
        <v>1914.0444162283395</v>
      </c>
      <c r="W1543" s="22"/>
    </row>
    <row r="1544" spans="1:23" x14ac:dyDescent="0.35">
      <c r="A1544" s="6" t="s">
        <v>15</v>
      </c>
      <c r="B1544" s="6">
        <v>1537</v>
      </c>
      <c r="C1544" s="6">
        <v>60</v>
      </c>
      <c r="D1544" s="10">
        <v>65.599999999999994</v>
      </c>
      <c r="E1544" s="42">
        <f t="shared" si="141"/>
        <v>0.72222222222222265</v>
      </c>
      <c r="F1544" s="42">
        <f t="shared" si="142"/>
        <v>2.6000000000000014</v>
      </c>
      <c r="G1544" s="42">
        <f>0.5*Y$11*Y$13*Y$10*(D1544*(1000/3600))^2</f>
        <v>300.53076387555552</v>
      </c>
      <c r="H1544" s="42">
        <f>IF(D1544=0,0,Y$12*Y$9*9.81)</f>
        <v>374.44769999999994</v>
      </c>
      <c r="I1544" s="42">
        <f t="shared" ref="I1544:I1607" si="144">G1544+H1544</f>
        <v>674.97846387555546</v>
      </c>
      <c r="J1544" s="42">
        <f>(Y$9*E1544)+IF(E1544&gt;0,H1544+G1544,0)</f>
        <v>1928.0340194311118</v>
      </c>
      <c r="K1544" s="42">
        <f>MAX((Y$9*E1544)+H1544+G1544,0)</f>
        <v>1928.0340194311118</v>
      </c>
      <c r="L1544" s="42">
        <f t="shared" ref="L1544:L1607" si="145">ABS(MIN(J1544,0))</f>
        <v>0</v>
      </c>
      <c r="M1544" s="42">
        <f>ABS(MIN((Y$9*E1544)+H1544+G1544,0))</f>
        <v>0</v>
      </c>
      <c r="N1544" s="42">
        <f>MAX(K1544,0)*(D1544*1000/3600)</f>
        <v>35133.064354078037</v>
      </c>
      <c r="O1544" s="42">
        <f>ABS(M1544*(D1544*1000/3600))</f>
        <v>0</v>
      </c>
      <c r="P1544" s="42">
        <f>P1543+N1544/1000</f>
        <v>12532.044375910482</v>
      </c>
      <c r="Q1544" s="42">
        <f>Q1543+O1544/1000</f>
        <v>2136.8406981226767</v>
      </c>
      <c r="R1544" s="43"/>
      <c r="S1544" s="43">
        <f t="shared" ref="S1544:S1607" si="146">R1545-R1544</f>
        <v>0</v>
      </c>
      <c r="T1544" s="42">
        <f>V1544*Y$16</f>
        <v>1319.7890939966226</v>
      </c>
      <c r="U1544" s="21">
        <f>MIN(O1544,Y$17)</f>
        <v>0</v>
      </c>
      <c r="V1544" s="21">
        <f t="shared" si="143"/>
        <v>1914.0444162283395</v>
      </c>
      <c r="W1544" s="22"/>
    </row>
    <row r="1545" spans="1:23" x14ac:dyDescent="0.35">
      <c r="A1545" s="6" t="s">
        <v>15</v>
      </c>
      <c r="B1545" s="6">
        <v>1538</v>
      </c>
      <c r="C1545" s="6">
        <v>61</v>
      </c>
      <c r="D1545" s="10">
        <v>68.400000000000006</v>
      </c>
      <c r="E1545" s="42">
        <f t="shared" ref="E1545:E1608" si="147">($D1546-$D1544)/2/3.6</f>
        <v>0.83333333333333326</v>
      </c>
      <c r="F1545" s="42">
        <f t="shared" ref="F1545:F1608" si="148">($D1546-$D1544)/2</f>
        <v>3</v>
      </c>
      <c r="G1545" s="42">
        <f>0.5*Y$11*Y$13*Y$10*(D1545*(1000/3600))^2</f>
        <v>326.7333457200001</v>
      </c>
      <c r="H1545" s="42">
        <f>IF(D1545=0,0,Y$12*Y$9*9.81)</f>
        <v>374.44769999999994</v>
      </c>
      <c r="I1545" s="42">
        <f t="shared" si="144"/>
        <v>701.18104572000004</v>
      </c>
      <c r="J1545" s="42">
        <f>(Y$9*E1545)+IF(E1545&gt;0,H1545+G1545,0)</f>
        <v>2147.0143790533334</v>
      </c>
      <c r="K1545" s="42">
        <f>MAX((Y$9*E1545)+H1545+G1545,0)</f>
        <v>2147.0143790533334</v>
      </c>
      <c r="L1545" s="42">
        <f t="shared" si="145"/>
        <v>0</v>
      </c>
      <c r="M1545" s="42">
        <f>ABS(MIN((Y$9*E1545)+H1545+G1545,0))</f>
        <v>0</v>
      </c>
      <c r="N1545" s="42">
        <f>MAX(K1545,0)*(D1545*1000/3600)</f>
        <v>40793.273202013334</v>
      </c>
      <c r="O1545" s="42">
        <f>ABS(M1545*(D1545*1000/3600))</f>
        <v>0</v>
      </c>
      <c r="P1545" s="42">
        <f>P1544+N1545/1000</f>
        <v>12572.837649112495</v>
      </c>
      <c r="Q1545" s="42">
        <f>Q1544+O1545/1000</f>
        <v>2136.8406981226767</v>
      </c>
      <c r="R1545" s="43"/>
      <c r="S1545" s="43">
        <f t="shared" si="146"/>
        <v>0</v>
      </c>
      <c r="T1545" s="42">
        <f>V1545*Y$16</f>
        <v>1319.7890939966226</v>
      </c>
      <c r="U1545" s="21">
        <f>MIN(O1545,Y$17)</f>
        <v>0</v>
      </c>
      <c r="V1545" s="21">
        <f t="shared" ref="V1545:V1608" si="149">V1544+U1545/1000</f>
        <v>1914.0444162283395</v>
      </c>
      <c r="W1545" s="22"/>
    </row>
    <row r="1546" spans="1:23" x14ac:dyDescent="0.35">
      <c r="A1546" s="6" t="s">
        <v>15</v>
      </c>
      <c r="B1546" s="6">
        <v>1539</v>
      </c>
      <c r="C1546" s="6">
        <v>62</v>
      </c>
      <c r="D1546" s="10">
        <v>71.599999999999994</v>
      </c>
      <c r="E1546" s="42">
        <f t="shared" si="147"/>
        <v>0.90277777777777779</v>
      </c>
      <c r="F1546" s="42">
        <f t="shared" si="148"/>
        <v>3.25</v>
      </c>
      <c r="G1546" s="42">
        <f>0.5*Y$11*Y$13*Y$10*(D1546*(1000/3600))^2</f>
        <v>358.02001060888887</v>
      </c>
      <c r="H1546" s="42">
        <f>IF(D1546=0,0,Y$12*Y$9*9.81)</f>
        <v>374.44769999999994</v>
      </c>
      <c r="I1546" s="42">
        <f t="shared" si="144"/>
        <v>732.46771060888886</v>
      </c>
      <c r="J1546" s="42">
        <f>(Y$9*E1546)+IF(E1546&gt;0,H1546+G1546,0)</f>
        <v>2298.7871550533337</v>
      </c>
      <c r="K1546" s="42">
        <f>MAX((Y$9*E1546)+H1546+G1546,0)</f>
        <v>2298.7871550533332</v>
      </c>
      <c r="L1546" s="42">
        <f t="shared" si="145"/>
        <v>0</v>
      </c>
      <c r="M1546" s="42">
        <f>ABS(MIN((Y$9*E1546)+H1546+G1546,0))</f>
        <v>0</v>
      </c>
      <c r="N1546" s="42">
        <f>MAX(K1546,0)*(D1546*1000/3600)</f>
        <v>45720.322306060742</v>
      </c>
      <c r="O1546" s="42">
        <f>ABS(M1546*(D1546*1000/3600))</f>
        <v>0</v>
      </c>
      <c r="P1546" s="42">
        <f>P1545+N1546/1000</f>
        <v>12618.557971418555</v>
      </c>
      <c r="Q1546" s="42">
        <f>Q1545+O1546/1000</f>
        <v>2136.8406981226767</v>
      </c>
      <c r="R1546" s="43"/>
      <c r="S1546" s="43">
        <f t="shared" si="146"/>
        <v>0</v>
      </c>
      <c r="T1546" s="42">
        <f>V1546*Y$16</f>
        <v>1319.7890939966226</v>
      </c>
      <c r="U1546" s="21">
        <f>MIN(O1546,Y$17)</f>
        <v>0</v>
      </c>
      <c r="V1546" s="21">
        <f t="shared" si="149"/>
        <v>1914.0444162283395</v>
      </c>
      <c r="W1546" s="22"/>
    </row>
    <row r="1547" spans="1:23" x14ac:dyDescent="0.35">
      <c r="A1547" s="6" t="s">
        <v>15</v>
      </c>
      <c r="B1547" s="6">
        <v>1540</v>
      </c>
      <c r="C1547" s="6">
        <v>63</v>
      </c>
      <c r="D1547" s="10">
        <v>74.900000000000006</v>
      </c>
      <c r="E1547" s="42">
        <f t="shared" si="147"/>
        <v>0.94444444444444597</v>
      </c>
      <c r="F1547" s="42">
        <f t="shared" si="148"/>
        <v>3.4000000000000057</v>
      </c>
      <c r="G1547" s="42">
        <f>0.5*Y$11*Y$13*Y$10*(D1547*(1000/3600))^2</f>
        <v>391.78237252972229</v>
      </c>
      <c r="H1547" s="42">
        <f>IF(D1547=0,0,Y$12*Y$9*9.81)</f>
        <v>374.44769999999994</v>
      </c>
      <c r="I1547" s="42">
        <f t="shared" si="144"/>
        <v>766.23007252972229</v>
      </c>
      <c r="J1547" s="42">
        <f>(Y$9*E1547)+IF(E1547&gt;0,H1547+G1547,0)</f>
        <v>2404.8411836408359</v>
      </c>
      <c r="K1547" s="42">
        <f>MAX((Y$9*E1547)+H1547+G1547,0)</f>
        <v>2404.8411836408359</v>
      </c>
      <c r="L1547" s="42">
        <f t="shared" si="145"/>
        <v>0</v>
      </c>
      <c r="M1547" s="42">
        <f>ABS(MIN((Y$9*E1547)+H1547+G1547,0))</f>
        <v>0</v>
      </c>
      <c r="N1547" s="42">
        <f>MAX(K1547,0)*(D1547*1000/3600)</f>
        <v>50034.056848527398</v>
      </c>
      <c r="O1547" s="42">
        <f>ABS(M1547*(D1547*1000/3600))</f>
        <v>0</v>
      </c>
      <c r="P1547" s="42">
        <f>P1546+N1547/1000</f>
        <v>12668.592028267083</v>
      </c>
      <c r="Q1547" s="42">
        <f>Q1546+O1547/1000</f>
        <v>2136.8406981226767</v>
      </c>
      <c r="R1547" s="43"/>
      <c r="S1547" s="43">
        <f t="shared" si="146"/>
        <v>0</v>
      </c>
      <c r="T1547" s="42">
        <f>V1547*Y$16</f>
        <v>1319.7890939966226</v>
      </c>
      <c r="U1547" s="21">
        <f>MIN(O1547,Y$17)</f>
        <v>0</v>
      </c>
      <c r="V1547" s="21">
        <f t="shared" si="149"/>
        <v>1914.0444162283395</v>
      </c>
      <c r="W1547" s="22"/>
    </row>
    <row r="1548" spans="1:23" x14ac:dyDescent="0.35">
      <c r="A1548" s="6" t="s">
        <v>15</v>
      </c>
      <c r="B1548" s="6">
        <v>1541</v>
      </c>
      <c r="C1548" s="6">
        <v>64</v>
      </c>
      <c r="D1548" s="10">
        <v>78.400000000000006</v>
      </c>
      <c r="E1548" s="42">
        <f t="shared" si="147"/>
        <v>0.95833333333333215</v>
      </c>
      <c r="F1548" s="42">
        <f t="shared" si="148"/>
        <v>3.4499999999999957</v>
      </c>
      <c r="G1548" s="42">
        <f>0.5*Y$11*Y$13*Y$10*(D1548*(1000/3600))^2</f>
        <v>429.25304227555557</v>
      </c>
      <c r="H1548" s="42">
        <f>IF(D1548=0,0,Y$12*Y$9*9.81)</f>
        <v>374.44769999999994</v>
      </c>
      <c r="I1548" s="42">
        <f t="shared" si="144"/>
        <v>803.70074227555551</v>
      </c>
      <c r="J1548" s="42">
        <f>(Y$9*E1548)+IF(E1548&gt;0,H1548+G1548,0)</f>
        <v>2466.4090756088867</v>
      </c>
      <c r="K1548" s="42">
        <f>MAX((Y$9*E1548)+H1548+G1548,0)</f>
        <v>2466.4090756088867</v>
      </c>
      <c r="L1548" s="42">
        <f t="shared" si="145"/>
        <v>0</v>
      </c>
      <c r="M1548" s="42">
        <f>ABS(MIN((Y$9*E1548)+H1548+G1548,0))</f>
        <v>0</v>
      </c>
      <c r="N1548" s="42">
        <f>MAX(K1548,0)*(D1548*1000/3600)</f>
        <v>53712.908757704645</v>
      </c>
      <c r="O1548" s="42">
        <f>ABS(M1548*(D1548*1000/3600))</f>
        <v>0</v>
      </c>
      <c r="P1548" s="42">
        <f>P1547+N1548/1000</f>
        <v>12722.304937024788</v>
      </c>
      <c r="Q1548" s="42">
        <f>Q1547+O1548/1000</f>
        <v>2136.8406981226767</v>
      </c>
      <c r="R1548" s="43"/>
      <c r="S1548" s="43">
        <f t="shared" si="146"/>
        <v>0</v>
      </c>
      <c r="T1548" s="42">
        <f>V1548*Y$16</f>
        <v>1319.7890939966226</v>
      </c>
      <c r="U1548" s="21">
        <f>MIN(O1548,Y$17)</f>
        <v>0</v>
      </c>
      <c r="V1548" s="21">
        <f t="shared" si="149"/>
        <v>1914.0444162283395</v>
      </c>
      <c r="W1548" s="22"/>
    </row>
    <row r="1549" spans="1:23" x14ac:dyDescent="0.35">
      <c r="A1549" s="6" t="s">
        <v>15</v>
      </c>
      <c r="B1549" s="6">
        <v>1542</v>
      </c>
      <c r="C1549" s="6">
        <v>65</v>
      </c>
      <c r="D1549" s="10">
        <v>81.8</v>
      </c>
      <c r="E1549" s="42">
        <f t="shared" si="147"/>
        <v>0.90277777777777779</v>
      </c>
      <c r="F1549" s="42">
        <f t="shared" si="148"/>
        <v>3.25</v>
      </c>
      <c r="G1549" s="42">
        <f>0.5*Y$11*Y$13*Y$10*(D1549*(1000/3600))^2</f>
        <v>467.29148118555548</v>
      </c>
      <c r="H1549" s="42">
        <f>IF(D1549=0,0,Y$12*Y$9*9.81)</f>
        <v>374.44769999999994</v>
      </c>
      <c r="I1549" s="42">
        <f t="shared" si="144"/>
        <v>841.73918118555548</v>
      </c>
      <c r="J1549" s="42">
        <f>(Y$9*E1549)+IF(E1549&gt;0,H1549+G1549,0)</f>
        <v>2408.0586256300003</v>
      </c>
      <c r="K1549" s="42">
        <f>MAX((Y$9*E1549)+H1549+G1549,0)</f>
        <v>2408.0586256299998</v>
      </c>
      <c r="L1549" s="42">
        <f t="shared" si="145"/>
        <v>0</v>
      </c>
      <c r="M1549" s="42">
        <f>ABS(MIN((Y$9*E1549)+H1549+G1549,0))</f>
        <v>0</v>
      </c>
      <c r="N1549" s="42">
        <f>MAX(K1549,0)*(D1549*1000/3600)</f>
        <v>54716.443215703883</v>
      </c>
      <c r="O1549" s="42">
        <f>ABS(M1549*(D1549*1000/3600))</f>
        <v>0</v>
      </c>
      <c r="P1549" s="42">
        <f>P1548+N1549/1000</f>
        <v>12777.021380240492</v>
      </c>
      <c r="Q1549" s="42">
        <f>Q1548+O1549/1000</f>
        <v>2136.8406981226767</v>
      </c>
      <c r="R1549" s="43"/>
      <c r="S1549" s="43">
        <f t="shared" si="146"/>
        <v>0</v>
      </c>
      <c r="T1549" s="42">
        <f>V1549*Y$16</f>
        <v>1319.7890939966226</v>
      </c>
      <c r="U1549" s="21">
        <f>MIN(O1549,Y$17)</f>
        <v>0</v>
      </c>
      <c r="V1549" s="21">
        <f t="shared" si="149"/>
        <v>1914.0444162283395</v>
      </c>
      <c r="W1549" s="22"/>
    </row>
    <row r="1550" spans="1:23" x14ac:dyDescent="0.35">
      <c r="A1550" s="6" t="s">
        <v>15</v>
      </c>
      <c r="B1550" s="6">
        <v>1543</v>
      </c>
      <c r="C1550" s="6">
        <v>66</v>
      </c>
      <c r="D1550" s="10">
        <v>84.9</v>
      </c>
      <c r="E1550" s="42">
        <f t="shared" si="147"/>
        <v>0.7777777777777789</v>
      </c>
      <c r="F1550" s="42">
        <f t="shared" si="148"/>
        <v>2.8000000000000043</v>
      </c>
      <c r="G1550" s="42">
        <f>0.5*Y$11*Y$13*Y$10*(D1550*(1000/3600))^2</f>
        <v>503.3807888075001</v>
      </c>
      <c r="H1550" s="42">
        <f>IF(D1550=0,0,Y$12*Y$9*9.81)</f>
        <v>374.44769999999994</v>
      </c>
      <c r="I1550" s="42">
        <f t="shared" si="144"/>
        <v>877.82848880749998</v>
      </c>
      <c r="J1550" s="42">
        <f>(Y$9*E1550)+IF(E1550&gt;0,H1550+G1550,0)</f>
        <v>2227.2729332519466</v>
      </c>
      <c r="K1550" s="42">
        <f>MAX((Y$9*E1550)+H1550+G1550,0)</f>
        <v>2227.2729332519466</v>
      </c>
      <c r="L1550" s="42">
        <f t="shared" si="145"/>
        <v>0</v>
      </c>
      <c r="M1550" s="42">
        <f>ABS(MIN((Y$9*E1550)+H1550+G1550,0))</f>
        <v>0</v>
      </c>
      <c r="N1550" s="42">
        <f>MAX(K1550,0)*(D1550*1000/3600)</f>
        <v>52526.520009191736</v>
      </c>
      <c r="O1550" s="42">
        <f>ABS(M1550*(D1550*1000/3600))</f>
        <v>0</v>
      </c>
      <c r="P1550" s="42">
        <f>P1549+N1550/1000</f>
        <v>12829.547900249685</v>
      </c>
      <c r="Q1550" s="42">
        <f>Q1549+O1550/1000</f>
        <v>2136.8406981226767</v>
      </c>
      <c r="R1550" s="43"/>
      <c r="S1550" s="43">
        <f t="shared" si="146"/>
        <v>0</v>
      </c>
      <c r="T1550" s="42">
        <f>V1550*Y$16</f>
        <v>1319.7890939966226</v>
      </c>
      <c r="U1550" s="21">
        <f>MIN(O1550,Y$17)</f>
        <v>0</v>
      </c>
      <c r="V1550" s="21">
        <f t="shared" si="149"/>
        <v>1914.0444162283395</v>
      </c>
      <c r="W1550" s="22"/>
    </row>
    <row r="1551" spans="1:23" x14ac:dyDescent="0.35">
      <c r="A1551" s="6" t="s">
        <v>15</v>
      </c>
      <c r="B1551" s="6">
        <v>1544</v>
      </c>
      <c r="C1551" s="6">
        <v>67</v>
      </c>
      <c r="D1551" s="10">
        <v>87.4</v>
      </c>
      <c r="E1551" s="42">
        <f t="shared" si="147"/>
        <v>0.56944444444444364</v>
      </c>
      <c r="F1551" s="42">
        <f t="shared" si="148"/>
        <v>2.0499999999999972</v>
      </c>
      <c r="G1551" s="42">
        <f>0.5*Y$11*Y$13*Y$10*(D1551*(1000/3600))^2</f>
        <v>533.46277742555583</v>
      </c>
      <c r="H1551" s="42">
        <f>IF(D1551=0,0,Y$12*Y$9*9.81)</f>
        <v>374.44769999999994</v>
      </c>
      <c r="I1551" s="42">
        <f t="shared" si="144"/>
        <v>907.91047742555577</v>
      </c>
      <c r="J1551" s="42">
        <f>(Y$9*E1551)+IF(E1551&gt;0,H1551+G1551,0)</f>
        <v>1895.8965885366656</v>
      </c>
      <c r="K1551" s="42">
        <f>MAX((Y$9*E1551)+H1551+G1551,0)</f>
        <v>1895.8965885366656</v>
      </c>
      <c r="L1551" s="42">
        <f t="shared" si="145"/>
        <v>0</v>
      </c>
      <c r="M1551" s="42">
        <f>ABS(MIN((Y$9*E1551)+H1551+G1551,0))</f>
        <v>0</v>
      </c>
      <c r="N1551" s="42">
        <f>MAX(K1551,0)*(D1551*1000/3600)</f>
        <v>46028.15606614016</v>
      </c>
      <c r="O1551" s="42">
        <f>ABS(M1551*(D1551*1000/3600))</f>
        <v>0</v>
      </c>
      <c r="P1551" s="42">
        <f>P1550+N1551/1000</f>
        <v>12875.576056315826</v>
      </c>
      <c r="Q1551" s="42">
        <f>Q1550+O1551/1000</f>
        <v>2136.8406981226767</v>
      </c>
      <c r="R1551" s="43"/>
      <c r="S1551" s="43">
        <f t="shared" si="146"/>
        <v>0</v>
      </c>
      <c r="T1551" s="42">
        <f>V1551*Y$16</f>
        <v>1319.7890939966226</v>
      </c>
      <c r="U1551" s="21">
        <f>MIN(O1551,Y$17)</f>
        <v>0</v>
      </c>
      <c r="V1551" s="21">
        <f t="shared" si="149"/>
        <v>1914.0444162283395</v>
      </c>
      <c r="W1551" s="22"/>
    </row>
    <row r="1552" spans="1:23" x14ac:dyDescent="0.35">
      <c r="A1552" s="6" t="s">
        <v>15</v>
      </c>
      <c r="B1552" s="6">
        <v>1545</v>
      </c>
      <c r="C1552" s="6">
        <v>68</v>
      </c>
      <c r="D1552" s="10">
        <v>89</v>
      </c>
      <c r="E1552" s="42">
        <f t="shared" si="147"/>
        <v>0.36111111111111033</v>
      </c>
      <c r="F1552" s="42">
        <f t="shared" si="148"/>
        <v>1.2999999999999972</v>
      </c>
      <c r="G1552" s="42">
        <f>0.5*Y$11*Y$13*Y$10*(D1552*(1000/3600))^2</f>
        <v>553.17337630555573</v>
      </c>
      <c r="H1552" s="42">
        <f>IF(D1552=0,0,Y$12*Y$9*9.81)</f>
        <v>374.44769999999994</v>
      </c>
      <c r="I1552" s="42">
        <f t="shared" si="144"/>
        <v>927.62107630555568</v>
      </c>
      <c r="J1552" s="42">
        <f>(Y$9*E1552)+IF(E1552&gt;0,H1552+G1552,0)</f>
        <v>1554.148854083332</v>
      </c>
      <c r="K1552" s="42">
        <f>MAX((Y$9*E1552)+H1552+G1552,0)</f>
        <v>1554.148854083332</v>
      </c>
      <c r="L1552" s="42">
        <f t="shared" si="145"/>
        <v>0</v>
      </c>
      <c r="M1552" s="42">
        <f>ABS(MIN((Y$9*E1552)+H1552+G1552,0))</f>
        <v>0</v>
      </c>
      <c r="N1552" s="42">
        <f>MAX(K1552,0)*(D1552*1000/3600)</f>
        <v>38422.013337060154</v>
      </c>
      <c r="O1552" s="42">
        <f>ABS(M1552*(D1552*1000/3600))</f>
        <v>0</v>
      </c>
      <c r="P1552" s="42">
        <f>P1551+N1552/1000</f>
        <v>12913.998069652886</v>
      </c>
      <c r="Q1552" s="42">
        <f>Q1551+O1552/1000</f>
        <v>2136.8406981226767</v>
      </c>
      <c r="R1552" s="43"/>
      <c r="S1552" s="43">
        <f t="shared" si="146"/>
        <v>0</v>
      </c>
      <c r="T1552" s="42">
        <f>V1552*Y$16</f>
        <v>1319.7890939966226</v>
      </c>
      <c r="U1552" s="21">
        <f>MIN(O1552,Y$17)</f>
        <v>0</v>
      </c>
      <c r="V1552" s="21">
        <f t="shared" si="149"/>
        <v>1914.0444162283395</v>
      </c>
      <c r="W1552" s="22"/>
    </row>
    <row r="1553" spans="1:23" x14ac:dyDescent="0.35">
      <c r="A1553" s="6" t="s">
        <v>15</v>
      </c>
      <c r="B1553" s="6">
        <v>1546</v>
      </c>
      <c r="C1553" s="6">
        <v>69</v>
      </c>
      <c r="D1553" s="10">
        <v>90</v>
      </c>
      <c r="E1553" s="42">
        <f t="shared" si="147"/>
        <v>0.22222222222222143</v>
      </c>
      <c r="F1553" s="42">
        <f t="shared" si="148"/>
        <v>0.79999999999999716</v>
      </c>
      <c r="G1553" s="42">
        <f>0.5*Y$11*Y$13*Y$10*(D1553*(1000/3600))^2</f>
        <v>565.67407500000002</v>
      </c>
      <c r="H1553" s="42">
        <f>IF(D1553=0,0,Y$12*Y$9*9.81)</f>
        <v>374.44769999999994</v>
      </c>
      <c r="I1553" s="42">
        <f t="shared" si="144"/>
        <v>940.12177499999996</v>
      </c>
      <c r="J1553" s="42">
        <f>(Y$9*E1553)+IF(E1553&gt;0,H1553+G1553,0)</f>
        <v>1325.6773305555541</v>
      </c>
      <c r="K1553" s="42">
        <f>MAX((Y$9*E1553)+H1553+G1553,0)</f>
        <v>1325.6773305555541</v>
      </c>
      <c r="L1553" s="42">
        <f t="shared" si="145"/>
        <v>0</v>
      </c>
      <c r="M1553" s="42">
        <f>ABS(MIN((Y$9*E1553)+H1553+G1553,0))</f>
        <v>0</v>
      </c>
      <c r="N1553" s="42">
        <f>MAX(K1553,0)*(D1553*1000/3600)</f>
        <v>33141.933263888852</v>
      </c>
      <c r="O1553" s="42">
        <f>ABS(M1553*(D1553*1000/3600))</f>
        <v>0</v>
      </c>
      <c r="P1553" s="42">
        <f>P1552+N1553/1000</f>
        <v>12947.140002916774</v>
      </c>
      <c r="Q1553" s="42">
        <f>Q1552+O1553/1000</f>
        <v>2136.8406981226767</v>
      </c>
      <c r="R1553" s="43"/>
      <c r="S1553" s="43">
        <f t="shared" si="146"/>
        <v>0</v>
      </c>
      <c r="T1553" s="42">
        <f>V1553*Y$16</f>
        <v>1319.7890939966226</v>
      </c>
      <c r="U1553" s="21">
        <f>MIN(O1553,Y$17)</f>
        <v>0</v>
      </c>
      <c r="V1553" s="21">
        <f t="shared" si="149"/>
        <v>1914.0444162283395</v>
      </c>
      <c r="W1553" s="22"/>
    </row>
    <row r="1554" spans="1:23" x14ac:dyDescent="0.35">
      <c r="A1554" s="6" t="s">
        <v>15</v>
      </c>
      <c r="B1554" s="6">
        <v>1547</v>
      </c>
      <c r="C1554" s="6">
        <v>70</v>
      </c>
      <c r="D1554" s="10">
        <v>90.6</v>
      </c>
      <c r="E1554" s="42">
        <f t="shared" si="147"/>
        <v>0.1388888888888889</v>
      </c>
      <c r="F1554" s="42">
        <f t="shared" si="148"/>
        <v>0.5</v>
      </c>
      <c r="G1554" s="42">
        <f>0.5*Y$11*Y$13*Y$10*(D1554*(1000/3600))^2</f>
        <v>573.24153707000005</v>
      </c>
      <c r="H1554" s="42">
        <f>IF(D1554=0,0,Y$12*Y$9*9.81)</f>
        <v>374.44769999999994</v>
      </c>
      <c r="I1554" s="42">
        <f t="shared" si="144"/>
        <v>947.68923706999999</v>
      </c>
      <c r="J1554" s="42">
        <f>(Y$9*E1554)+IF(E1554&gt;0,H1554+G1554,0)</f>
        <v>1188.6614592922222</v>
      </c>
      <c r="K1554" s="42">
        <f>MAX((Y$9*E1554)+H1554+G1554,0)</f>
        <v>1188.6614592922222</v>
      </c>
      <c r="L1554" s="42">
        <f t="shared" si="145"/>
        <v>0</v>
      </c>
      <c r="M1554" s="42">
        <f>ABS(MIN((Y$9*E1554)+H1554+G1554,0))</f>
        <v>0</v>
      </c>
      <c r="N1554" s="42">
        <f>MAX(K1554,0)*(D1554*1000/3600)</f>
        <v>29914.646725520925</v>
      </c>
      <c r="O1554" s="42">
        <f>ABS(M1554*(D1554*1000/3600))</f>
        <v>0</v>
      </c>
      <c r="P1554" s="42">
        <f>P1553+N1554/1000</f>
        <v>12977.054649642296</v>
      </c>
      <c r="Q1554" s="42">
        <f>Q1553+O1554/1000</f>
        <v>2136.8406981226767</v>
      </c>
      <c r="R1554" s="43"/>
      <c r="S1554" s="43">
        <f t="shared" si="146"/>
        <v>0</v>
      </c>
      <c r="T1554" s="42">
        <f>V1554*Y$16</f>
        <v>1319.7890939966226</v>
      </c>
      <c r="U1554" s="21">
        <f>MIN(O1554,Y$17)</f>
        <v>0</v>
      </c>
      <c r="V1554" s="21">
        <f t="shared" si="149"/>
        <v>1914.0444162283395</v>
      </c>
      <c r="W1554" s="22"/>
    </row>
    <row r="1555" spans="1:23" x14ac:dyDescent="0.35">
      <c r="A1555" s="6" t="s">
        <v>15</v>
      </c>
      <c r="B1555" s="6">
        <v>1548</v>
      </c>
      <c r="C1555" s="6">
        <v>71</v>
      </c>
      <c r="D1555" s="10">
        <v>91</v>
      </c>
      <c r="E1555" s="42">
        <f t="shared" si="147"/>
        <v>0.12500000000000078</v>
      </c>
      <c r="F1555" s="42">
        <f t="shared" si="148"/>
        <v>0.45000000000000284</v>
      </c>
      <c r="G1555" s="42">
        <f>0.5*Y$11*Y$13*Y$10*(D1555*(1000/3600))^2</f>
        <v>578.31444630555552</v>
      </c>
      <c r="H1555" s="42">
        <f>IF(D1555=0,0,Y$12*Y$9*9.81)</f>
        <v>374.44769999999994</v>
      </c>
      <c r="I1555" s="42">
        <f t="shared" si="144"/>
        <v>952.76214630555546</v>
      </c>
      <c r="J1555" s="42">
        <f>(Y$9*E1555)+IF(E1555&gt;0,H1555+G1555,0)</f>
        <v>1169.6371463055568</v>
      </c>
      <c r="K1555" s="42">
        <f>MAX((Y$9*E1555)+H1555+G1555,0)</f>
        <v>1169.6371463055568</v>
      </c>
      <c r="L1555" s="42">
        <f t="shared" si="145"/>
        <v>0</v>
      </c>
      <c r="M1555" s="42">
        <f>ABS(MIN((Y$9*E1555)+H1555+G1555,0))</f>
        <v>0</v>
      </c>
      <c r="N1555" s="42">
        <f>MAX(K1555,0)*(D1555*1000/3600)</f>
        <v>29565.827864946019</v>
      </c>
      <c r="O1555" s="42">
        <f>ABS(M1555*(D1555*1000/3600))</f>
        <v>0</v>
      </c>
      <c r="P1555" s="42">
        <f>P1554+N1555/1000</f>
        <v>13006.620477507242</v>
      </c>
      <c r="Q1555" s="42">
        <f>Q1554+O1555/1000</f>
        <v>2136.8406981226767</v>
      </c>
      <c r="R1555" s="43"/>
      <c r="S1555" s="43">
        <f t="shared" si="146"/>
        <v>0</v>
      </c>
      <c r="T1555" s="42">
        <f>V1555*Y$16</f>
        <v>1319.7890939966226</v>
      </c>
      <c r="U1555" s="21">
        <f>MIN(O1555,Y$17)</f>
        <v>0</v>
      </c>
      <c r="V1555" s="21">
        <f t="shared" si="149"/>
        <v>1914.0444162283395</v>
      </c>
      <c r="W1555" s="22"/>
    </row>
    <row r="1556" spans="1:23" x14ac:dyDescent="0.35">
      <c r="A1556" s="6" t="s">
        <v>15</v>
      </c>
      <c r="B1556" s="6">
        <v>1549</v>
      </c>
      <c r="C1556" s="6">
        <v>72</v>
      </c>
      <c r="D1556" s="10">
        <v>91.5</v>
      </c>
      <c r="E1556" s="42">
        <f t="shared" si="147"/>
        <v>0.1388888888888889</v>
      </c>
      <c r="F1556" s="42">
        <f t="shared" si="148"/>
        <v>0.5</v>
      </c>
      <c r="G1556" s="42">
        <f>0.5*Y$11*Y$13*Y$10*(D1556*(1000/3600))^2</f>
        <v>584.68700918750005</v>
      </c>
      <c r="H1556" s="42">
        <f>IF(D1556=0,0,Y$12*Y$9*9.81)</f>
        <v>374.44769999999994</v>
      </c>
      <c r="I1556" s="42">
        <f t="shared" si="144"/>
        <v>959.13470918749999</v>
      </c>
      <c r="J1556" s="42">
        <f>(Y$9*E1556)+IF(E1556&gt;0,H1556+G1556,0)</f>
        <v>1200.1069314097222</v>
      </c>
      <c r="K1556" s="42">
        <f>MAX((Y$9*E1556)+H1556+G1556,0)</f>
        <v>1200.1069314097222</v>
      </c>
      <c r="L1556" s="42">
        <f t="shared" si="145"/>
        <v>0</v>
      </c>
      <c r="M1556" s="42">
        <f>ABS(MIN((Y$9*E1556)+H1556+G1556,0))</f>
        <v>0</v>
      </c>
      <c r="N1556" s="42">
        <f>MAX(K1556,0)*(D1556*1000/3600)</f>
        <v>30502.717839997105</v>
      </c>
      <c r="O1556" s="42">
        <f>ABS(M1556*(D1556*1000/3600))</f>
        <v>0</v>
      </c>
      <c r="P1556" s="42">
        <f>P1555+N1556/1000</f>
        <v>13037.12319534724</v>
      </c>
      <c r="Q1556" s="42">
        <f>Q1555+O1556/1000</f>
        <v>2136.8406981226767</v>
      </c>
      <c r="R1556" s="43"/>
      <c r="S1556" s="43">
        <f t="shared" si="146"/>
        <v>0</v>
      </c>
      <c r="T1556" s="42">
        <f>V1556*Y$16</f>
        <v>1319.7890939966226</v>
      </c>
      <c r="U1556" s="21">
        <f>MIN(O1556,Y$17)</f>
        <v>0</v>
      </c>
      <c r="V1556" s="21">
        <f t="shared" si="149"/>
        <v>1914.0444162283395</v>
      </c>
      <c r="W1556" s="22"/>
    </row>
    <row r="1557" spans="1:23" x14ac:dyDescent="0.35">
      <c r="A1557" s="6" t="s">
        <v>15</v>
      </c>
      <c r="B1557" s="6">
        <v>1550</v>
      </c>
      <c r="C1557" s="6">
        <v>73</v>
      </c>
      <c r="D1557" s="10">
        <v>92</v>
      </c>
      <c r="E1557" s="42">
        <f t="shared" si="147"/>
        <v>0.16666666666666705</v>
      </c>
      <c r="F1557" s="42">
        <f t="shared" si="148"/>
        <v>0.60000000000000142</v>
      </c>
      <c r="G1557" s="42">
        <f>0.5*Y$11*Y$13*Y$10*(D1557*(1000/3600))^2</f>
        <v>591.09449022222225</v>
      </c>
      <c r="H1557" s="42">
        <f>IF(D1557=0,0,Y$12*Y$9*9.81)</f>
        <v>374.44769999999994</v>
      </c>
      <c r="I1557" s="42">
        <f t="shared" si="144"/>
        <v>965.54219022222219</v>
      </c>
      <c r="J1557" s="42">
        <f>(Y$9*E1557)+IF(E1557&gt;0,H1557+G1557,0)</f>
        <v>1254.7088568888894</v>
      </c>
      <c r="K1557" s="42">
        <f>MAX((Y$9*E1557)+H1557+G1557,0)</f>
        <v>1254.7088568888894</v>
      </c>
      <c r="L1557" s="42">
        <f t="shared" si="145"/>
        <v>0</v>
      </c>
      <c r="M1557" s="42">
        <f>ABS(MIN((Y$9*E1557)+H1557+G1557,0))</f>
        <v>0</v>
      </c>
      <c r="N1557" s="42">
        <f>MAX(K1557,0)*(D1557*1000/3600)</f>
        <v>32064.78189827162</v>
      </c>
      <c r="O1557" s="42">
        <f>ABS(M1557*(D1557*1000/3600))</f>
        <v>0</v>
      </c>
      <c r="P1557" s="42">
        <f>P1556+N1557/1000</f>
        <v>13069.187977245512</v>
      </c>
      <c r="Q1557" s="42">
        <f>Q1556+O1557/1000</f>
        <v>2136.8406981226767</v>
      </c>
      <c r="R1557" s="43"/>
      <c r="S1557" s="43">
        <f t="shared" si="146"/>
        <v>0</v>
      </c>
      <c r="T1557" s="42">
        <f>V1557*Y$16</f>
        <v>1319.7890939966226</v>
      </c>
      <c r="U1557" s="21">
        <f>MIN(O1557,Y$17)</f>
        <v>0</v>
      </c>
      <c r="V1557" s="21">
        <f t="shared" si="149"/>
        <v>1914.0444162283395</v>
      </c>
      <c r="W1557" s="22"/>
    </row>
    <row r="1558" spans="1:23" x14ac:dyDescent="0.35">
      <c r="A1558" s="6" t="s">
        <v>15</v>
      </c>
      <c r="B1558" s="6">
        <v>1551</v>
      </c>
      <c r="C1558" s="6">
        <v>74</v>
      </c>
      <c r="D1558" s="10">
        <v>92.7</v>
      </c>
      <c r="E1558" s="42">
        <f t="shared" si="147"/>
        <v>0.19444444444444522</v>
      </c>
      <c r="F1558" s="42">
        <f t="shared" si="148"/>
        <v>0.70000000000000284</v>
      </c>
      <c r="G1558" s="42">
        <f>0.5*Y$11*Y$13*Y$10*(D1558*(1000/3600))^2</f>
        <v>600.12362616750022</v>
      </c>
      <c r="H1558" s="42">
        <f>IF(D1558=0,0,Y$12*Y$9*9.81)</f>
        <v>374.44769999999994</v>
      </c>
      <c r="I1558" s="42">
        <f t="shared" si="144"/>
        <v>974.57132616750016</v>
      </c>
      <c r="J1558" s="42">
        <f>(Y$9*E1558)+IF(E1558&gt;0,H1558+G1558,0)</f>
        <v>1311.9324372786127</v>
      </c>
      <c r="K1558" s="42">
        <f>MAX((Y$9*E1558)+H1558+G1558,0)</f>
        <v>1311.9324372786127</v>
      </c>
      <c r="L1558" s="42">
        <f t="shared" si="145"/>
        <v>0</v>
      </c>
      <c r="M1558" s="42">
        <f>ABS(MIN((Y$9*E1558)+H1558+G1558,0))</f>
        <v>0</v>
      </c>
      <c r="N1558" s="42">
        <f>MAX(K1558,0)*(D1558*1000/3600)</f>
        <v>33782.260259924275</v>
      </c>
      <c r="O1558" s="42">
        <f>ABS(M1558*(D1558*1000/3600))</f>
        <v>0</v>
      </c>
      <c r="P1558" s="42">
        <f>P1557+N1558/1000</f>
        <v>13102.970237505437</v>
      </c>
      <c r="Q1558" s="42">
        <f>Q1557+O1558/1000</f>
        <v>2136.8406981226767</v>
      </c>
      <c r="R1558" s="43"/>
      <c r="S1558" s="43">
        <f t="shared" si="146"/>
        <v>0</v>
      </c>
      <c r="T1558" s="42">
        <f>V1558*Y$16</f>
        <v>1319.7890939966226</v>
      </c>
      <c r="U1558" s="21">
        <f>MIN(O1558,Y$17)</f>
        <v>0</v>
      </c>
      <c r="V1558" s="21">
        <f t="shared" si="149"/>
        <v>1914.0444162283395</v>
      </c>
      <c r="W1558" s="22"/>
    </row>
    <row r="1559" spans="1:23" x14ac:dyDescent="0.35">
      <c r="A1559" s="6" t="s">
        <v>15</v>
      </c>
      <c r="B1559" s="6">
        <v>1552</v>
      </c>
      <c r="C1559" s="6">
        <v>75</v>
      </c>
      <c r="D1559" s="10">
        <v>93.4</v>
      </c>
      <c r="E1559" s="42">
        <f t="shared" si="147"/>
        <v>0.20833333333333331</v>
      </c>
      <c r="F1559" s="42">
        <f t="shared" si="148"/>
        <v>0.75</v>
      </c>
      <c r="G1559" s="42">
        <f>0.5*Y$11*Y$13*Y$10*(D1559*(1000/3600))^2</f>
        <v>609.22120169222228</v>
      </c>
      <c r="H1559" s="42">
        <f>IF(D1559=0,0,Y$12*Y$9*9.81)</f>
        <v>374.44769999999994</v>
      </c>
      <c r="I1559" s="42">
        <f t="shared" si="144"/>
        <v>983.66890169222222</v>
      </c>
      <c r="J1559" s="42">
        <f>(Y$9*E1559)+IF(E1559&gt;0,H1559+G1559,0)</f>
        <v>1345.1272350255556</v>
      </c>
      <c r="K1559" s="42">
        <f>MAX((Y$9*E1559)+H1559+G1559,0)</f>
        <v>1345.1272350255554</v>
      </c>
      <c r="L1559" s="42">
        <f t="shared" si="145"/>
        <v>0</v>
      </c>
      <c r="M1559" s="42">
        <f>ABS(MIN((Y$9*E1559)+H1559+G1559,0))</f>
        <v>0</v>
      </c>
      <c r="N1559" s="42">
        <f>MAX(K1559,0)*(D1559*1000/3600)</f>
        <v>34898.578819829687</v>
      </c>
      <c r="O1559" s="42">
        <f>ABS(M1559*(D1559*1000/3600))</f>
        <v>0</v>
      </c>
      <c r="P1559" s="42">
        <f>P1558+N1559/1000</f>
        <v>13137.868816325266</v>
      </c>
      <c r="Q1559" s="42">
        <f>Q1558+O1559/1000</f>
        <v>2136.8406981226767</v>
      </c>
      <c r="R1559" s="43"/>
      <c r="S1559" s="43">
        <f t="shared" si="146"/>
        <v>0</v>
      </c>
      <c r="T1559" s="42">
        <f>V1559*Y$16</f>
        <v>1319.7890939966226</v>
      </c>
      <c r="U1559" s="21">
        <f>MIN(O1559,Y$17)</f>
        <v>0</v>
      </c>
      <c r="V1559" s="21">
        <f t="shared" si="149"/>
        <v>1914.0444162283395</v>
      </c>
      <c r="W1559" s="22"/>
    </row>
    <row r="1560" spans="1:23" x14ac:dyDescent="0.35">
      <c r="A1560" s="6" t="s">
        <v>15</v>
      </c>
      <c r="B1560" s="6">
        <v>1553</v>
      </c>
      <c r="C1560" s="6">
        <v>76</v>
      </c>
      <c r="D1560" s="10">
        <v>94.2</v>
      </c>
      <c r="E1560" s="42">
        <f t="shared" si="147"/>
        <v>0.20833333333333331</v>
      </c>
      <c r="F1560" s="42">
        <f t="shared" si="148"/>
        <v>0.75</v>
      </c>
      <c r="G1560" s="42">
        <f>0.5*Y$11*Y$13*Y$10*(D1560*(1000/3600))^2</f>
        <v>619.70223442999998</v>
      </c>
      <c r="H1560" s="42">
        <f>IF(D1560=0,0,Y$12*Y$9*9.81)</f>
        <v>374.44769999999994</v>
      </c>
      <c r="I1560" s="42">
        <f t="shared" si="144"/>
        <v>994.14993442999992</v>
      </c>
      <c r="J1560" s="42">
        <f>(Y$9*E1560)+IF(E1560&gt;0,H1560+G1560,0)</f>
        <v>1355.6082677633333</v>
      </c>
      <c r="K1560" s="42">
        <f>MAX((Y$9*E1560)+H1560+G1560,0)</f>
        <v>1355.6082677633331</v>
      </c>
      <c r="L1560" s="42">
        <f t="shared" si="145"/>
        <v>0</v>
      </c>
      <c r="M1560" s="42">
        <f>ABS(MIN((Y$9*E1560)+H1560+G1560,0))</f>
        <v>0</v>
      </c>
      <c r="N1560" s="42">
        <f>MAX(K1560,0)*(D1560*1000/3600)</f>
        <v>35471.749673140548</v>
      </c>
      <c r="O1560" s="42">
        <f>ABS(M1560*(D1560*1000/3600))</f>
        <v>0</v>
      </c>
      <c r="P1560" s="42">
        <f>P1559+N1560/1000</f>
        <v>13173.340565998407</v>
      </c>
      <c r="Q1560" s="42">
        <f>Q1559+O1560/1000</f>
        <v>2136.8406981226767</v>
      </c>
      <c r="R1560" s="43"/>
      <c r="S1560" s="43">
        <f t="shared" si="146"/>
        <v>0</v>
      </c>
      <c r="T1560" s="42">
        <f>V1560*Y$16</f>
        <v>1319.7890939966226</v>
      </c>
      <c r="U1560" s="21">
        <f>MIN(O1560,Y$17)</f>
        <v>0</v>
      </c>
      <c r="V1560" s="21">
        <f t="shared" si="149"/>
        <v>1914.0444162283395</v>
      </c>
      <c r="W1560" s="22"/>
    </row>
    <row r="1561" spans="1:23" x14ac:dyDescent="0.35">
      <c r="A1561" s="6" t="s">
        <v>15</v>
      </c>
      <c r="B1561" s="6">
        <v>1554</v>
      </c>
      <c r="C1561" s="6">
        <v>77</v>
      </c>
      <c r="D1561" s="10">
        <v>94.9</v>
      </c>
      <c r="E1561" s="42">
        <f t="shared" si="147"/>
        <v>0.20833333333333331</v>
      </c>
      <c r="F1561" s="42">
        <f t="shared" si="148"/>
        <v>0.75</v>
      </c>
      <c r="G1561" s="42">
        <f>0.5*Y$11*Y$13*Y$10*(D1561*(1000/3600))^2</f>
        <v>628.946466196389</v>
      </c>
      <c r="H1561" s="42">
        <f>IF(D1561=0,0,Y$12*Y$9*9.81)</f>
        <v>374.44769999999994</v>
      </c>
      <c r="I1561" s="42">
        <f t="shared" si="144"/>
        <v>1003.3941661963889</v>
      </c>
      <c r="J1561" s="42">
        <f>(Y$9*E1561)+IF(E1561&gt;0,H1561+G1561,0)</f>
        <v>1364.8524995297223</v>
      </c>
      <c r="K1561" s="42">
        <f>MAX((Y$9*E1561)+H1561+G1561,0)</f>
        <v>1364.8524995297221</v>
      </c>
      <c r="L1561" s="42">
        <f t="shared" si="145"/>
        <v>0</v>
      </c>
      <c r="M1561" s="42">
        <f>ABS(MIN((Y$9*E1561)+H1561+G1561,0))</f>
        <v>0</v>
      </c>
      <c r="N1561" s="42">
        <f>MAX(K1561,0)*(D1561*1000/3600)</f>
        <v>35979.028390380729</v>
      </c>
      <c r="O1561" s="42">
        <f>ABS(M1561*(D1561*1000/3600))</f>
        <v>0</v>
      </c>
      <c r="P1561" s="42">
        <f>P1560+N1561/1000</f>
        <v>13209.319594388788</v>
      </c>
      <c r="Q1561" s="42">
        <f>Q1560+O1561/1000</f>
        <v>2136.8406981226767</v>
      </c>
      <c r="R1561" s="43"/>
      <c r="S1561" s="43">
        <f t="shared" si="146"/>
        <v>0</v>
      </c>
      <c r="T1561" s="42">
        <f>V1561*Y$16</f>
        <v>1319.7890939966226</v>
      </c>
      <c r="U1561" s="21">
        <f>MIN(O1561,Y$17)</f>
        <v>0</v>
      </c>
      <c r="V1561" s="21">
        <f t="shared" si="149"/>
        <v>1914.0444162283395</v>
      </c>
      <c r="W1561" s="22"/>
    </row>
    <row r="1562" spans="1:23" x14ac:dyDescent="0.35">
      <c r="A1562" s="6" t="s">
        <v>15</v>
      </c>
      <c r="B1562" s="6">
        <v>1555</v>
      </c>
      <c r="C1562" s="6">
        <v>78</v>
      </c>
      <c r="D1562" s="10">
        <v>95.7</v>
      </c>
      <c r="E1562" s="42">
        <f t="shared" si="147"/>
        <v>0.23611111111110952</v>
      </c>
      <c r="F1562" s="42">
        <f t="shared" si="148"/>
        <v>0.84999999999999432</v>
      </c>
      <c r="G1562" s="42">
        <f>0.5*Y$11*Y$13*Y$10*(D1562*(1000/3600))^2</f>
        <v>639.59510606750007</v>
      </c>
      <c r="H1562" s="42">
        <f>IF(D1562=0,0,Y$12*Y$9*9.81)</f>
        <v>374.44769999999994</v>
      </c>
      <c r="I1562" s="42">
        <f t="shared" si="144"/>
        <v>1014.0428060675</v>
      </c>
      <c r="J1562" s="42">
        <f>(Y$9*E1562)+IF(E1562&gt;0,H1562+G1562,0)</f>
        <v>1423.695583845275</v>
      </c>
      <c r="K1562" s="42">
        <f>MAX((Y$9*E1562)+H1562+G1562,0)</f>
        <v>1423.695583845275</v>
      </c>
      <c r="L1562" s="42">
        <f t="shared" si="145"/>
        <v>0</v>
      </c>
      <c r="M1562" s="42">
        <f>ABS(MIN((Y$9*E1562)+H1562+G1562,0))</f>
        <v>0</v>
      </c>
      <c r="N1562" s="42">
        <f>MAX(K1562,0)*(D1562*1000/3600)</f>
        <v>37846.574270553559</v>
      </c>
      <c r="O1562" s="42">
        <f>ABS(M1562*(D1562*1000/3600))</f>
        <v>0</v>
      </c>
      <c r="P1562" s="42">
        <f>P1561+N1562/1000</f>
        <v>13247.166168659342</v>
      </c>
      <c r="Q1562" s="42">
        <f>Q1561+O1562/1000</f>
        <v>2136.8406981226767</v>
      </c>
      <c r="R1562" s="43"/>
      <c r="S1562" s="43">
        <f t="shared" si="146"/>
        <v>0</v>
      </c>
      <c r="T1562" s="42">
        <f>V1562*Y$16</f>
        <v>1319.7890939966226</v>
      </c>
      <c r="U1562" s="21">
        <f>MIN(O1562,Y$17)</f>
        <v>0</v>
      </c>
      <c r="V1562" s="21">
        <f t="shared" si="149"/>
        <v>1914.0444162283395</v>
      </c>
      <c r="W1562" s="22"/>
    </row>
    <row r="1563" spans="1:23" x14ac:dyDescent="0.35">
      <c r="A1563" s="6" t="s">
        <v>15</v>
      </c>
      <c r="B1563" s="6">
        <v>1556</v>
      </c>
      <c r="C1563" s="6">
        <v>79</v>
      </c>
      <c r="D1563" s="10">
        <v>96.6</v>
      </c>
      <c r="E1563" s="42">
        <f t="shared" si="147"/>
        <v>0.27777777777777779</v>
      </c>
      <c r="F1563" s="42">
        <f t="shared" si="148"/>
        <v>1</v>
      </c>
      <c r="G1563" s="42">
        <f>0.5*Y$11*Y$13*Y$10*(D1563*(1000/3600))^2</f>
        <v>651.68167546999996</v>
      </c>
      <c r="H1563" s="42">
        <f>IF(D1563=0,0,Y$12*Y$9*9.81)</f>
        <v>374.44769999999994</v>
      </c>
      <c r="I1563" s="42">
        <f t="shared" si="144"/>
        <v>1026.12937547</v>
      </c>
      <c r="J1563" s="42">
        <f>(Y$9*E1563)+IF(E1563&gt;0,H1563+G1563,0)</f>
        <v>1508.0738199144444</v>
      </c>
      <c r="K1563" s="42">
        <f>MAX((Y$9*E1563)+H1563+G1563,0)</f>
        <v>1508.0738199144444</v>
      </c>
      <c r="L1563" s="42">
        <f t="shared" si="145"/>
        <v>0</v>
      </c>
      <c r="M1563" s="42">
        <f>ABS(MIN((Y$9*E1563)+H1563+G1563,0))</f>
        <v>0</v>
      </c>
      <c r="N1563" s="42">
        <f>MAX(K1563,0)*(D1563*1000/3600)</f>
        <v>40466.647501037587</v>
      </c>
      <c r="O1563" s="42">
        <f>ABS(M1563*(D1563*1000/3600))</f>
        <v>0</v>
      </c>
      <c r="P1563" s="42">
        <f>P1562+N1563/1000</f>
        <v>13287.63281616038</v>
      </c>
      <c r="Q1563" s="42">
        <f>Q1562+O1563/1000</f>
        <v>2136.8406981226767</v>
      </c>
      <c r="R1563" s="43"/>
      <c r="S1563" s="43">
        <f t="shared" si="146"/>
        <v>0</v>
      </c>
      <c r="T1563" s="42">
        <f>V1563*Y$16</f>
        <v>1319.7890939966226</v>
      </c>
      <c r="U1563" s="21">
        <f>MIN(O1563,Y$17)</f>
        <v>0</v>
      </c>
      <c r="V1563" s="21">
        <f t="shared" si="149"/>
        <v>1914.0444162283395</v>
      </c>
      <c r="W1563" s="22"/>
    </row>
    <row r="1564" spans="1:23" x14ac:dyDescent="0.35">
      <c r="A1564" s="6" t="s">
        <v>15</v>
      </c>
      <c r="B1564" s="6">
        <v>1557</v>
      </c>
      <c r="C1564" s="6">
        <v>80</v>
      </c>
      <c r="D1564" s="10">
        <v>97.7</v>
      </c>
      <c r="E1564" s="42">
        <f t="shared" si="147"/>
        <v>0.31944444444444603</v>
      </c>
      <c r="F1564" s="42">
        <f t="shared" si="148"/>
        <v>1.1500000000000057</v>
      </c>
      <c r="G1564" s="42">
        <f>0.5*Y$11*Y$13*Y$10*(D1564*(1000/3600))^2</f>
        <v>666.60778905638892</v>
      </c>
      <c r="H1564" s="42">
        <f>IF(D1564=0,0,Y$12*Y$9*9.81)</f>
        <v>374.44769999999994</v>
      </c>
      <c r="I1564" s="42">
        <f t="shared" si="144"/>
        <v>1041.055489056389</v>
      </c>
      <c r="J1564" s="42">
        <f>(Y$9*E1564)+IF(E1564&gt;0,H1564+G1564,0)</f>
        <v>1595.2916001675028</v>
      </c>
      <c r="K1564" s="42">
        <f>MAX((Y$9*E1564)+H1564+G1564,0)</f>
        <v>1595.2916001675026</v>
      </c>
      <c r="L1564" s="42">
        <f t="shared" si="145"/>
        <v>0</v>
      </c>
      <c r="M1564" s="42">
        <f>ABS(MIN((Y$9*E1564)+H1564+G1564,0))</f>
        <v>0</v>
      </c>
      <c r="N1564" s="42">
        <f>MAX(K1564,0)*(D1564*1000/3600)</f>
        <v>43294.441482323615</v>
      </c>
      <c r="O1564" s="42">
        <f>ABS(M1564*(D1564*1000/3600))</f>
        <v>0</v>
      </c>
      <c r="P1564" s="42">
        <f>P1563+N1564/1000</f>
        <v>13330.927257642703</v>
      </c>
      <c r="Q1564" s="42">
        <f>Q1563+O1564/1000</f>
        <v>2136.8406981226767</v>
      </c>
      <c r="R1564" s="43"/>
      <c r="S1564" s="43">
        <f t="shared" si="146"/>
        <v>0</v>
      </c>
      <c r="T1564" s="42">
        <f>V1564*Y$16</f>
        <v>1319.7890939966226</v>
      </c>
      <c r="U1564" s="21">
        <f>MIN(O1564,Y$17)</f>
        <v>0</v>
      </c>
      <c r="V1564" s="21">
        <f t="shared" si="149"/>
        <v>1914.0444162283395</v>
      </c>
      <c r="W1564" s="22"/>
    </row>
    <row r="1565" spans="1:23" x14ac:dyDescent="0.35">
      <c r="A1565" s="6" t="s">
        <v>15</v>
      </c>
      <c r="B1565" s="6">
        <v>1558</v>
      </c>
      <c r="C1565" s="6">
        <v>81</v>
      </c>
      <c r="D1565" s="10">
        <v>98.9</v>
      </c>
      <c r="E1565" s="42">
        <f t="shared" si="147"/>
        <v>0.37500000000000039</v>
      </c>
      <c r="F1565" s="42">
        <f t="shared" si="148"/>
        <v>1.3500000000000014</v>
      </c>
      <c r="G1565" s="42">
        <f>0.5*Y$11*Y$13*Y$10*(D1565*(1000/3600))^2</f>
        <v>683.08357026305566</v>
      </c>
      <c r="H1565" s="42">
        <f>IF(D1565=0,0,Y$12*Y$9*9.81)</f>
        <v>374.44769999999994</v>
      </c>
      <c r="I1565" s="42">
        <f t="shared" si="144"/>
        <v>1057.5312702630556</v>
      </c>
      <c r="J1565" s="42">
        <f>(Y$9*E1565)+IF(E1565&gt;0,H1565+G1565,0)</f>
        <v>1708.1562702630563</v>
      </c>
      <c r="K1565" s="42">
        <f>MAX((Y$9*E1565)+H1565+G1565,0)</f>
        <v>1708.1562702630563</v>
      </c>
      <c r="L1565" s="42">
        <f t="shared" si="145"/>
        <v>0</v>
      </c>
      <c r="M1565" s="42">
        <f>ABS(MIN((Y$9*E1565)+H1565+G1565,0))</f>
        <v>0</v>
      </c>
      <c r="N1565" s="42">
        <f>MAX(K1565,0)*(D1565*1000/3600)</f>
        <v>46926.848646948958</v>
      </c>
      <c r="O1565" s="42">
        <f>ABS(M1565*(D1565*1000/3600))</f>
        <v>0</v>
      </c>
      <c r="P1565" s="42">
        <f>P1564+N1565/1000</f>
        <v>13377.854106289651</v>
      </c>
      <c r="Q1565" s="42">
        <f>Q1564+O1565/1000</f>
        <v>2136.8406981226767</v>
      </c>
      <c r="R1565" s="43"/>
      <c r="S1565" s="43">
        <f t="shared" si="146"/>
        <v>0</v>
      </c>
      <c r="T1565" s="42">
        <f>V1565*Y$16</f>
        <v>1319.7890939966226</v>
      </c>
      <c r="U1565" s="21">
        <f>MIN(O1565,Y$17)</f>
        <v>0</v>
      </c>
      <c r="V1565" s="21">
        <f t="shared" si="149"/>
        <v>1914.0444162283395</v>
      </c>
      <c r="W1565" s="22"/>
    </row>
    <row r="1566" spans="1:23" x14ac:dyDescent="0.35">
      <c r="A1566" s="6" t="s">
        <v>15</v>
      </c>
      <c r="B1566" s="6">
        <v>1559</v>
      </c>
      <c r="C1566" s="6">
        <v>82</v>
      </c>
      <c r="D1566" s="10">
        <v>100.4</v>
      </c>
      <c r="E1566" s="42">
        <f t="shared" si="147"/>
        <v>0.43055555555555475</v>
      </c>
      <c r="F1566" s="42">
        <f t="shared" si="148"/>
        <v>1.5499999999999972</v>
      </c>
      <c r="G1566" s="42">
        <f>0.5*Y$11*Y$13*Y$10*(D1566*(1000/3600))^2</f>
        <v>703.96113380888903</v>
      </c>
      <c r="H1566" s="42">
        <f>IF(D1566=0,0,Y$12*Y$9*9.81)</f>
        <v>374.44769999999994</v>
      </c>
      <c r="I1566" s="42">
        <f t="shared" si="144"/>
        <v>1078.4088338088891</v>
      </c>
      <c r="J1566" s="42">
        <f>(Y$9*E1566)+IF(E1566&gt;0,H1566+G1566,0)</f>
        <v>1825.4227226977764</v>
      </c>
      <c r="K1566" s="42">
        <f>MAX((Y$9*E1566)+H1566+G1566,0)</f>
        <v>1825.4227226977764</v>
      </c>
      <c r="L1566" s="42">
        <f t="shared" si="145"/>
        <v>0</v>
      </c>
      <c r="M1566" s="42">
        <f>ABS(MIN((Y$9*E1566)+H1566+G1566,0))</f>
        <v>0</v>
      </c>
      <c r="N1566" s="42">
        <f>MAX(K1566,0)*(D1566*1000/3600)</f>
        <v>50909.011488571319</v>
      </c>
      <c r="O1566" s="42">
        <f>ABS(M1566*(D1566*1000/3600))</f>
        <v>0</v>
      </c>
      <c r="P1566" s="42">
        <f>P1565+N1566/1000</f>
        <v>13428.763117778222</v>
      </c>
      <c r="Q1566" s="42">
        <f>Q1565+O1566/1000</f>
        <v>2136.8406981226767</v>
      </c>
      <c r="R1566" s="43"/>
      <c r="S1566" s="43">
        <f t="shared" si="146"/>
        <v>0</v>
      </c>
      <c r="T1566" s="42">
        <f>V1566*Y$16</f>
        <v>1319.7890939966226</v>
      </c>
      <c r="U1566" s="21">
        <f>MIN(O1566,Y$17)</f>
        <v>0</v>
      </c>
      <c r="V1566" s="21">
        <f t="shared" si="149"/>
        <v>1914.0444162283395</v>
      </c>
      <c r="W1566" s="22"/>
    </row>
    <row r="1567" spans="1:23" x14ac:dyDescent="0.35">
      <c r="A1567" s="6" t="s">
        <v>15</v>
      </c>
      <c r="B1567" s="6">
        <v>1560</v>
      </c>
      <c r="C1567" s="6">
        <v>83</v>
      </c>
      <c r="D1567" s="10">
        <v>102</v>
      </c>
      <c r="E1567" s="42">
        <f t="shared" si="147"/>
        <v>0.44444444444444287</v>
      </c>
      <c r="F1567" s="42">
        <f t="shared" si="148"/>
        <v>1.5999999999999943</v>
      </c>
      <c r="G1567" s="42">
        <f>0.5*Y$11*Y$13*Y$10*(D1567*(1000/3600))^2</f>
        <v>726.57692300000019</v>
      </c>
      <c r="H1567" s="42">
        <f>IF(D1567=0,0,Y$12*Y$9*9.81)</f>
        <v>374.44769999999994</v>
      </c>
      <c r="I1567" s="42">
        <f t="shared" si="144"/>
        <v>1101.0246230000002</v>
      </c>
      <c r="J1567" s="42">
        <f>(Y$9*E1567)+IF(E1567&gt;0,H1567+G1567,0)</f>
        <v>1872.1357341111086</v>
      </c>
      <c r="K1567" s="42">
        <f>MAX((Y$9*E1567)+H1567+G1567,0)</f>
        <v>1872.1357341111084</v>
      </c>
      <c r="L1567" s="42">
        <f t="shared" si="145"/>
        <v>0</v>
      </c>
      <c r="M1567" s="42">
        <f>ABS(MIN((Y$9*E1567)+H1567+G1567,0))</f>
        <v>0</v>
      </c>
      <c r="N1567" s="42">
        <f>MAX(K1567,0)*(D1567*1000/3600)</f>
        <v>53043.845799814735</v>
      </c>
      <c r="O1567" s="42">
        <f>ABS(M1567*(D1567*1000/3600))</f>
        <v>0</v>
      </c>
      <c r="P1567" s="42">
        <f>P1566+N1567/1000</f>
        <v>13481.806963578038</v>
      </c>
      <c r="Q1567" s="42">
        <f>Q1566+O1567/1000</f>
        <v>2136.8406981226767</v>
      </c>
      <c r="R1567" s="43"/>
      <c r="S1567" s="43">
        <f t="shared" si="146"/>
        <v>0</v>
      </c>
      <c r="T1567" s="42">
        <f>V1567*Y$16</f>
        <v>1319.7890939966226</v>
      </c>
      <c r="U1567" s="21">
        <f>MIN(O1567,Y$17)</f>
        <v>0</v>
      </c>
      <c r="V1567" s="21">
        <f t="shared" si="149"/>
        <v>1914.0444162283395</v>
      </c>
      <c r="W1567" s="22"/>
    </row>
    <row r="1568" spans="1:23" x14ac:dyDescent="0.35">
      <c r="A1568" s="6" t="s">
        <v>15</v>
      </c>
      <c r="B1568" s="6">
        <v>1561</v>
      </c>
      <c r="C1568" s="6">
        <v>84</v>
      </c>
      <c r="D1568" s="10">
        <v>103.6</v>
      </c>
      <c r="E1568" s="42">
        <f t="shared" si="147"/>
        <v>0.44444444444444481</v>
      </c>
      <c r="F1568" s="42">
        <f t="shared" si="148"/>
        <v>1.6000000000000014</v>
      </c>
      <c r="G1568" s="42">
        <f>0.5*Y$11*Y$13*Y$10*(D1568*(1000/3600))^2</f>
        <v>749.55027407555554</v>
      </c>
      <c r="H1568" s="42">
        <f>IF(D1568=0,0,Y$12*Y$9*9.81)</f>
        <v>374.44769999999994</v>
      </c>
      <c r="I1568" s="42">
        <f t="shared" si="144"/>
        <v>1123.9979740755555</v>
      </c>
      <c r="J1568" s="42">
        <f>(Y$9*E1568)+IF(E1568&gt;0,H1568+G1568,0)</f>
        <v>1895.1090851866672</v>
      </c>
      <c r="K1568" s="42">
        <f>MAX((Y$9*E1568)+H1568+G1568,0)</f>
        <v>1895.1090851866672</v>
      </c>
      <c r="L1568" s="42">
        <f t="shared" si="145"/>
        <v>0</v>
      </c>
      <c r="M1568" s="42">
        <f>ABS(MIN((Y$9*E1568)+H1568+G1568,0))</f>
        <v>0</v>
      </c>
      <c r="N1568" s="42">
        <f>MAX(K1568,0)*(D1568*1000/3600)</f>
        <v>54537.028118149647</v>
      </c>
      <c r="O1568" s="42">
        <f>ABS(M1568*(D1568*1000/3600))</f>
        <v>0</v>
      </c>
      <c r="P1568" s="42">
        <f>P1567+N1568/1000</f>
        <v>13536.343991696187</v>
      </c>
      <c r="Q1568" s="42">
        <f>Q1567+O1568/1000</f>
        <v>2136.8406981226767</v>
      </c>
      <c r="R1568" s="43"/>
      <c r="S1568" s="43">
        <f t="shared" si="146"/>
        <v>0</v>
      </c>
      <c r="T1568" s="42">
        <f>V1568*Y$16</f>
        <v>1319.7890939966226</v>
      </c>
      <c r="U1568" s="21">
        <f>MIN(O1568,Y$17)</f>
        <v>0</v>
      </c>
      <c r="V1568" s="21">
        <f t="shared" si="149"/>
        <v>1914.0444162283395</v>
      </c>
      <c r="W1568" s="22"/>
    </row>
    <row r="1569" spans="1:23" x14ac:dyDescent="0.35">
      <c r="A1569" s="6" t="s">
        <v>15</v>
      </c>
      <c r="B1569" s="6">
        <v>1562</v>
      </c>
      <c r="C1569" s="6">
        <v>85</v>
      </c>
      <c r="D1569" s="10">
        <v>105.2</v>
      </c>
      <c r="E1569" s="42">
        <f t="shared" si="147"/>
        <v>0.44444444444444481</v>
      </c>
      <c r="F1569" s="42">
        <f t="shared" si="148"/>
        <v>1.6000000000000014</v>
      </c>
      <c r="G1569" s="42">
        <f>0.5*Y$11*Y$13*Y$10*(D1569*(1000/3600))^2</f>
        <v>772.88118703555574</v>
      </c>
      <c r="H1569" s="42">
        <f>IF(D1569=0,0,Y$12*Y$9*9.81)</f>
        <v>374.44769999999994</v>
      </c>
      <c r="I1569" s="42">
        <f t="shared" si="144"/>
        <v>1147.3288870355557</v>
      </c>
      <c r="J1569" s="42">
        <f>(Y$9*E1569)+IF(E1569&gt;0,H1569+G1569,0)</f>
        <v>1918.4399981466674</v>
      </c>
      <c r="K1569" s="42">
        <f>MAX((Y$9*E1569)+H1569+G1569,0)</f>
        <v>1918.4399981466674</v>
      </c>
      <c r="L1569" s="42">
        <f t="shared" si="145"/>
        <v>0</v>
      </c>
      <c r="M1569" s="42">
        <f>ABS(MIN((Y$9*E1569)+H1569+G1569,0))</f>
        <v>0</v>
      </c>
      <c r="N1569" s="42">
        <f>MAX(K1569,0)*(D1569*1000/3600)</f>
        <v>56061.079945841506</v>
      </c>
      <c r="O1569" s="42">
        <f>ABS(M1569*(D1569*1000/3600))</f>
        <v>0</v>
      </c>
      <c r="P1569" s="42">
        <f>P1568+N1569/1000</f>
        <v>13592.405071642028</v>
      </c>
      <c r="Q1569" s="42">
        <f>Q1568+O1569/1000</f>
        <v>2136.8406981226767</v>
      </c>
      <c r="R1569" s="43"/>
      <c r="S1569" s="43">
        <f t="shared" si="146"/>
        <v>0</v>
      </c>
      <c r="T1569" s="42">
        <f>V1569*Y$16</f>
        <v>1319.7890939966226</v>
      </c>
      <c r="U1569" s="21">
        <f>MIN(O1569,Y$17)</f>
        <v>0</v>
      </c>
      <c r="V1569" s="21">
        <f t="shared" si="149"/>
        <v>1914.0444162283395</v>
      </c>
      <c r="W1569" s="22"/>
    </row>
    <row r="1570" spans="1:23" x14ac:dyDescent="0.35">
      <c r="A1570" s="6" t="s">
        <v>15</v>
      </c>
      <c r="B1570" s="6">
        <v>1563</v>
      </c>
      <c r="C1570" s="6">
        <v>86</v>
      </c>
      <c r="D1570" s="10">
        <v>106.8</v>
      </c>
      <c r="E1570" s="42">
        <f t="shared" si="147"/>
        <v>0.45833333333333293</v>
      </c>
      <c r="F1570" s="42">
        <f t="shared" si="148"/>
        <v>1.6499999999999986</v>
      </c>
      <c r="G1570" s="42">
        <f>0.5*Y$11*Y$13*Y$10*(D1570*(1000/3600))^2</f>
        <v>796.56966188000013</v>
      </c>
      <c r="H1570" s="42">
        <f>IF(D1570=0,0,Y$12*Y$9*9.81)</f>
        <v>374.44769999999994</v>
      </c>
      <c r="I1570" s="42">
        <f t="shared" si="144"/>
        <v>1171.01736188</v>
      </c>
      <c r="J1570" s="42">
        <f>(Y$9*E1570)+IF(E1570&gt;0,H1570+G1570,0)</f>
        <v>1966.2256952133325</v>
      </c>
      <c r="K1570" s="42">
        <f>MAX((Y$9*E1570)+H1570+G1570,0)</f>
        <v>1966.2256952133325</v>
      </c>
      <c r="L1570" s="42">
        <f t="shared" si="145"/>
        <v>0</v>
      </c>
      <c r="M1570" s="42">
        <f>ABS(MIN((Y$9*E1570)+H1570+G1570,0))</f>
        <v>0</v>
      </c>
      <c r="N1570" s="42">
        <f>MAX(K1570,0)*(D1570*1000/3600)</f>
        <v>58331.362291328871</v>
      </c>
      <c r="O1570" s="42">
        <f>ABS(M1570*(D1570*1000/3600))</f>
        <v>0</v>
      </c>
      <c r="P1570" s="42">
        <f>P1569+N1570/1000</f>
        <v>13650.736433933356</v>
      </c>
      <c r="Q1570" s="42">
        <f>Q1569+O1570/1000</f>
        <v>2136.8406981226767</v>
      </c>
      <c r="R1570" s="43"/>
      <c r="S1570" s="43">
        <f t="shared" si="146"/>
        <v>0</v>
      </c>
      <c r="T1570" s="42">
        <f>V1570*Y$16</f>
        <v>1319.7890939966226</v>
      </c>
      <c r="U1570" s="21">
        <f>MIN(O1570,Y$17)</f>
        <v>0</v>
      </c>
      <c r="V1570" s="21">
        <f t="shared" si="149"/>
        <v>1914.0444162283395</v>
      </c>
      <c r="W1570" s="22"/>
    </row>
    <row r="1571" spans="1:23" x14ac:dyDescent="0.35">
      <c r="A1571" s="6" t="s">
        <v>15</v>
      </c>
      <c r="B1571" s="6">
        <v>1564</v>
      </c>
      <c r="C1571" s="6">
        <v>87</v>
      </c>
      <c r="D1571" s="10">
        <v>108.5</v>
      </c>
      <c r="E1571" s="42">
        <f t="shared" si="147"/>
        <v>0.47222222222222299</v>
      </c>
      <c r="F1571" s="42">
        <f t="shared" si="148"/>
        <v>1.7000000000000028</v>
      </c>
      <c r="G1571" s="42">
        <f>0.5*Y$11*Y$13*Y$10*(D1571*(1000/3600))^2</f>
        <v>822.13044807638892</v>
      </c>
      <c r="H1571" s="42">
        <f>IF(D1571=0,0,Y$12*Y$9*9.81)</f>
        <v>374.44769999999994</v>
      </c>
      <c r="I1571" s="42">
        <f t="shared" si="144"/>
        <v>1196.578148076389</v>
      </c>
      <c r="J1571" s="42">
        <f>(Y$9*E1571)+IF(E1571&gt;0,H1571+G1571,0)</f>
        <v>2015.883703631946</v>
      </c>
      <c r="K1571" s="42">
        <f>MAX((Y$9*E1571)+H1571+G1571,0)</f>
        <v>2015.8837036319455</v>
      </c>
      <c r="L1571" s="42">
        <f t="shared" si="145"/>
        <v>0</v>
      </c>
      <c r="M1571" s="42">
        <f>ABS(MIN((Y$9*E1571)+H1571+G1571,0))</f>
        <v>0</v>
      </c>
      <c r="N1571" s="42">
        <f>MAX(K1571,0)*(D1571*1000/3600)</f>
        <v>60756.494956685026</v>
      </c>
      <c r="O1571" s="42">
        <f>ABS(M1571*(D1571*1000/3600))</f>
        <v>0</v>
      </c>
      <c r="P1571" s="42">
        <f>P1570+N1571/1000</f>
        <v>13711.492928890042</v>
      </c>
      <c r="Q1571" s="42">
        <f>Q1570+O1571/1000</f>
        <v>2136.8406981226767</v>
      </c>
      <c r="R1571" s="43"/>
      <c r="S1571" s="43">
        <f t="shared" si="146"/>
        <v>0</v>
      </c>
      <c r="T1571" s="42">
        <f>V1571*Y$16</f>
        <v>1319.7890939966226</v>
      </c>
      <c r="U1571" s="21">
        <f>MIN(O1571,Y$17)</f>
        <v>0</v>
      </c>
      <c r="V1571" s="21">
        <f t="shared" si="149"/>
        <v>1914.0444162283395</v>
      </c>
      <c r="W1571" s="22"/>
    </row>
    <row r="1572" spans="1:23" x14ac:dyDescent="0.35">
      <c r="A1572" s="6" t="s">
        <v>15</v>
      </c>
      <c r="B1572" s="6">
        <v>1565</v>
      </c>
      <c r="C1572" s="6">
        <v>88</v>
      </c>
      <c r="D1572" s="10">
        <v>110.2</v>
      </c>
      <c r="E1572" s="42">
        <f t="shared" si="147"/>
        <v>0.47222222222222299</v>
      </c>
      <c r="F1572" s="42">
        <f t="shared" si="148"/>
        <v>1.7000000000000028</v>
      </c>
      <c r="G1572" s="42">
        <f>0.5*Y$11*Y$13*Y$10*(D1572*(1000/3600))^2</f>
        <v>848.094888118889</v>
      </c>
      <c r="H1572" s="42">
        <f>IF(D1572=0,0,Y$12*Y$9*9.81)</f>
        <v>374.44769999999994</v>
      </c>
      <c r="I1572" s="42">
        <f t="shared" si="144"/>
        <v>1222.5425881188889</v>
      </c>
      <c r="J1572" s="42">
        <f>(Y$9*E1572)+IF(E1572&gt;0,H1572+G1572,0)</f>
        <v>2041.848143674446</v>
      </c>
      <c r="K1572" s="42">
        <f>MAX((Y$9*E1572)+H1572+G1572,0)</f>
        <v>2041.8481436744457</v>
      </c>
      <c r="L1572" s="42">
        <f t="shared" si="145"/>
        <v>0</v>
      </c>
      <c r="M1572" s="42">
        <f>ABS(MIN((Y$9*E1572)+H1572+G1572,0))</f>
        <v>0</v>
      </c>
      <c r="N1572" s="42">
        <f>MAX(K1572,0)*(D1572*1000/3600)</f>
        <v>62503.240398034424</v>
      </c>
      <c r="O1572" s="42">
        <f>ABS(M1572*(D1572*1000/3600))</f>
        <v>0</v>
      </c>
      <c r="P1572" s="42">
        <f>P1571+N1572/1000</f>
        <v>13773.996169288077</v>
      </c>
      <c r="Q1572" s="42">
        <f>Q1571+O1572/1000</f>
        <v>2136.8406981226767</v>
      </c>
      <c r="R1572" s="43"/>
      <c r="S1572" s="43">
        <f t="shared" si="146"/>
        <v>0</v>
      </c>
      <c r="T1572" s="42">
        <f>V1572*Y$16</f>
        <v>1319.7890939966226</v>
      </c>
      <c r="U1572" s="21">
        <f>MIN(O1572,Y$17)</f>
        <v>0</v>
      </c>
      <c r="V1572" s="21">
        <f t="shared" si="149"/>
        <v>1914.0444162283395</v>
      </c>
      <c r="W1572" s="22"/>
    </row>
    <row r="1573" spans="1:23" x14ac:dyDescent="0.35">
      <c r="A1573" s="6" t="s">
        <v>15</v>
      </c>
      <c r="B1573" s="6">
        <v>1566</v>
      </c>
      <c r="C1573" s="6">
        <v>89</v>
      </c>
      <c r="D1573" s="10">
        <v>111.9</v>
      </c>
      <c r="E1573" s="42">
        <f t="shared" si="147"/>
        <v>0.4861111111111111</v>
      </c>
      <c r="F1573" s="42">
        <f t="shared" si="148"/>
        <v>1.75</v>
      </c>
      <c r="G1573" s="42">
        <f>0.5*Y$11*Y$13*Y$10*(D1573*(1000/3600))^2</f>
        <v>874.46298200750016</v>
      </c>
      <c r="H1573" s="42">
        <f>IF(D1573=0,0,Y$12*Y$9*9.81)</f>
        <v>374.44769999999994</v>
      </c>
      <c r="I1573" s="42">
        <f t="shared" si="144"/>
        <v>1248.9106820075001</v>
      </c>
      <c r="J1573" s="42">
        <f>(Y$9*E1573)+IF(E1573&gt;0,H1573+G1573,0)</f>
        <v>2092.3134597852777</v>
      </c>
      <c r="K1573" s="42">
        <f>MAX((Y$9*E1573)+H1573+G1573,0)</f>
        <v>2092.3134597852777</v>
      </c>
      <c r="L1573" s="42">
        <f t="shared" si="145"/>
        <v>0</v>
      </c>
      <c r="M1573" s="42">
        <f>ABS(MIN((Y$9*E1573)+H1573+G1573,0))</f>
        <v>0</v>
      </c>
      <c r="N1573" s="42">
        <f>MAX(K1573,0)*(D1573*1000/3600)</f>
        <v>65036.076708325716</v>
      </c>
      <c r="O1573" s="42">
        <f>ABS(M1573*(D1573*1000/3600))</f>
        <v>0</v>
      </c>
      <c r="P1573" s="42">
        <f>P1572+N1573/1000</f>
        <v>13839.032245996403</v>
      </c>
      <c r="Q1573" s="42">
        <f>Q1572+O1573/1000</f>
        <v>2136.8406981226767</v>
      </c>
      <c r="R1573" s="43"/>
      <c r="S1573" s="43">
        <f t="shared" si="146"/>
        <v>0</v>
      </c>
      <c r="T1573" s="42">
        <f>V1573*Y$16</f>
        <v>1319.7890939966226</v>
      </c>
      <c r="U1573" s="21">
        <f>MIN(O1573,Y$17)</f>
        <v>0</v>
      </c>
      <c r="V1573" s="21">
        <f t="shared" si="149"/>
        <v>1914.0444162283395</v>
      </c>
      <c r="W1573" s="22"/>
    </row>
    <row r="1574" spans="1:23" x14ac:dyDescent="0.35">
      <c r="A1574" s="6" t="s">
        <v>15</v>
      </c>
      <c r="B1574" s="6">
        <v>1567</v>
      </c>
      <c r="C1574" s="6">
        <v>90</v>
      </c>
      <c r="D1574" s="10">
        <v>113.7</v>
      </c>
      <c r="E1574" s="42">
        <f t="shared" si="147"/>
        <v>0.47222222222222104</v>
      </c>
      <c r="F1574" s="42">
        <f t="shared" si="148"/>
        <v>1.6999999999999957</v>
      </c>
      <c r="G1574" s="42">
        <f>0.5*Y$11*Y$13*Y$10*(D1574*(1000/3600))^2</f>
        <v>902.82210896750007</v>
      </c>
      <c r="H1574" s="42">
        <f>IF(D1574=0,0,Y$12*Y$9*9.81)</f>
        <v>374.44769999999994</v>
      </c>
      <c r="I1574" s="42">
        <f t="shared" si="144"/>
        <v>1277.2698089675</v>
      </c>
      <c r="J1574" s="42">
        <f>(Y$9*E1574)+IF(E1574&gt;0,H1574+G1574,0)</f>
        <v>2096.5753645230534</v>
      </c>
      <c r="K1574" s="42">
        <f>MAX((Y$9*E1574)+H1574+G1574,0)</f>
        <v>2096.5753645230534</v>
      </c>
      <c r="L1574" s="42">
        <f t="shared" si="145"/>
        <v>0</v>
      </c>
      <c r="M1574" s="42">
        <f>ABS(MIN((Y$9*E1574)+H1574+G1574,0))</f>
        <v>0</v>
      </c>
      <c r="N1574" s="42">
        <f>MAX(K1574,0)*(D1574*1000/3600)</f>
        <v>66216.838596186441</v>
      </c>
      <c r="O1574" s="42">
        <f>ABS(M1574*(D1574*1000/3600))</f>
        <v>0</v>
      </c>
      <c r="P1574" s="42">
        <f>P1573+N1574/1000</f>
        <v>13905.249084592589</v>
      </c>
      <c r="Q1574" s="42">
        <f>Q1573+O1574/1000</f>
        <v>2136.8406981226767</v>
      </c>
      <c r="R1574" s="43"/>
      <c r="S1574" s="43">
        <f t="shared" si="146"/>
        <v>0</v>
      </c>
      <c r="T1574" s="42">
        <f>V1574*Y$16</f>
        <v>1319.7890939966226</v>
      </c>
      <c r="U1574" s="21">
        <f>MIN(O1574,Y$17)</f>
        <v>0</v>
      </c>
      <c r="V1574" s="21">
        <f t="shared" si="149"/>
        <v>1914.0444162283395</v>
      </c>
      <c r="W1574" s="22"/>
    </row>
    <row r="1575" spans="1:23" x14ac:dyDescent="0.35">
      <c r="A1575" s="6" t="s">
        <v>15</v>
      </c>
      <c r="B1575" s="6">
        <v>1568</v>
      </c>
      <c r="C1575" s="6">
        <v>91</v>
      </c>
      <c r="D1575" s="10">
        <v>115.3</v>
      </c>
      <c r="E1575" s="42">
        <f t="shared" si="147"/>
        <v>0.43055555555555475</v>
      </c>
      <c r="F1575" s="42">
        <f t="shared" si="148"/>
        <v>1.5499999999999972</v>
      </c>
      <c r="G1575" s="42">
        <f>0.5*Y$11*Y$13*Y$10*(D1575*(1000/3600))^2</f>
        <v>928.41013132305568</v>
      </c>
      <c r="H1575" s="42">
        <f>IF(D1575=0,0,Y$12*Y$9*9.81)</f>
        <v>374.44769999999994</v>
      </c>
      <c r="I1575" s="42">
        <f t="shared" si="144"/>
        <v>1302.8578313230555</v>
      </c>
      <c r="J1575" s="42">
        <f>(Y$9*E1575)+IF(E1575&gt;0,H1575+G1575,0)</f>
        <v>2049.8717202119428</v>
      </c>
      <c r="K1575" s="42">
        <f>MAX((Y$9*E1575)+H1575+G1575,0)</f>
        <v>2049.8717202119433</v>
      </c>
      <c r="L1575" s="42">
        <f t="shared" si="145"/>
        <v>0</v>
      </c>
      <c r="M1575" s="42">
        <f>ABS(MIN((Y$9*E1575)+H1575+G1575,0))</f>
        <v>0</v>
      </c>
      <c r="N1575" s="42">
        <f>MAX(K1575,0)*(D1575*1000/3600)</f>
        <v>65652.835927899185</v>
      </c>
      <c r="O1575" s="42">
        <f>ABS(M1575*(D1575*1000/3600))</f>
        <v>0</v>
      </c>
      <c r="P1575" s="42">
        <f>P1574+N1575/1000</f>
        <v>13970.90192052049</v>
      </c>
      <c r="Q1575" s="42">
        <f>Q1574+O1575/1000</f>
        <v>2136.8406981226767</v>
      </c>
      <c r="R1575" s="43"/>
      <c r="S1575" s="43">
        <f t="shared" si="146"/>
        <v>0</v>
      </c>
      <c r="T1575" s="42">
        <f>V1575*Y$16</f>
        <v>1319.7890939966226</v>
      </c>
      <c r="U1575" s="21">
        <f>MIN(O1575,Y$17)</f>
        <v>0</v>
      </c>
      <c r="V1575" s="21">
        <f t="shared" si="149"/>
        <v>1914.0444162283395</v>
      </c>
      <c r="W1575" s="22"/>
    </row>
    <row r="1576" spans="1:23" x14ac:dyDescent="0.35">
      <c r="A1576" s="6" t="s">
        <v>15</v>
      </c>
      <c r="B1576" s="6">
        <v>1569</v>
      </c>
      <c r="C1576" s="6">
        <v>92</v>
      </c>
      <c r="D1576" s="10">
        <v>116.8</v>
      </c>
      <c r="E1576" s="42">
        <f t="shared" si="147"/>
        <v>0.40277777777777857</v>
      </c>
      <c r="F1576" s="42">
        <f t="shared" si="148"/>
        <v>1.4500000000000028</v>
      </c>
      <c r="G1576" s="42">
        <f>0.5*Y$11*Y$13*Y$10*(D1576*(1000/3600))^2</f>
        <v>952.72364110222202</v>
      </c>
      <c r="H1576" s="42">
        <f>IF(D1576=0,0,Y$12*Y$9*9.81)</f>
        <v>374.44769999999994</v>
      </c>
      <c r="I1576" s="42">
        <f t="shared" si="144"/>
        <v>1327.171341102222</v>
      </c>
      <c r="J1576" s="42">
        <f>(Y$9*E1576)+IF(E1576&gt;0,H1576+G1576,0)</f>
        <v>2025.9907855466677</v>
      </c>
      <c r="K1576" s="42">
        <f>MAX((Y$9*E1576)+H1576+G1576,0)</f>
        <v>2025.9907855466679</v>
      </c>
      <c r="L1576" s="42">
        <f t="shared" si="145"/>
        <v>0</v>
      </c>
      <c r="M1576" s="42">
        <f>ABS(MIN((Y$9*E1576)+H1576+G1576,0))</f>
        <v>0</v>
      </c>
      <c r="N1576" s="42">
        <f>MAX(K1576,0)*(D1576*1000/3600)</f>
        <v>65732.145486625217</v>
      </c>
      <c r="O1576" s="42">
        <f>ABS(M1576*(D1576*1000/3600))</f>
        <v>0</v>
      </c>
      <c r="P1576" s="42">
        <f>P1575+N1576/1000</f>
        <v>14036.634066007115</v>
      </c>
      <c r="Q1576" s="42">
        <f>Q1575+O1576/1000</f>
        <v>2136.8406981226767</v>
      </c>
      <c r="R1576" s="43"/>
      <c r="S1576" s="43">
        <f t="shared" si="146"/>
        <v>0</v>
      </c>
      <c r="T1576" s="42">
        <f>V1576*Y$16</f>
        <v>1319.7890939966226</v>
      </c>
      <c r="U1576" s="21">
        <f>MIN(O1576,Y$17)</f>
        <v>0</v>
      </c>
      <c r="V1576" s="21">
        <f t="shared" si="149"/>
        <v>1914.0444162283395</v>
      </c>
      <c r="W1576" s="22"/>
    </row>
    <row r="1577" spans="1:23" x14ac:dyDescent="0.35">
      <c r="A1577" s="6" t="s">
        <v>15</v>
      </c>
      <c r="B1577" s="6">
        <v>1570</v>
      </c>
      <c r="C1577" s="6">
        <v>93</v>
      </c>
      <c r="D1577" s="10">
        <v>118.2</v>
      </c>
      <c r="E1577" s="42">
        <f t="shared" si="147"/>
        <v>0.37500000000000039</v>
      </c>
      <c r="F1577" s="42">
        <f t="shared" si="148"/>
        <v>1.3500000000000014</v>
      </c>
      <c r="G1577" s="42">
        <f>0.5*Y$11*Y$13*Y$10*(D1577*(1000/3600))^2</f>
        <v>975.69978563000006</v>
      </c>
      <c r="H1577" s="42">
        <f>IF(D1577=0,0,Y$12*Y$9*9.81)</f>
        <v>374.44769999999994</v>
      </c>
      <c r="I1577" s="42">
        <f t="shared" si="144"/>
        <v>1350.1474856300001</v>
      </c>
      <c r="J1577" s="42">
        <f>(Y$9*E1577)+IF(E1577&gt;0,H1577+G1577,0)</f>
        <v>2000.7724856300008</v>
      </c>
      <c r="K1577" s="42">
        <f>MAX((Y$9*E1577)+H1577+G1577,0)</f>
        <v>2000.7724856300006</v>
      </c>
      <c r="L1577" s="42">
        <f t="shared" si="145"/>
        <v>0</v>
      </c>
      <c r="M1577" s="42">
        <f>ABS(MIN((Y$9*E1577)+H1577+G1577,0))</f>
        <v>0</v>
      </c>
      <c r="N1577" s="42">
        <f>MAX(K1577,0)*(D1577*1000/3600)</f>
        <v>65692.029944851689</v>
      </c>
      <c r="O1577" s="42">
        <f>ABS(M1577*(D1577*1000/3600))</f>
        <v>0</v>
      </c>
      <c r="P1577" s="42">
        <f>P1576+N1577/1000</f>
        <v>14102.326095951967</v>
      </c>
      <c r="Q1577" s="42">
        <f>Q1576+O1577/1000</f>
        <v>2136.8406981226767</v>
      </c>
      <c r="R1577" s="43"/>
      <c r="S1577" s="43">
        <f t="shared" si="146"/>
        <v>0</v>
      </c>
      <c r="T1577" s="42">
        <f>V1577*Y$16</f>
        <v>1319.7890939966226</v>
      </c>
      <c r="U1577" s="21">
        <f>MIN(O1577,Y$17)</f>
        <v>0</v>
      </c>
      <c r="V1577" s="21">
        <f t="shared" si="149"/>
        <v>1914.0444162283395</v>
      </c>
      <c r="W1577" s="22"/>
    </row>
    <row r="1578" spans="1:23" x14ac:dyDescent="0.35">
      <c r="A1578" s="6" t="s">
        <v>15</v>
      </c>
      <c r="B1578" s="6">
        <v>1571</v>
      </c>
      <c r="C1578" s="6">
        <v>94</v>
      </c>
      <c r="D1578" s="10">
        <v>119.5</v>
      </c>
      <c r="E1578" s="42">
        <f t="shared" si="147"/>
        <v>0.34722222222222221</v>
      </c>
      <c r="F1578" s="42">
        <f t="shared" si="148"/>
        <v>1.25</v>
      </c>
      <c r="G1578" s="42">
        <f>0.5*Y$11*Y$13*Y$10*(D1578*(1000/3600))^2</f>
        <v>997.27990240972213</v>
      </c>
      <c r="H1578" s="42">
        <f>IF(D1578=0,0,Y$12*Y$9*9.81)</f>
        <v>374.44769999999994</v>
      </c>
      <c r="I1578" s="42">
        <f t="shared" si="144"/>
        <v>1371.7276024097221</v>
      </c>
      <c r="J1578" s="42">
        <f>(Y$9*E1578)+IF(E1578&gt;0,H1578+G1578,0)</f>
        <v>1974.1581579652775</v>
      </c>
      <c r="K1578" s="42">
        <f>MAX((Y$9*E1578)+H1578+G1578,0)</f>
        <v>1974.1581579652775</v>
      </c>
      <c r="L1578" s="42">
        <f t="shared" si="145"/>
        <v>0</v>
      </c>
      <c r="M1578" s="42">
        <f>ABS(MIN((Y$9*E1578)+H1578+G1578,0))</f>
        <v>0</v>
      </c>
      <c r="N1578" s="42">
        <f>MAX(K1578,0)*(D1578*1000/3600)</f>
        <v>65531.083299125181</v>
      </c>
      <c r="O1578" s="42">
        <f>ABS(M1578*(D1578*1000/3600))</f>
        <v>0</v>
      </c>
      <c r="P1578" s="42">
        <f>P1577+N1578/1000</f>
        <v>14167.857179251092</v>
      </c>
      <c r="Q1578" s="42">
        <f>Q1577+O1578/1000</f>
        <v>2136.8406981226767</v>
      </c>
      <c r="R1578" s="43"/>
      <c r="S1578" s="43">
        <f t="shared" si="146"/>
        <v>0</v>
      </c>
      <c r="T1578" s="42">
        <f>V1578*Y$16</f>
        <v>1319.7890939966226</v>
      </c>
      <c r="U1578" s="21">
        <f>MIN(O1578,Y$17)</f>
        <v>0</v>
      </c>
      <c r="V1578" s="21">
        <f t="shared" si="149"/>
        <v>1914.0444162283395</v>
      </c>
      <c r="W1578" s="22"/>
    </row>
    <row r="1579" spans="1:23" x14ac:dyDescent="0.35">
      <c r="A1579" s="6" t="s">
        <v>15</v>
      </c>
      <c r="B1579" s="6">
        <v>1572</v>
      </c>
      <c r="C1579" s="6">
        <v>95</v>
      </c>
      <c r="D1579" s="10">
        <v>120.7</v>
      </c>
      <c r="E1579" s="42">
        <f t="shared" si="147"/>
        <v>0.31944444444444403</v>
      </c>
      <c r="F1579" s="42">
        <f t="shared" si="148"/>
        <v>1.1499999999999986</v>
      </c>
      <c r="G1579" s="42">
        <f>0.5*Y$11*Y$13*Y$10*(D1579*(1000/3600))^2</f>
        <v>1017.4095191230556</v>
      </c>
      <c r="H1579" s="42">
        <f>IF(D1579=0,0,Y$12*Y$9*9.81)</f>
        <v>374.44769999999994</v>
      </c>
      <c r="I1579" s="42">
        <f t="shared" si="144"/>
        <v>1391.8572191230555</v>
      </c>
      <c r="J1579" s="42">
        <f>(Y$9*E1579)+IF(E1579&gt;0,H1579+G1579,0)</f>
        <v>1946.0933302341659</v>
      </c>
      <c r="K1579" s="42">
        <f>MAX((Y$9*E1579)+H1579+G1579,0)</f>
        <v>1946.0933302341659</v>
      </c>
      <c r="L1579" s="42">
        <f t="shared" si="145"/>
        <v>0</v>
      </c>
      <c r="M1579" s="42">
        <f>ABS(MIN((Y$9*E1579)+H1579+G1579,0))</f>
        <v>0</v>
      </c>
      <c r="N1579" s="42">
        <f>MAX(K1579,0)*(D1579*1000/3600)</f>
        <v>65248.184710906622</v>
      </c>
      <c r="O1579" s="42">
        <f>ABS(M1579*(D1579*1000/3600))</f>
        <v>0</v>
      </c>
      <c r="P1579" s="42">
        <f>P1578+N1579/1000</f>
        <v>14233.105363961999</v>
      </c>
      <c r="Q1579" s="42">
        <f>Q1578+O1579/1000</f>
        <v>2136.8406981226767</v>
      </c>
      <c r="R1579" s="43"/>
      <c r="S1579" s="43">
        <f t="shared" si="146"/>
        <v>0</v>
      </c>
      <c r="T1579" s="42">
        <f>V1579*Y$16</f>
        <v>1319.7890939966226</v>
      </c>
      <c r="U1579" s="21">
        <f>MIN(O1579,Y$17)</f>
        <v>0</v>
      </c>
      <c r="V1579" s="21">
        <f t="shared" si="149"/>
        <v>1914.0444162283395</v>
      </c>
      <c r="W1579" s="22"/>
    </row>
    <row r="1580" spans="1:23" x14ac:dyDescent="0.35">
      <c r="A1580" s="6" t="s">
        <v>15</v>
      </c>
      <c r="B1580" s="6">
        <v>1573</v>
      </c>
      <c r="C1580" s="6">
        <v>96</v>
      </c>
      <c r="D1580" s="10">
        <v>121.8</v>
      </c>
      <c r="E1580" s="42">
        <f t="shared" si="147"/>
        <v>0.26388888888888767</v>
      </c>
      <c r="F1580" s="42">
        <f t="shared" si="148"/>
        <v>0.94999999999999574</v>
      </c>
      <c r="G1580" s="42">
        <f>0.5*Y$11*Y$13*Y$10*(D1580*(1000/3600))^2</f>
        <v>1036.0383536300001</v>
      </c>
      <c r="H1580" s="42">
        <f>IF(D1580=0,0,Y$12*Y$9*9.81)</f>
        <v>374.44769999999994</v>
      </c>
      <c r="I1580" s="42">
        <f t="shared" si="144"/>
        <v>1410.48605363</v>
      </c>
      <c r="J1580" s="42">
        <f>(Y$9*E1580)+IF(E1580&gt;0,H1580+G1580,0)</f>
        <v>1868.3332758522201</v>
      </c>
      <c r="K1580" s="42">
        <f>MAX((Y$9*E1580)+H1580+G1580,0)</f>
        <v>1868.3332758522201</v>
      </c>
      <c r="L1580" s="42">
        <f t="shared" si="145"/>
        <v>0</v>
      </c>
      <c r="M1580" s="42">
        <f>ABS(MIN((Y$9*E1580)+H1580+G1580,0))</f>
        <v>0</v>
      </c>
      <c r="N1580" s="42">
        <f>MAX(K1580,0)*(D1580*1000/3600)</f>
        <v>63211.942499666788</v>
      </c>
      <c r="O1580" s="42">
        <f>ABS(M1580*(D1580*1000/3600))</f>
        <v>0</v>
      </c>
      <c r="P1580" s="42">
        <f>P1579+N1580/1000</f>
        <v>14296.317306461666</v>
      </c>
      <c r="Q1580" s="42">
        <f>Q1579+O1580/1000</f>
        <v>2136.8406981226767</v>
      </c>
      <c r="R1580" s="43"/>
      <c r="S1580" s="43">
        <f t="shared" si="146"/>
        <v>0</v>
      </c>
      <c r="T1580" s="42">
        <f>V1580*Y$16</f>
        <v>1319.7890939966226</v>
      </c>
      <c r="U1580" s="21">
        <f>MIN(O1580,Y$17)</f>
        <v>0</v>
      </c>
      <c r="V1580" s="21">
        <f t="shared" si="149"/>
        <v>1914.0444162283395</v>
      </c>
      <c r="W1580" s="22"/>
    </row>
    <row r="1581" spans="1:23" x14ac:dyDescent="0.35">
      <c r="A1581" s="6" t="s">
        <v>15</v>
      </c>
      <c r="B1581" s="6">
        <v>1574</v>
      </c>
      <c r="C1581" s="6">
        <v>97</v>
      </c>
      <c r="D1581" s="10">
        <v>122.6</v>
      </c>
      <c r="E1581" s="42">
        <f t="shared" si="147"/>
        <v>0.19444444444444522</v>
      </c>
      <c r="F1581" s="42">
        <f t="shared" si="148"/>
        <v>0.70000000000000284</v>
      </c>
      <c r="G1581" s="42">
        <f>0.5*Y$11*Y$13*Y$10*(D1581*(1000/3600))^2</f>
        <v>1049.6927480922222</v>
      </c>
      <c r="H1581" s="42">
        <f>IF(D1581=0,0,Y$12*Y$9*9.81)</f>
        <v>374.44769999999994</v>
      </c>
      <c r="I1581" s="42">
        <f t="shared" si="144"/>
        <v>1424.1404480922222</v>
      </c>
      <c r="J1581" s="42">
        <f>(Y$9*E1581)+IF(E1581&gt;0,H1581+G1581,0)</f>
        <v>1761.5015592033346</v>
      </c>
      <c r="K1581" s="42">
        <f>MAX((Y$9*E1581)+H1581+G1581,0)</f>
        <v>1761.5015592033346</v>
      </c>
      <c r="L1581" s="42">
        <f t="shared" si="145"/>
        <v>0</v>
      </c>
      <c r="M1581" s="42">
        <f>ABS(MIN((Y$9*E1581)+H1581+G1581,0))</f>
        <v>0</v>
      </c>
      <c r="N1581" s="42">
        <f>MAX(K1581,0)*(D1581*1000/3600)</f>
        <v>59988.914210646901</v>
      </c>
      <c r="O1581" s="42">
        <f>ABS(M1581*(D1581*1000/3600))</f>
        <v>0</v>
      </c>
      <c r="P1581" s="42">
        <f>P1580+N1581/1000</f>
        <v>14356.306220672313</v>
      </c>
      <c r="Q1581" s="42">
        <f>Q1580+O1581/1000</f>
        <v>2136.8406981226767</v>
      </c>
      <c r="R1581" s="43"/>
      <c r="S1581" s="43">
        <f t="shared" si="146"/>
        <v>0</v>
      </c>
      <c r="T1581" s="42">
        <f>V1581*Y$16</f>
        <v>1319.7890939966226</v>
      </c>
      <c r="U1581" s="21">
        <f>MIN(O1581,Y$17)</f>
        <v>0</v>
      </c>
      <c r="V1581" s="21">
        <f t="shared" si="149"/>
        <v>1914.0444162283395</v>
      </c>
      <c r="W1581" s="22"/>
    </row>
    <row r="1582" spans="1:23" x14ac:dyDescent="0.35">
      <c r="A1582" s="6" t="s">
        <v>15</v>
      </c>
      <c r="B1582" s="6">
        <v>1575</v>
      </c>
      <c r="C1582" s="6">
        <v>98</v>
      </c>
      <c r="D1582" s="10">
        <v>123.2</v>
      </c>
      <c r="E1582" s="42">
        <f t="shared" si="147"/>
        <v>0.1388888888888889</v>
      </c>
      <c r="F1582" s="42">
        <f t="shared" si="148"/>
        <v>0.5</v>
      </c>
      <c r="G1582" s="42">
        <f>0.5*Y$11*Y$13*Y$10*(D1582*(1000/3600))^2</f>
        <v>1059.9922064355555</v>
      </c>
      <c r="H1582" s="42">
        <f>IF(D1582=0,0,Y$12*Y$9*9.81)</f>
        <v>374.44769999999994</v>
      </c>
      <c r="I1582" s="42">
        <f t="shared" si="144"/>
        <v>1434.4399064355555</v>
      </c>
      <c r="J1582" s="42">
        <f>(Y$9*E1582)+IF(E1582&gt;0,H1582+G1582,0)</f>
        <v>1675.4121286577777</v>
      </c>
      <c r="K1582" s="42">
        <f>MAX((Y$9*E1582)+H1582+G1582,0)</f>
        <v>1675.4121286577777</v>
      </c>
      <c r="L1582" s="42">
        <f t="shared" si="145"/>
        <v>0</v>
      </c>
      <c r="M1582" s="42">
        <f>ABS(MIN((Y$9*E1582)+H1582+G1582,0))</f>
        <v>0</v>
      </c>
      <c r="N1582" s="42">
        <f>MAX(K1582,0)*(D1582*1000/3600)</f>
        <v>57336.326180732831</v>
      </c>
      <c r="O1582" s="42">
        <f>ABS(M1582*(D1582*1000/3600))</f>
        <v>0</v>
      </c>
      <c r="P1582" s="42">
        <f>P1581+N1582/1000</f>
        <v>14413.642546853047</v>
      </c>
      <c r="Q1582" s="42">
        <f>Q1581+O1582/1000</f>
        <v>2136.8406981226767</v>
      </c>
      <c r="R1582" s="43"/>
      <c r="S1582" s="43">
        <f t="shared" si="146"/>
        <v>0</v>
      </c>
      <c r="T1582" s="42">
        <f>V1582*Y$16</f>
        <v>1319.7890939966226</v>
      </c>
      <c r="U1582" s="21">
        <f>MIN(O1582,Y$17)</f>
        <v>0</v>
      </c>
      <c r="V1582" s="21">
        <f t="shared" si="149"/>
        <v>1914.0444162283395</v>
      </c>
      <c r="W1582" s="22"/>
    </row>
    <row r="1583" spans="1:23" x14ac:dyDescent="0.35">
      <c r="A1583" s="6" t="s">
        <v>15</v>
      </c>
      <c r="B1583" s="6">
        <v>1576</v>
      </c>
      <c r="C1583" s="6">
        <v>99</v>
      </c>
      <c r="D1583" s="10">
        <v>123.6</v>
      </c>
      <c r="E1583" s="42">
        <f t="shared" si="147"/>
        <v>6.9444444444444448E-2</v>
      </c>
      <c r="F1583" s="42">
        <f t="shared" si="148"/>
        <v>0.25</v>
      </c>
      <c r="G1583" s="42">
        <f>0.5*Y$11*Y$13*Y$10*(D1583*(1000/3600))^2</f>
        <v>1066.8864465199999</v>
      </c>
      <c r="H1583" s="42">
        <f>IF(D1583=0,0,Y$12*Y$9*9.81)</f>
        <v>374.44769999999994</v>
      </c>
      <c r="I1583" s="42">
        <f t="shared" si="144"/>
        <v>1441.3341465199999</v>
      </c>
      <c r="J1583" s="42">
        <f>(Y$9*E1583)+IF(E1583&gt;0,H1583+G1583,0)</f>
        <v>1561.820257631111</v>
      </c>
      <c r="K1583" s="42">
        <f>MAX((Y$9*E1583)+H1583+G1583,0)</f>
        <v>1561.820257631111</v>
      </c>
      <c r="L1583" s="42">
        <f t="shared" si="145"/>
        <v>0</v>
      </c>
      <c r="M1583" s="42">
        <f>ABS(MIN((Y$9*E1583)+H1583+G1583,0))</f>
        <v>0</v>
      </c>
      <c r="N1583" s="42">
        <f>MAX(K1583,0)*(D1583*1000/3600)</f>
        <v>53622.495512001478</v>
      </c>
      <c r="O1583" s="42">
        <f>ABS(M1583*(D1583*1000/3600))</f>
        <v>0</v>
      </c>
      <c r="P1583" s="42">
        <f>P1582+N1583/1000</f>
        <v>14467.265042365048</v>
      </c>
      <c r="Q1583" s="42">
        <f>Q1582+O1583/1000</f>
        <v>2136.8406981226767</v>
      </c>
      <c r="R1583" s="43"/>
      <c r="S1583" s="43">
        <f t="shared" si="146"/>
        <v>0</v>
      </c>
      <c r="T1583" s="42">
        <f>V1583*Y$16</f>
        <v>1319.7890939966226</v>
      </c>
      <c r="U1583" s="21">
        <f>MIN(O1583,Y$17)</f>
        <v>0</v>
      </c>
      <c r="V1583" s="21">
        <f t="shared" si="149"/>
        <v>1914.0444162283395</v>
      </c>
      <c r="W1583" s="22"/>
    </row>
    <row r="1584" spans="1:23" x14ac:dyDescent="0.35">
      <c r="A1584" s="6" t="s">
        <v>15</v>
      </c>
      <c r="B1584" s="6">
        <v>1577</v>
      </c>
      <c r="C1584" s="6">
        <v>100</v>
      </c>
      <c r="D1584" s="10">
        <v>123.7</v>
      </c>
      <c r="E1584" s="42">
        <f t="shared" si="147"/>
        <v>0</v>
      </c>
      <c r="F1584" s="42">
        <f t="shared" si="148"/>
        <v>0</v>
      </c>
      <c r="G1584" s="42">
        <f>0.5*Y$11*Y$13*Y$10*(D1584*(1000/3600))^2</f>
        <v>1068.6134983563891</v>
      </c>
      <c r="H1584" s="42">
        <f>IF(D1584=0,0,Y$12*Y$9*9.81)</f>
        <v>374.44769999999994</v>
      </c>
      <c r="I1584" s="42">
        <f t="shared" si="144"/>
        <v>1443.061198356389</v>
      </c>
      <c r="J1584" s="42">
        <f>(Y$9*E1584)+IF(E1584&gt;0,H1584+G1584,0)</f>
        <v>0</v>
      </c>
      <c r="K1584" s="42">
        <f>MAX((Y$9*E1584)+H1584+G1584,0)</f>
        <v>1443.061198356389</v>
      </c>
      <c r="L1584" s="42">
        <f t="shared" si="145"/>
        <v>0</v>
      </c>
      <c r="M1584" s="42">
        <f>ABS(MIN((Y$9*E1584)+H1584+G1584,0))</f>
        <v>0</v>
      </c>
      <c r="N1584" s="42">
        <f>MAX(K1584,0)*(D1584*1000/3600)</f>
        <v>49585.186176857038</v>
      </c>
      <c r="O1584" s="42">
        <f>ABS(M1584*(D1584*1000/3600))</f>
        <v>0</v>
      </c>
      <c r="P1584" s="42">
        <f>P1583+N1584/1000</f>
        <v>14516.850228541905</v>
      </c>
      <c r="Q1584" s="42">
        <f>Q1583+O1584/1000</f>
        <v>2136.8406981226767</v>
      </c>
      <c r="R1584" s="43"/>
      <c r="S1584" s="43">
        <f t="shared" si="146"/>
        <v>0</v>
      </c>
      <c r="T1584" s="42">
        <f>V1584*Y$16</f>
        <v>1319.7890939966226</v>
      </c>
      <c r="U1584" s="21">
        <f>MIN(O1584,Y$17)</f>
        <v>0</v>
      </c>
      <c r="V1584" s="21">
        <f t="shared" si="149"/>
        <v>1914.0444162283395</v>
      </c>
      <c r="W1584" s="22"/>
    </row>
    <row r="1585" spans="1:23" x14ac:dyDescent="0.35">
      <c r="A1585" s="6" t="s">
        <v>15</v>
      </c>
      <c r="B1585" s="6">
        <v>1578</v>
      </c>
      <c r="C1585" s="6">
        <v>101</v>
      </c>
      <c r="D1585" s="10">
        <v>123.6</v>
      </c>
      <c r="E1585" s="42">
        <f t="shared" si="147"/>
        <v>-5.5555555555556344E-2</v>
      </c>
      <c r="F1585" s="42">
        <f t="shared" si="148"/>
        <v>-0.20000000000000284</v>
      </c>
      <c r="G1585" s="42">
        <f>0.5*Y$11*Y$13*Y$10*(D1585*(1000/3600))^2</f>
        <v>1066.8864465199999</v>
      </c>
      <c r="H1585" s="42">
        <f>IF(D1585=0,0,Y$12*Y$9*9.81)</f>
        <v>374.44769999999994</v>
      </c>
      <c r="I1585" s="42">
        <f t="shared" si="144"/>
        <v>1441.3341465199999</v>
      </c>
      <c r="J1585" s="42">
        <f>(Y$9*E1585)+IF(E1585&gt;0,H1585+G1585,0)</f>
        <v>-96.38888888889025</v>
      </c>
      <c r="K1585" s="42">
        <f>MAX((Y$9*E1585)+H1585+G1585,0)</f>
        <v>1344.9452576311096</v>
      </c>
      <c r="L1585" s="42">
        <f t="shared" si="145"/>
        <v>96.38888888889025</v>
      </c>
      <c r="M1585" s="42">
        <f>ABS(MIN((Y$9*E1585)+H1585+G1585,0))</f>
        <v>0</v>
      </c>
      <c r="N1585" s="42">
        <f>MAX(K1585,0)*(D1585*1000/3600)</f>
        <v>46176.453845334763</v>
      </c>
      <c r="O1585" s="42">
        <f>ABS(M1585*(D1585*1000/3600))</f>
        <v>0</v>
      </c>
      <c r="P1585" s="42">
        <f>P1584+N1585/1000</f>
        <v>14563.026682387241</v>
      </c>
      <c r="Q1585" s="42">
        <f>Q1584+O1585/1000</f>
        <v>2136.8406981226767</v>
      </c>
      <c r="R1585" s="43"/>
      <c r="S1585" s="43">
        <f t="shared" si="146"/>
        <v>0</v>
      </c>
      <c r="T1585" s="42">
        <f>V1585*Y$16</f>
        <v>1319.7890939966226</v>
      </c>
      <c r="U1585" s="21">
        <f>MIN(O1585,Y$17)</f>
        <v>0</v>
      </c>
      <c r="V1585" s="21">
        <f t="shared" si="149"/>
        <v>1914.0444162283395</v>
      </c>
      <c r="W1585" s="22"/>
    </row>
    <row r="1586" spans="1:23" x14ac:dyDescent="0.35">
      <c r="A1586" s="6" t="s">
        <v>15</v>
      </c>
      <c r="B1586" s="6">
        <v>1579</v>
      </c>
      <c r="C1586" s="6">
        <v>102</v>
      </c>
      <c r="D1586" s="10">
        <v>123.3</v>
      </c>
      <c r="E1586" s="42">
        <f t="shared" si="147"/>
        <v>-8.3333333333332538E-2</v>
      </c>
      <c r="F1586" s="42">
        <f t="shared" si="148"/>
        <v>-0.29999999999999716</v>
      </c>
      <c r="G1586" s="42">
        <f>0.5*Y$11*Y$13*Y$10*(D1586*(1000/3600))^2</f>
        <v>1061.7136713675</v>
      </c>
      <c r="H1586" s="42">
        <f>IF(D1586=0,0,Y$12*Y$9*9.81)</f>
        <v>374.44769999999994</v>
      </c>
      <c r="I1586" s="42">
        <f t="shared" si="144"/>
        <v>1436.1613713674999</v>
      </c>
      <c r="J1586" s="42">
        <f>(Y$9*E1586)+IF(E1586&gt;0,H1586+G1586,0)</f>
        <v>-144.58333333333195</v>
      </c>
      <c r="K1586" s="42">
        <f>MAX((Y$9*E1586)+H1586+G1586,0)</f>
        <v>1291.578038034168</v>
      </c>
      <c r="L1586" s="42">
        <f t="shared" si="145"/>
        <v>144.58333333333195</v>
      </c>
      <c r="M1586" s="42">
        <f>ABS(MIN((Y$9*E1586)+H1586+G1586,0))</f>
        <v>0</v>
      </c>
      <c r="N1586" s="42">
        <f>MAX(K1586,0)*(D1586*1000/3600)</f>
        <v>44236.547802670255</v>
      </c>
      <c r="O1586" s="42">
        <f>ABS(M1586*(D1586*1000/3600))</f>
        <v>0</v>
      </c>
      <c r="P1586" s="42">
        <f>P1585+N1586/1000</f>
        <v>14607.26323018991</v>
      </c>
      <c r="Q1586" s="42">
        <f>Q1585+O1586/1000</f>
        <v>2136.8406981226767</v>
      </c>
      <c r="R1586" s="43"/>
      <c r="S1586" s="43">
        <f t="shared" si="146"/>
        <v>0</v>
      </c>
      <c r="T1586" s="42">
        <f>V1586*Y$16</f>
        <v>1319.7890939966226</v>
      </c>
      <c r="U1586" s="21">
        <f>MIN(O1586,Y$17)</f>
        <v>0</v>
      </c>
      <c r="V1586" s="21">
        <f t="shared" si="149"/>
        <v>1914.0444162283395</v>
      </c>
      <c r="W1586" s="22"/>
    </row>
    <row r="1587" spans="1:23" x14ac:dyDescent="0.35">
      <c r="A1587" s="6" t="s">
        <v>15</v>
      </c>
      <c r="B1587" s="6">
        <v>1580</v>
      </c>
      <c r="C1587" s="6">
        <v>103</v>
      </c>
      <c r="D1587" s="10">
        <v>123</v>
      </c>
      <c r="E1587" s="42">
        <f t="shared" si="147"/>
        <v>-0.11111111111111072</v>
      </c>
      <c r="F1587" s="42">
        <f t="shared" si="148"/>
        <v>-0.39999999999999858</v>
      </c>
      <c r="G1587" s="42">
        <f>0.5*Y$11*Y$13*Y$10*(D1587*(1000/3600))^2</f>
        <v>1056.5534667500003</v>
      </c>
      <c r="H1587" s="42">
        <f>IF(D1587=0,0,Y$12*Y$9*9.81)</f>
        <v>374.44769999999994</v>
      </c>
      <c r="I1587" s="42">
        <f t="shared" si="144"/>
        <v>1431.0011667500003</v>
      </c>
      <c r="J1587" s="42">
        <f>(Y$9*E1587)+IF(E1587&gt;0,H1587+G1587,0)</f>
        <v>-192.77777777777709</v>
      </c>
      <c r="K1587" s="42">
        <f>MAX((Y$9*E1587)+H1587+G1587,0)</f>
        <v>1238.2233889722231</v>
      </c>
      <c r="L1587" s="42">
        <f t="shared" si="145"/>
        <v>192.77777777777709</v>
      </c>
      <c r="M1587" s="42">
        <f>ABS(MIN((Y$9*E1587)+H1587+G1587,0))</f>
        <v>0</v>
      </c>
      <c r="N1587" s="42">
        <f>MAX(K1587,0)*(D1587*1000/3600)</f>
        <v>42305.965789884285</v>
      </c>
      <c r="O1587" s="42">
        <f>ABS(M1587*(D1587*1000/3600))</f>
        <v>0</v>
      </c>
      <c r="P1587" s="42">
        <f>P1586+N1587/1000</f>
        <v>14649.569195979795</v>
      </c>
      <c r="Q1587" s="42">
        <f>Q1586+O1587/1000</f>
        <v>2136.8406981226767</v>
      </c>
      <c r="R1587" s="43"/>
      <c r="S1587" s="43">
        <f t="shared" si="146"/>
        <v>0</v>
      </c>
      <c r="T1587" s="42">
        <f>V1587*Y$16</f>
        <v>1319.7890939966226</v>
      </c>
      <c r="U1587" s="21">
        <f>MIN(O1587,Y$17)</f>
        <v>0</v>
      </c>
      <c r="V1587" s="21">
        <f t="shared" si="149"/>
        <v>1914.0444162283395</v>
      </c>
      <c r="W1587" s="22"/>
    </row>
    <row r="1588" spans="1:23" x14ac:dyDescent="0.35">
      <c r="A1588" s="6" t="s">
        <v>15</v>
      </c>
      <c r="B1588" s="6">
        <v>1581</v>
      </c>
      <c r="C1588" s="6">
        <v>104</v>
      </c>
      <c r="D1588" s="10">
        <v>122.5</v>
      </c>
      <c r="E1588" s="42">
        <f t="shared" si="147"/>
        <v>-0.12500000000000078</v>
      </c>
      <c r="F1588" s="42">
        <f t="shared" si="148"/>
        <v>-0.45000000000000284</v>
      </c>
      <c r="G1588" s="42">
        <f>0.5*Y$11*Y$13*Y$10*(D1588*(1000/3600))^2</f>
        <v>1047.9810602430557</v>
      </c>
      <c r="H1588" s="42">
        <f>IF(D1588=0,0,Y$12*Y$9*9.81)</f>
        <v>374.44769999999994</v>
      </c>
      <c r="I1588" s="42">
        <f t="shared" si="144"/>
        <v>1422.4287602430556</v>
      </c>
      <c r="J1588" s="42">
        <f>(Y$9*E1588)+IF(E1588&gt;0,H1588+G1588,0)</f>
        <v>-216.87500000000134</v>
      </c>
      <c r="K1588" s="42">
        <f>MAX((Y$9*E1588)+H1588+G1588,0)</f>
        <v>1205.5537602430543</v>
      </c>
      <c r="L1588" s="42">
        <f t="shared" si="145"/>
        <v>216.87500000000134</v>
      </c>
      <c r="M1588" s="42">
        <f>ABS(MIN((Y$9*E1588)+H1588+G1588,0))</f>
        <v>0</v>
      </c>
      <c r="N1588" s="42">
        <f>MAX(K1588,0)*(D1588*1000/3600)</f>
        <v>41022.31545271504</v>
      </c>
      <c r="O1588" s="42">
        <f>ABS(M1588*(D1588*1000/3600))</f>
        <v>0</v>
      </c>
      <c r="P1588" s="42">
        <f>P1587+N1588/1000</f>
        <v>14690.591511432511</v>
      </c>
      <c r="Q1588" s="42">
        <f>Q1587+O1588/1000</f>
        <v>2136.8406981226767</v>
      </c>
      <c r="R1588" s="43"/>
      <c r="S1588" s="43">
        <f t="shared" si="146"/>
        <v>0</v>
      </c>
      <c r="T1588" s="42">
        <f>V1588*Y$16</f>
        <v>1319.7890939966226</v>
      </c>
      <c r="U1588" s="21">
        <f>MIN(O1588,Y$17)</f>
        <v>0</v>
      </c>
      <c r="V1588" s="21">
        <f t="shared" si="149"/>
        <v>1914.0444162283395</v>
      </c>
      <c r="W1588" s="22"/>
    </row>
    <row r="1589" spans="1:23" x14ac:dyDescent="0.35">
      <c r="A1589" s="6" t="s">
        <v>15</v>
      </c>
      <c r="B1589" s="6">
        <v>1582</v>
      </c>
      <c r="C1589" s="6">
        <v>105</v>
      </c>
      <c r="D1589" s="10">
        <v>122.1</v>
      </c>
      <c r="E1589" s="42">
        <f t="shared" si="147"/>
        <v>-0.1388888888888889</v>
      </c>
      <c r="F1589" s="42">
        <f t="shared" si="148"/>
        <v>-0.5</v>
      </c>
      <c r="G1589" s="42">
        <f>0.5*Y$11*Y$13*Y$10*(D1589*(1000/3600))^2</f>
        <v>1041.1482761074999</v>
      </c>
      <c r="H1589" s="42">
        <f>IF(D1589=0,0,Y$12*Y$9*9.81)</f>
        <v>374.44769999999994</v>
      </c>
      <c r="I1589" s="42">
        <f t="shared" si="144"/>
        <v>1415.5959761074998</v>
      </c>
      <c r="J1589" s="42">
        <f>(Y$9*E1589)+IF(E1589&gt;0,H1589+G1589,0)</f>
        <v>-240.97222222222223</v>
      </c>
      <c r="K1589" s="42">
        <f>MAX((Y$9*E1589)+H1589+G1589,0)</f>
        <v>1174.6237538852777</v>
      </c>
      <c r="L1589" s="42">
        <f t="shared" si="145"/>
        <v>240.97222222222223</v>
      </c>
      <c r="M1589" s="42">
        <f>ABS(MIN((Y$9*E1589)+H1589+G1589,0))</f>
        <v>0</v>
      </c>
      <c r="N1589" s="42">
        <f>MAX(K1589,0)*(D1589*1000/3600)</f>
        <v>39839.322319275663</v>
      </c>
      <c r="O1589" s="42">
        <f>ABS(M1589*(D1589*1000/3600))</f>
        <v>0</v>
      </c>
      <c r="P1589" s="42">
        <f>P1588+N1589/1000</f>
        <v>14730.430833751787</v>
      </c>
      <c r="Q1589" s="42">
        <f>Q1588+O1589/1000</f>
        <v>2136.8406981226767</v>
      </c>
      <c r="R1589" s="43"/>
      <c r="S1589" s="43">
        <f t="shared" si="146"/>
        <v>0</v>
      </c>
      <c r="T1589" s="42">
        <f>V1589*Y$16</f>
        <v>1319.7890939966226</v>
      </c>
      <c r="U1589" s="21">
        <f>MIN(O1589,Y$17)</f>
        <v>0</v>
      </c>
      <c r="V1589" s="21">
        <f t="shared" si="149"/>
        <v>1914.0444162283395</v>
      </c>
      <c r="W1589" s="22"/>
    </row>
    <row r="1590" spans="1:23" x14ac:dyDescent="0.35">
      <c r="A1590" s="6" t="s">
        <v>15</v>
      </c>
      <c r="B1590" s="6">
        <v>1583</v>
      </c>
      <c r="C1590" s="6">
        <v>106</v>
      </c>
      <c r="D1590" s="10">
        <v>121.5</v>
      </c>
      <c r="E1590" s="42">
        <f t="shared" si="147"/>
        <v>-0.18055555555555516</v>
      </c>
      <c r="F1590" s="42">
        <f t="shared" si="148"/>
        <v>-0.64999999999999858</v>
      </c>
      <c r="G1590" s="42">
        <f>0.5*Y$11*Y$13*Y$10*(D1590*(1000/3600))^2</f>
        <v>1030.9410016874999</v>
      </c>
      <c r="H1590" s="42">
        <f>IF(D1590=0,0,Y$12*Y$9*9.81)</f>
        <v>374.44769999999994</v>
      </c>
      <c r="I1590" s="42">
        <f t="shared" si="144"/>
        <v>1405.3887016874999</v>
      </c>
      <c r="J1590" s="42">
        <f>(Y$9*E1590)+IF(E1590&gt;0,H1590+G1590,0)</f>
        <v>-313.26388888888823</v>
      </c>
      <c r="K1590" s="42">
        <f>MAX((Y$9*E1590)+H1590+G1590,0)</f>
        <v>1092.1248127986116</v>
      </c>
      <c r="L1590" s="42">
        <f t="shared" si="145"/>
        <v>313.26388888888823</v>
      </c>
      <c r="M1590" s="42">
        <f>ABS(MIN((Y$9*E1590)+H1590+G1590,0))</f>
        <v>0</v>
      </c>
      <c r="N1590" s="42">
        <f>MAX(K1590,0)*(D1590*1000/3600)</f>
        <v>36859.212431953143</v>
      </c>
      <c r="O1590" s="42">
        <f>ABS(M1590*(D1590*1000/3600))</f>
        <v>0</v>
      </c>
      <c r="P1590" s="42">
        <f>P1589+N1590/1000</f>
        <v>14767.29004618374</v>
      </c>
      <c r="Q1590" s="42">
        <f>Q1589+O1590/1000</f>
        <v>2136.8406981226767</v>
      </c>
      <c r="R1590" s="43"/>
      <c r="S1590" s="43">
        <f t="shared" si="146"/>
        <v>0</v>
      </c>
      <c r="T1590" s="42">
        <f>V1590*Y$16</f>
        <v>1319.7890939966226</v>
      </c>
      <c r="U1590" s="21">
        <f>MIN(O1590,Y$17)</f>
        <v>0</v>
      </c>
      <c r="V1590" s="21">
        <f t="shared" si="149"/>
        <v>1914.0444162283395</v>
      </c>
      <c r="W1590" s="22"/>
    </row>
    <row r="1591" spans="1:23" x14ac:dyDescent="0.35">
      <c r="A1591" s="6" t="s">
        <v>15</v>
      </c>
      <c r="B1591" s="6">
        <v>1584</v>
      </c>
      <c r="C1591" s="6">
        <v>107</v>
      </c>
      <c r="D1591" s="10">
        <v>120.8</v>
      </c>
      <c r="E1591" s="42">
        <f t="shared" si="147"/>
        <v>-0.20833333333333331</v>
      </c>
      <c r="F1591" s="42">
        <f t="shared" si="148"/>
        <v>-0.75</v>
      </c>
      <c r="G1591" s="42">
        <f>0.5*Y$11*Y$13*Y$10*(D1591*(1000/3600))^2</f>
        <v>1019.0960659022224</v>
      </c>
      <c r="H1591" s="42">
        <f>IF(D1591=0,0,Y$12*Y$9*9.81)</f>
        <v>374.44769999999994</v>
      </c>
      <c r="I1591" s="42">
        <f t="shared" si="144"/>
        <v>1393.5437659022223</v>
      </c>
      <c r="J1591" s="42">
        <f>(Y$9*E1591)+IF(E1591&gt;0,H1591+G1591,0)</f>
        <v>-361.45833333333331</v>
      </c>
      <c r="K1591" s="42">
        <f>MAX((Y$9*E1591)+H1591+G1591,0)</f>
        <v>1032.085432568889</v>
      </c>
      <c r="L1591" s="42">
        <f t="shared" si="145"/>
        <v>361.45833333333331</v>
      </c>
      <c r="M1591" s="42">
        <f>ABS(MIN((Y$9*E1591)+H1591+G1591,0))</f>
        <v>0</v>
      </c>
      <c r="N1591" s="42">
        <f>MAX(K1591,0)*(D1591*1000/3600)</f>
        <v>34632.200070644947</v>
      </c>
      <c r="O1591" s="42">
        <f>ABS(M1591*(D1591*1000/3600))</f>
        <v>0</v>
      </c>
      <c r="P1591" s="42">
        <f>P1590+N1591/1000</f>
        <v>14801.922246254384</v>
      </c>
      <c r="Q1591" s="42">
        <f>Q1590+O1591/1000</f>
        <v>2136.8406981226767</v>
      </c>
      <c r="R1591" s="43"/>
      <c r="S1591" s="43">
        <f t="shared" si="146"/>
        <v>0</v>
      </c>
      <c r="T1591" s="42">
        <f>V1591*Y$16</f>
        <v>1319.7890939966226</v>
      </c>
      <c r="U1591" s="21">
        <f>MIN(O1591,Y$17)</f>
        <v>0</v>
      </c>
      <c r="V1591" s="21">
        <f t="shared" si="149"/>
        <v>1914.0444162283395</v>
      </c>
      <c r="W1591" s="22"/>
    </row>
    <row r="1592" spans="1:23" x14ac:dyDescent="0.35">
      <c r="A1592" s="6" t="s">
        <v>15</v>
      </c>
      <c r="B1592" s="6">
        <v>1585</v>
      </c>
      <c r="C1592" s="6">
        <v>108</v>
      </c>
      <c r="D1592" s="10">
        <v>120</v>
      </c>
      <c r="E1592" s="42">
        <f t="shared" si="147"/>
        <v>-0.23611111111111149</v>
      </c>
      <c r="F1592" s="42">
        <f t="shared" si="148"/>
        <v>-0.85000000000000142</v>
      </c>
      <c r="G1592" s="42">
        <f>0.5*Y$11*Y$13*Y$10*(D1592*(1000/3600))^2</f>
        <v>1005.6428000000002</v>
      </c>
      <c r="H1592" s="42">
        <f>IF(D1592=0,0,Y$12*Y$9*9.81)</f>
        <v>374.44769999999994</v>
      </c>
      <c r="I1592" s="42">
        <f t="shared" si="144"/>
        <v>1380.0905000000002</v>
      </c>
      <c r="J1592" s="42">
        <f>(Y$9*E1592)+IF(E1592&gt;0,H1592+G1592,0)</f>
        <v>-409.65277777777845</v>
      </c>
      <c r="K1592" s="42">
        <f>MAX((Y$9*E1592)+H1592+G1592,0)</f>
        <v>970.43772222222174</v>
      </c>
      <c r="L1592" s="42">
        <f t="shared" si="145"/>
        <v>409.65277777777845</v>
      </c>
      <c r="M1592" s="42">
        <f>ABS(MIN((Y$9*E1592)+H1592+G1592,0))</f>
        <v>0</v>
      </c>
      <c r="N1592" s="42">
        <f>MAX(K1592,0)*(D1592*1000/3600)</f>
        <v>32347.924074074061</v>
      </c>
      <c r="O1592" s="42">
        <f>ABS(M1592*(D1592*1000/3600))</f>
        <v>0</v>
      </c>
      <c r="P1592" s="42">
        <f>P1591+N1592/1000</f>
        <v>14834.270170328458</v>
      </c>
      <c r="Q1592" s="42">
        <f>Q1591+O1592/1000</f>
        <v>2136.8406981226767</v>
      </c>
      <c r="R1592" s="43"/>
      <c r="S1592" s="43">
        <f t="shared" si="146"/>
        <v>0</v>
      </c>
      <c r="T1592" s="42">
        <f>V1592*Y$16</f>
        <v>1319.7890939966226</v>
      </c>
      <c r="U1592" s="21">
        <f>MIN(O1592,Y$17)</f>
        <v>0</v>
      </c>
      <c r="V1592" s="21">
        <f t="shared" si="149"/>
        <v>1914.0444162283395</v>
      </c>
      <c r="W1592" s="22"/>
    </row>
    <row r="1593" spans="1:23" x14ac:dyDescent="0.35">
      <c r="A1593" s="6" t="s">
        <v>15</v>
      </c>
      <c r="B1593" s="6">
        <v>1586</v>
      </c>
      <c r="C1593" s="6">
        <v>109</v>
      </c>
      <c r="D1593" s="10">
        <v>119.1</v>
      </c>
      <c r="E1593" s="42">
        <f t="shared" si="147"/>
        <v>-0.26388888888888967</v>
      </c>
      <c r="F1593" s="42">
        <f t="shared" si="148"/>
        <v>-0.95000000000000284</v>
      </c>
      <c r="G1593" s="42">
        <f>0.5*Y$11*Y$13*Y$10*(D1593*(1000/3600))^2</f>
        <v>990.61472540750015</v>
      </c>
      <c r="H1593" s="42">
        <f>IF(D1593=0,0,Y$12*Y$9*9.81)</f>
        <v>374.44769999999994</v>
      </c>
      <c r="I1593" s="42">
        <f t="shared" si="144"/>
        <v>1365.0624254075001</v>
      </c>
      <c r="J1593" s="42">
        <f>(Y$9*E1593)+IF(E1593&gt;0,H1593+G1593,0)</f>
        <v>-457.84722222222359</v>
      </c>
      <c r="K1593" s="42">
        <f>MAX((Y$9*E1593)+H1593+G1593,0)</f>
        <v>907.21520318527655</v>
      </c>
      <c r="L1593" s="42">
        <f t="shared" si="145"/>
        <v>457.84722222222359</v>
      </c>
      <c r="M1593" s="42">
        <f>ABS(MIN((Y$9*E1593)+H1593+G1593,0))</f>
        <v>0</v>
      </c>
      <c r="N1593" s="42">
        <f>MAX(K1593,0)*(D1593*1000/3600)</f>
        <v>30013.702972046234</v>
      </c>
      <c r="O1593" s="42">
        <f>ABS(M1593*(D1593*1000/3600))</f>
        <v>0</v>
      </c>
      <c r="P1593" s="42">
        <f>P1592+N1593/1000</f>
        <v>14864.283873300505</v>
      </c>
      <c r="Q1593" s="42">
        <f>Q1592+O1593/1000</f>
        <v>2136.8406981226767</v>
      </c>
      <c r="R1593" s="43"/>
      <c r="S1593" s="43">
        <f t="shared" si="146"/>
        <v>0</v>
      </c>
      <c r="T1593" s="42">
        <f>V1593*Y$16</f>
        <v>1319.7890939966226</v>
      </c>
      <c r="U1593" s="21">
        <f>MIN(O1593,Y$17)</f>
        <v>0</v>
      </c>
      <c r="V1593" s="21">
        <f t="shared" si="149"/>
        <v>1914.0444162283395</v>
      </c>
      <c r="W1593" s="22"/>
    </row>
    <row r="1594" spans="1:23" x14ac:dyDescent="0.35">
      <c r="A1594" s="6" t="s">
        <v>15</v>
      </c>
      <c r="B1594" s="6">
        <v>1587</v>
      </c>
      <c r="C1594" s="6">
        <v>110</v>
      </c>
      <c r="D1594" s="10">
        <v>118.1</v>
      </c>
      <c r="E1594" s="42">
        <f t="shared" si="147"/>
        <v>-0.27777777777777779</v>
      </c>
      <c r="F1594" s="42">
        <f t="shared" si="148"/>
        <v>-1</v>
      </c>
      <c r="G1594" s="42">
        <f>0.5*Y$11*Y$13*Y$10*(D1594*(1000/3600))^2</f>
        <v>974.04955372972222</v>
      </c>
      <c r="H1594" s="42">
        <f>IF(D1594=0,0,Y$12*Y$9*9.81)</f>
        <v>374.44769999999994</v>
      </c>
      <c r="I1594" s="42">
        <f t="shared" si="144"/>
        <v>1348.4972537297222</v>
      </c>
      <c r="J1594" s="42">
        <f>(Y$9*E1594)+IF(E1594&gt;0,H1594+G1594,0)</f>
        <v>-481.94444444444446</v>
      </c>
      <c r="K1594" s="42">
        <f>MAX((Y$9*E1594)+H1594+G1594,0)</f>
        <v>866.5528092852777</v>
      </c>
      <c r="L1594" s="42">
        <f t="shared" si="145"/>
        <v>481.94444444444446</v>
      </c>
      <c r="M1594" s="42">
        <f>ABS(MIN((Y$9*E1594)+H1594+G1594,0))</f>
        <v>0</v>
      </c>
      <c r="N1594" s="42">
        <f>MAX(K1594,0)*(D1594*1000/3600)</f>
        <v>28427.746326830918</v>
      </c>
      <c r="O1594" s="42">
        <f>ABS(M1594*(D1594*1000/3600))</f>
        <v>0</v>
      </c>
      <c r="P1594" s="42">
        <f>P1593+N1594/1000</f>
        <v>14892.711619627336</v>
      </c>
      <c r="Q1594" s="42">
        <f>Q1593+O1594/1000</f>
        <v>2136.8406981226767</v>
      </c>
      <c r="R1594" s="43"/>
      <c r="S1594" s="43">
        <f t="shared" si="146"/>
        <v>0</v>
      </c>
      <c r="T1594" s="42">
        <f>V1594*Y$16</f>
        <v>1319.7890939966226</v>
      </c>
      <c r="U1594" s="21">
        <f>MIN(O1594,Y$17)</f>
        <v>0</v>
      </c>
      <c r="V1594" s="21">
        <f t="shared" si="149"/>
        <v>1914.0444162283395</v>
      </c>
      <c r="W1594" s="22"/>
    </row>
    <row r="1595" spans="1:23" x14ac:dyDescent="0.35">
      <c r="A1595" s="6" t="s">
        <v>15</v>
      </c>
      <c r="B1595" s="6">
        <v>1588</v>
      </c>
      <c r="C1595" s="6">
        <v>111</v>
      </c>
      <c r="D1595" s="10">
        <v>117.1</v>
      </c>
      <c r="E1595" s="42">
        <f t="shared" si="147"/>
        <v>-0.26388888888888767</v>
      </c>
      <c r="F1595" s="42">
        <f t="shared" si="148"/>
        <v>-0.94999999999999574</v>
      </c>
      <c r="G1595" s="42">
        <f>0.5*Y$11*Y$13*Y$10*(D1595*(1000/3600))^2</f>
        <v>957.62405466305552</v>
      </c>
      <c r="H1595" s="42">
        <f>IF(D1595=0,0,Y$12*Y$9*9.81)</f>
        <v>374.44769999999994</v>
      </c>
      <c r="I1595" s="42">
        <f t="shared" si="144"/>
        <v>1332.0717546630553</v>
      </c>
      <c r="J1595" s="42">
        <f>(Y$9*E1595)+IF(E1595&gt;0,H1595+G1595,0)</f>
        <v>-457.84722222222013</v>
      </c>
      <c r="K1595" s="42">
        <f>MAX((Y$9*E1595)+H1595+G1595,0)</f>
        <v>874.22453244083533</v>
      </c>
      <c r="L1595" s="42">
        <f t="shared" si="145"/>
        <v>457.84722222222013</v>
      </c>
      <c r="M1595" s="42">
        <f>ABS(MIN((Y$9*E1595)+H1595+G1595,0))</f>
        <v>0</v>
      </c>
      <c r="N1595" s="42">
        <f>MAX(K1595,0)*(D1595*1000/3600)</f>
        <v>28436.581319117173</v>
      </c>
      <c r="O1595" s="42">
        <f>ABS(M1595*(D1595*1000/3600))</f>
        <v>0</v>
      </c>
      <c r="P1595" s="42">
        <f>P1594+N1595/1000</f>
        <v>14921.148200946454</v>
      </c>
      <c r="Q1595" s="42">
        <f>Q1594+O1595/1000</f>
        <v>2136.8406981226767</v>
      </c>
      <c r="R1595" s="43"/>
      <c r="S1595" s="43">
        <f t="shared" si="146"/>
        <v>0</v>
      </c>
      <c r="T1595" s="42">
        <f>V1595*Y$16</f>
        <v>1319.7890939966226</v>
      </c>
      <c r="U1595" s="21">
        <f>MIN(O1595,Y$17)</f>
        <v>0</v>
      </c>
      <c r="V1595" s="21">
        <f t="shared" si="149"/>
        <v>1914.0444162283395</v>
      </c>
      <c r="W1595" s="22"/>
    </row>
    <row r="1596" spans="1:23" x14ac:dyDescent="0.35">
      <c r="A1596" s="6" t="s">
        <v>15</v>
      </c>
      <c r="B1596" s="6">
        <v>1589</v>
      </c>
      <c r="C1596" s="6">
        <v>112</v>
      </c>
      <c r="D1596" s="10">
        <v>116.2</v>
      </c>
      <c r="E1596" s="42">
        <f t="shared" si="147"/>
        <v>-0.22222222222222143</v>
      </c>
      <c r="F1596" s="42">
        <f t="shared" si="148"/>
        <v>-0.79999999999999716</v>
      </c>
      <c r="G1596" s="42">
        <f>0.5*Y$11*Y$13*Y$10*(D1596*(1000/3600))^2</f>
        <v>942.96052558555573</v>
      </c>
      <c r="H1596" s="42">
        <f>IF(D1596=0,0,Y$12*Y$9*9.81)</f>
        <v>374.44769999999994</v>
      </c>
      <c r="I1596" s="42">
        <f t="shared" si="144"/>
        <v>1317.4082255855556</v>
      </c>
      <c r="J1596" s="42">
        <f>(Y$9*E1596)+IF(E1596&gt;0,H1596+G1596,0)</f>
        <v>-385.55555555555418</v>
      </c>
      <c r="K1596" s="42">
        <f>MAX((Y$9*E1596)+H1596+G1596,0)</f>
        <v>931.85267003000149</v>
      </c>
      <c r="L1596" s="42">
        <f t="shared" si="145"/>
        <v>385.55555555555418</v>
      </c>
      <c r="M1596" s="42">
        <f>ABS(MIN((Y$9*E1596)+H1596+G1596,0))</f>
        <v>0</v>
      </c>
      <c r="N1596" s="42">
        <f>MAX(K1596,0)*(D1596*1000/3600)</f>
        <v>30078.133404857272</v>
      </c>
      <c r="O1596" s="42">
        <f>ABS(M1596*(D1596*1000/3600))</f>
        <v>0</v>
      </c>
      <c r="P1596" s="42">
        <f>P1595+N1596/1000</f>
        <v>14951.226334351311</v>
      </c>
      <c r="Q1596" s="42">
        <f>Q1595+O1596/1000</f>
        <v>2136.8406981226767</v>
      </c>
      <c r="R1596" s="43"/>
      <c r="S1596" s="43">
        <f t="shared" si="146"/>
        <v>0</v>
      </c>
      <c r="T1596" s="42">
        <f>V1596*Y$16</f>
        <v>1319.7890939966226</v>
      </c>
      <c r="U1596" s="21">
        <f>MIN(O1596,Y$17)</f>
        <v>0</v>
      </c>
      <c r="V1596" s="21">
        <f t="shared" si="149"/>
        <v>1914.0444162283395</v>
      </c>
      <c r="W1596" s="22"/>
    </row>
    <row r="1597" spans="1:23" x14ac:dyDescent="0.35">
      <c r="A1597" s="6" t="s">
        <v>15</v>
      </c>
      <c r="B1597" s="6">
        <v>1590</v>
      </c>
      <c r="C1597" s="6">
        <v>113</v>
      </c>
      <c r="D1597" s="10">
        <v>115.5</v>
      </c>
      <c r="E1597" s="42">
        <f t="shared" si="147"/>
        <v>-0.18055555555555516</v>
      </c>
      <c r="F1597" s="42">
        <f t="shared" si="148"/>
        <v>-0.64999999999999858</v>
      </c>
      <c r="G1597" s="42">
        <f>0.5*Y$11*Y$13*Y$10*(D1597*(1000/3600))^2</f>
        <v>931.63377518750008</v>
      </c>
      <c r="H1597" s="42">
        <f>IF(D1597=0,0,Y$12*Y$9*9.81)</f>
        <v>374.44769999999994</v>
      </c>
      <c r="I1597" s="42">
        <f t="shared" si="144"/>
        <v>1306.0814751875</v>
      </c>
      <c r="J1597" s="42">
        <f>(Y$9*E1597)+IF(E1597&gt;0,H1597+G1597,0)</f>
        <v>-313.26388888888823</v>
      </c>
      <c r="K1597" s="42">
        <f>MAX((Y$9*E1597)+H1597+G1597,0)</f>
        <v>992.81758629861179</v>
      </c>
      <c r="L1597" s="42">
        <f t="shared" si="145"/>
        <v>313.26388888888823</v>
      </c>
      <c r="M1597" s="42">
        <f>ABS(MIN((Y$9*E1597)+H1597+G1597,0))</f>
        <v>0</v>
      </c>
      <c r="N1597" s="42">
        <f>MAX(K1597,0)*(D1597*1000/3600)</f>
        <v>31852.897560413796</v>
      </c>
      <c r="O1597" s="42">
        <f>ABS(M1597*(D1597*1000/3600))</f>
        <v>0</v>
      </c>
      <c r="P1597" s="42">
        <f>P1596+N1597/1000</f>
        <v>14983.079231911724</v>
      </c>
      <c r="Q1597" s="42">
        <f>Q1596+O1597/1000</f>
        <v>2136.8406981226767</v>
      </c>
      <c r="R1597" s="43"/>
      <c r="S1597" s="43">
        <f t="shared" si="146"/>
        <v>0</v>
      </c>
      <c r="T1597" s="42">
        <f>V1597*Y$16</f>
        <v>1319.7890939966226</v>
      </c>
      <c r="U1597" s="21">
        <f>MIN(O1597,Y$17)</f>
        <v>0</v>
      </c>
      <c r="V1597" s="21">
        <f t="shared" si="149"/>
        <v>1914.0444162283395</v>
      </c>
      <c r="W1597" s="22"/>
    </row>
    <row r="1598" spans="1:23" x14ac:dyDescent="0.35">
      <c r="A1598" s="6" t="s">
        <v>15</v>
      </c>
      <c r="B1598" s="6">
        <v>1591</v>
      </c>
      <c r="C1598" s="6">
        <v>114</v>
      </c>
      <c r="D1598" s="10">
        <v>114.9</v>
      </c>
      <c r="E1598" s="42">
        <f t="shared" si="147"/>
        <v>-0.1388888888888889</v>
      </c>
      <c r="F1598" s="42">
        <f t="shared" si="148"/>
        <v>-0.5</v>
      </c>
      <c r="G1598" s="42">
        <f>0.5*Y$11*Y$13*Y$10*(D1598*(1000/3600))^2</f>
        <v>921.97960430750027</v>
      </c>
      <c r="H1598" s="42">
        <f>IF(D1598=0,0,Y$12*Y$9*9.81)</f>
        <v>374.44769999999994</v>
      </c>
      <c r="I1598" s="42">
        <f t="shared" si="144"/>
        <v>1296.4273043075002</v>
      </c>
      <c r="J1598" s="42">
        <f>(Y$9*E1598)+IF(E1598&gt;0,H1598+G1598,0)</f>
        <v>-240.97222222222223</v>
      </c>
      <c r="K1598" s="42">
        <f>MAX((Y$9*E1598)+H1598+G1598,0)</f>
        <v>1055.455082085278</v>
      </c>
      <c r="L1598" s="42">
        <f t="shared" si="145"/>
        <v>240.97222222222223</v>
      </c>
      <c r="M1598" s="42">
        <f>ABS(MIN((Y$9*E1598)+H1598+G1598,0))</f>
        <v>0</v>
      </c>
      <c r="N1598" s="42">
        <f>MAX(K1598,0)*(D1598*1000/3600)</f>
        <v>33686.608036555124</v>
      </c>
      <c r="O1598" s="42">
        <f>ABS(M1598*(D1598*1000/3600))</f>
        <v>0</v>
      </c>
      <c r="P1598" s="42">
        <f>P1597+N1598/1000</f>
        <v>15016.765839948279</v>
      </c>
      <c r="Q1598" s="42">
        <f>Q1597+O1598/1000</f>
        <v>2136.8406981226767</v>
      </c>
      <c r="R1598" s="43"/>
      <c r="S1598" s="43">
        <f t="shared" si="146"/>
        <v>0</v>
      </c>
      <c r="T1598" s="42">
        <f>V1598*Y$16</f>
        <v>1319.7890939966226</v>
      </c>
      <c r="U1598" s="21">
        <f>MIN(O1598,Y$17)</f>
        <v>0</v>
      </c>
      <c r="V1598" s="21">
        <f t="shared" si="149"/>
        <v>1914.0444162283395</v>
      </c>
      <c r="W1598" s="22"/>
    </row>
    <row r="1599" spans="1:23" x14ac:dyDescent="0.35">
      <c r="A1599" s="6" t="s">
        <v>15</v>
      </c>
      <c r="B1599" s="6">
        <v>1592</v>
      </c>
      <c r="C1599" s="6">
        <v>115</v>
      </c>
      <c r="D1599" s="10">
        <v>114.5</v>
      </c>
      <c r="E1599" s="42">
        <f t="shared" si="147"/>
        <v>-0.11111111111111269</v>
      </c>
      <c r="F1599" s="42">
        <f t="shared" si="148"/>
        <v>-0.40000000000000568</v>
      </c>
      <c r="G1599" s="42">
        <f>0.5*Y$11*Y$13*Y$10*(D1599*(1000/3600))^2</f>
        <v>915.57142490972228</v>
      </c>
      <c r="H1599" s="42">
        <f>IF(D1599=0,0,Y$12*Y$9*9.81)</f>
        <v>374.44769999999994</v>
      </c>
      <c r="I1599" s="42">
        <f t="shared" si="144"/>
        <v>1290.0191249097222</v>
      </c>
      <c r="J1599" s="42">
        <f>(Y$9*E1599)+IF(E1599&gt;0,H1599+G1599,0)</f>
        <v>-192.7777777777805</v>
      </c>
      <c r="K1599" s="42">
        <f>MAX((Y$9*E1599)+H1599+G1599,0)</f>
        <v>1097.2413471319417</v>
      </c>
      <c r="L1599" s="42">
        <f t="shared" si="145"/>
        <v>192.7777777777805</v>
      </c>
      <c r="M1599" s="42">
        <f>ABS(MIN((Y$9*E1599)+H1599+G1599,0))</f>
        <v>0</v>
      </c>
      <c r="N1599" s="42">
        <f>MAX(K1599,0)*(D1599*1000/3600)</f>
        <v>34898.370624057592</v>
      </c>
      <c r="O1599" s="42">
        <f>ABS(M1599*(D1599*1000/3600))</f>
        <v>0</v>
      </c>
      <c r="P1599" s="42">
        <f>P1598+N1599/1000</f>
        <v>15051.664210572337</v>
      </c>
      <c r="Q1599" s="42">
        <f>Q1598+O1599/1000</f>
        <v>2136.8406981226767</v>
      </c>
      <c r="R1599" s="43"/>
      <c r="S1599" s="43">
        <f t="shared" si="146"/>
        <v>0</v>
      </c>
      <c r="T1599" s="42">
        <f>V1599*Y$16</f>
        <v>1319.7890939966226</v>
      </c>
      <c r="U1599" s="21">
        <f>MIN(O1599,Y$17)</f>
        <v>0</v>
      </c>
      <c r="V1599" s="21">
        <f t="shared" si="149"/>
        <v>1914.0444162283395</v>
      </c>
      <c r="W1599" s="22"/>
    </row>
    <row r="1600" spans="1:23" x14ac:dyDescent="0.35">
      <c r="A1600" s="6" t="s">
        <v>15</v>
      </c>
      <c r="B1600" s="6">
        <v>1593</v>
      </c>
      <c r="C1600" s="6">
        <v>116</v>
      </c>
      <c r="D1600" s="10">
        <v>114.1</v>
      </c>
      <c r="E1600" s="42">
        <f t="shared" si="147"/>
        <v>-8.3333333333332538E-2</v>
      </c>
      <c r="F1600" s="42">
        <f t="shared" si="148"/>
        <v>-0.29999999999999716</v>
      </c>
      <c r="G1600" s="42">
        <f>0.5*Y$11*Y$13*Y$10*(D1600*(1000/3600))^2</f>
        <v>909.18559312972206</v>
      </c>
      <c r="H1600" s="42">
        <f>IF(D1600=0,0,Y$12*Y$9*9.81)</f>
        <v>374.44769999999994</v>
      </c>
      <c r="I1600" s="42">
        <f t="shared" si="144"/>
        <v>1283.633293129722</v>
      </c>
      <c r="J1600" s="42">
        <f>(Y$9*E1600)+IF(E1600&gt;0,H1600+G1600,0)</f>
        <v>-144.58333333333195</v>
      </c>
      <c r="K1600" s="42">
        <f>MAX((Y$9*E1600)+H1600+G1600,0)</f>
        <v>1139.0499597963901</v>
      </c>
      <c r="L1600" s="42">
        <f t="shared" si="145"/>
        <v>144.58333333333195</v>
      </c>
      <c r="M1600" s="42">
        <f>ABS(MIN((Y$9*E1600)+H1600+G1600,0))</f>
        <v>0</v>
      </c>
      <c r="N1600" s="42">
        <f>MAX(K1600,0)*(D1600*1000/3600)</f>
        <v>36101.555670213362</v>
      </c>
      <c r="O1600" s="42">
        <f>ABS(M1600*(D1600*1000/3600))</f>
        <v>0</v>
      </c>
      <c r="P1600" s="42">
        <f>P1599+N1600/1000</f>
        <v>15087.76576624255</v>
      </c>
      <c r="Q1600" s="42">
        <f>Q1599+O1600/1000</f>
        <v>2136.8406981226767</v>
      </c>
      <c r="R1600" s="43"/>
      <c r="S1600" s="43">
        <f t="shared" si="146"/>
        <v>0</v>
      </c>
      <c r="T1600" s="42">
        <f>V1600*Y$16</f>
        <v>1319.7890939966226</v>
      </c>
      <c r="U1600" s="21">
        <f>MIN(O1600,Y$17)</f>
        <v>0</v>
      </c>
      <c r="V1600" s="21">
        <f t="shared" si="149"/>
        <v>1914.0444162283395</v>
      </c>
      <c r="W1600" s="22"/>
    </row>
    <row r="1601" spans="1:23" x14ac:dyDescent="0.35">
      <c r="A1601" s="6" t="s">
        <v>15</v>
      </c>
      <c r="B1601" s="6">
        <v>1594</v>
      </c>
      <c r="C1601" s="6">
        <v>117</v>
      </c>
      <c r="D1601" s="10">
        <v>113.9</v>
      </c>
      <c r="E1601" s="42">
        <f t="shared" si="147"/>
        <v>-5.5555555555554373E-2</v>
      </c>
      <c r="F1601" s="42">
        <f t="shared" si="148"/>
        <v>-0.19999999999999574</v>
      </c>
      <c r="G1601" s="42">
        <f>0.5*Y$11*Y$13*Y$10*(D1601*(1000/3600))^2</f>
        <v>906.00105759638916</v>
      </c>
      <c r="H1601" s="42">
        <f>IF(D1601=0,0,Y$12*Y$9*9.81)</f>
        <v>374.44769999999994</v>
      </c>
      <c r="I1601" s="42">
        <f t="shared" si="144"/>
        <v>1280.448757596389</v>
      </c>
      <c r="J1601" s="42">
        <f>(Y$9*E1601)+IF(E1601&gt;0,H1601+G1601,0)</f>
        <v>-96.388888888886839</v>
      </c>
      <c r="K1601" s="42">
        <f>MAX((Y$9*E1601)+H1601+G1601,0)</f>
        <v>1184.0598687075021</v>
      </c>
      <c r="L1601" s="42">
        <f t="shared" si="145"/>
        <v>96.388888888886839</v>
      </c>
      <c r="M1601" s="42">
        <f>ABS(MIN((Y$9*E1601)+H1601+G1601,0))</f>
        <v>0</v>
      </c>
      <c r="N1601" s="42">
        <f>MAX(K1601,0)*(D1601*1000/3600)</f>
        <v>37462.338623829026</v>
      </c>
      <c r="O1601" s="42">
        <f>ABS(M1601*(D1601*1000/3600))</f>
        <v>0</v>
      </c>
      <c r="P1601" s="42">
        <f>P1600+N1601/1000</f>
        <v>15125.228104866379</v>
      </c>
      <c r="Q1601" s="42">
        <f>Q1600+O1601/1000</f>
        <v>2136.8406981226767</v>
      </c>
      <c r="R1601" s="43"/>
      <c r="S1601" s="43">
        <f t="shared" si="146"/>
        <v>0</v>
      </c>
      <c r="T1601" s="42">
        <f>V1601*Y$16</f>
        <v>1319.7890939966226</v>
      </c>
      <c r="U1601" s="21">
        <f>MIN(O1601,Y$17)</f>
        <v>0</v>
      </c>
      <c r="V1601" s="21">
        <f t="shared" si="149"/>
        <v>1914.0444162283395</v>
      </c>
      <c r="W1601" s="22"/>
    </row>
    <row r="1602" spans="1:23" x14ac:dyDescent="0.35">
      <c r="A1602" s="6" t="s">
        <v>15</v>
      </c>
      <c r="B1602" s="6">
        <v>1595</v>
      </c>
      <c r="C1602" s="6">
        <v>118</v>
      </c>
      <c r="D1602" s="10">
        <v>113.7</v>
      </c>
      <c r="E1602" s="42">
        <f t="shared" si="147"/>
        <v>-8.3333333333334522E-2</v>
      </c>
      <c r="F1602" s="42">
        <f t="shared" si="148"/>
        <v>-0.30000000000000426</v>
      </c>
      <c r="G1602" s="42">
        <f>0.5*Y$11*Y$13*Y$10*(D1602*(1000/3600))^2</f>
        <v>902.82210896750007</v>
      </c>
      <c r="H1602" s="42">
        <f>IF(D1602=0,0,Y$12*Y$9*9.81)</f>
        <v>374.44769999999994</v>
      </c>
      <c r="I1602" s="42">
        <f t="shared" si="144"/>
        <v>1277.2698089675</v>
      </c>
      <c r="J1602" s="42">
        <f>(Y$9*E1602)+IF(E1602&gt;0,H1602+G1602,0)</f>
        <v>-144.58333333333539</v>
      </c>
      <c r="K1602" s="42">
        <f>MAX((Y$9*E1602)+H1602+G1602,0)</f>
        <v>1132.6864756341647</v>
      </c>
      <c r="L1602" s="42">
        <f t="shared" si="145"/>
        <v>144.58333333333539</v>
      </c>
      <c r="M1602" s="42">
        <f>ABS(MIN((Y$9*E1602)+H1602+G1602,0))</f>
        <v>0</v>
      </c>
      <c r="N1602" s="42">
        <f>MAX(K1602,0)*(D1602*1000/3600)</f>
        <v>35774.014522112368</v>
      </c>
      <c r="O1602" s="42">
        <f>ABS(M1602*(D1602*1000/3600))</f>
        <v>0</v>
      </c>
      <c r="P1602" s="42">
        <f>P1601+N1602/1000</f>
        <v>15161.002119388491</v>
      </c>
      <c r="Q1602" s="42">
        <f>Q1601+O1602/1000</f>
        <v>2136.8406981226767</v>
      </c>
      <c r="R1602" s="43"/>
      <c r="S1602" s="43">
        <f t="shared" si="146"/>
        <v>0</v>
      </c>
      <c r="T1602" s="42">
        <f>V1602*Y$16</f>
        <v>1319.7890939966226</v>
      </c>
      <c r="U1602" s="21">
        <f>MIN(O1602,Y$17)</f>
        <v>0</v>
      </c>
      <c r="V1602" s="21">
        <f t="shared" si="149"/>
        <v>1914.0444162283395</v>
      </c>
      <c r="W1602" s="22"/>
    </row>
    <row r="1603" spans="1:23" x14ac:dyDescent="0.35">
      <c r="A1603" s="6" t="s">
        <v>15</v>
      </c>
      <c r="B1603" s="6">
        <v>1596</v>
      </c>
      <c r="C1603" s="6">
        <v>119</v>
      </c>
      <c r="D1603" s="10">
        <v>113.3</v>
      </c>
      <c r="E1603" s="42">
        <f t="shared" si="147"/>
        <v>-0.11111111111111072</v>
      </c>
      <c r="F1603" s="42">
        <f t="shared" si="148"/>
        <v>-0.39999999999999858</v>
      </c>
      <c r="G1603" s="42">
        <f>0.5*Y$11*Y$13*Y$10*(D1603*(1000/3600))^2</f>
        <v>896.4809724230555</v>
      </c>
      <c r="H1603" s="42">
        <f>IF(D1603=0,0,Y$12*Y$9*9.81)</f>
        <v>374.44769999999994</v>
      </c>
      <c r="I1603" s="42">
        <f t="shared" si="144"/>
        <v>1270.9286724230556</v>
      </c>
      <c r="J1603" s="42">
        <f>(Y$9*E1603)+IF(E1603&gt;0,H1603+G1603,0)</f>
        <v>-192.77777777777709</v>
      </c>
      <c r="K1603" s="42">
        <f>MAX((Y$9*E1603)+H1603+G1603,0)</f>
        <v>1078.1508946452784</v>
      </c>
      <c r="L1603" s="42">
        <f t="shared" si="145"/>
        <v>192.77777777777709</v>
      </c>
      <c r="M1603" s="42">
        <f>ABS(MIN((Y$9*E1603)+H1603+G1603,0))</f>
        <v>0</v>
      </c>
      <c r="N1603" s="42">
        <f>MAX(K1603,0)*(D1603*1000/3600)</f>
        <v>33931.804545363899</v>
      </c>
      <c r="O1603" s="42">
        <f>ABS(M1603*(D1603*1000/3600))</f>
        <v>0</v>
      </c>
      <c r="P1603" s="42">
        <f>P1602+N1603/1000</f>
        <v>15194.933923933855</v>
      </c>
      <c r="Q1603" s="42">
        <f>Q1602+O1603/1000</f>
        <v>2136.8406981226767</v>
      </c>
      <c r="R1603" s="43"/>
      <c r="S1603" s="43">
        <f t="shared" si="146"/>
        <v>0</v>
      </c>
      <c r="T1603" s="42">
        <f>V1603*Y$16</f>
        <v>1319.7890939966226</v>
      </c>
      <c r="U1603" s="21">
        <f>MIN(O1603,Y$17)</f>
        <v>0</v>
      </c>
      <c r="V1603" s="21">
        <f t="shared" si="149"/>
        <v>1914.0444162283395</v>
      </c>
      <c r="W1603" s="22"/>
    </row>
    <row r="1604" spans="1:23" x14ac:dyDescent="0.35">
      <c r="A1604" s="6" t="s">
        <v>15</v>
      </c>
      <c r="B1604" s="6">
        <v>1597</v>
      </c>
      <c r="C1604" s="6">
        <v>120</v>
      </c>
      <c r="D1604" s="10">
        <v>112.9</v>
      </c>
      <c r="E1604" s="42">
        <f t="shared" si="147"/>
        <v>-0.15277777777777699</v>
      </c>
      <c r="F1604" s="42">
        <f t="shared" si="148"/>
        <v>-0.54999999999999716</v>
      </c>
      <c r="G1604" s="42">
        <f>0.5*Y$11*Y$13*Y$10*(D1604*(1000/3600))^2</f>
        <v>890.16218349638916</v>
      </c>
      <c r="H1604" s="42">
        <f>IF(D1604=0,0,Y$12*Y$9*9.81)</f>
        <v>374.44769999999994</v>
      </c>
      <c r="I1604" s="42">
        <f t="shared" si="144"/>
        <v>1264.6098834963891</v>
      </c>
      <c r="J1604" s="42">
        <f>(Y$9*E1604)+IF(E1604&gt;0,H1604+G1604,0)</f>
        <v>-265.06944444444309</v>
      </c>
      <c r="K1604" s="42">
        <f>MAX((Y$9*E1604)+H1604+G1604,0)</f>
        <v>999.54043905194601</v>
      </c>
      <c r="L1604" s="42">
        <f t="shared" si="145"/>
        <v>265.06944444444309</v>
      </c>
      <c r="M1604" s="42">
        <f>ABS(MIN((Y$9*E1604)+H1604+G1604,0))</f>
        <v>0</v>
      </c>
      <c r="N1604" s="42">
        <f>MAX(K1604,0)*(D1604*1000/3600)</f>
        <v>31346.698769156861</v>
      </c>
      <c r="O1604" s="42">
        <f>ABS(M1604*(D1604*1000/3600))</f>
        <v>0</v>
      </c>
      <c r="P1604" s="42">
        <f>P1603+N1604/1000</f>
        <v>15226.280622703012</v>
      </c>
      <c r="Q1604" s="42">
        <f>Q1603+O1604/1000</f>
        <v>2136.8406981226767</v>
      </c>
      <c r="R1604" s="43"/>
      <c r="S1604" s="43">
        <f t="shared" si="146"/>
        <v>0</v>
      </c>
      <c r="T1604" s="42">
        <f>V1604*Y$16</f>
        <v>1319.7890939966226</v>
      </c>
      <c r="U1604" s="21">
        <f>MIN(O1604,Y$17)</f>
        <v>0</v>
      </c>
      <c r="V1604" s="21">
        <f t="shared" si="149"/>
        <v>1914.0444162283395</v>
      </c>
      <c r="W1604" s="22"/>
    </row>
    <row r="1605" spans="1:23" x14ac:dyDescent="0.35">
      <c r="A1605" s="6" t="s">
        <v>15</v>
      </c>
      <c r="B1605" s="6">
        <v>1598</v>
      </c>
      <c r="C1605" s="6">
        <v>121</v>
      </c>
      <c r="D1605" s="10">
        <v>112.2</v>
      </c>
      <c r="E1605" s="42">
        <f t="shared" si="147"/>
        <v>-0.20833333333333331</v>
      </c>
      <c r="F1605" s="42">
        <f t="shared" si="148"/>
        <v>-0.75</v>
      </c>
      <c r="G1605" s="42">
        <f>0.5*Y$11*Y$13*Y$10*(D1605*(1000/3600))^2</f>
        <v>879.15807683000003</v>
      </c>
      <c r="H1605" s="42">
        <f>IF(D1605=0,0,Y$12*Y$9*9.81)</f>
        <v>374.44769999999994</v>
      </c>
      <c r="I1605" s="42">
        <f t="shared" si="144"/>
        <v>1253.60577683</v>
      </c>
      <c r="J1605" s="42">
        <f>(Y$9*E1605)+IF(E1605&gt;0,H1605+G1605,0)</f>
        <v>-361.45833333333331</v>
      </c>
      <c r="K1605" s="42">
        <f>MAX((Y$9*E1605)+H1605+G1605,0)</f>
        <v>892.14744349666671</v>
      </c>
      <c r="L1605" s="42">
        <f t="shared" si="145"/>
        <v>361.45833333333331</v>
      </c>
      <c r="M1605" s="42">
        <f>ABS(MIN((Y$9*E1605)+H1605+G1605,0))</f>
        <v>0</v>
      </c>
      <c r="N1605" s="42">
        <f>MAX(K1605,0)*(D1605*1000/3600)</f>
        <v>27805.261988979448</v>
      </c>
      <c r="O1605" s="42">
        <f>ABS(M1605*(D1605*1000/3600))</f>
        <v>0</v>
      </c>
      <c r="P1605" s="42">
        <f>P1604+N1605/1000</f>
        <v>15254.085884691991</v>
      </c>
      <c r="Q1605" s="42">
        <f>Q1604+O1605/1000</f>
        <v>2136.8406981226767</v>
      </c>
      <c r="R1605" s="43"/>
      <c r="S1605" s="43">
        <f t="shared" si="146"/>
        <v>0</v>
      </c>
      <c r="T1605" s="42">
        <f>V1605*Y$16</f>
        <v>1319.7890939966226</v>
      </c>
      <c r="U1605" s="21">
        <f>MIN(O1605,Y$17)</f>
        <v>0</v>
      </c>
      <c r="V1605" s="21">
        <f t="shared" si="149"/>
        <v>1914.0444162283395</v>
      </c>
      <c r="W1605" s="22"/>
    </row>
    <row r="1606" spans="1:23" x14ac:dyDescent="0.35">
      <c r="A1606" s="6" t="s">
        <v>15</v>
      </c>
      <c r="B1606" s="6">
        <v>1599</v>
      </c>
      <c r="C1606" s="6">
        <v>122</v>
      </c>
      <c r="D1606" s="10">
        <v>111.4</v>
      </c>
      <c r="E1606" s="42">
        <f t="shared" si="147"/>
        <v>-0.23611111111111149</v>
      </c>
      <c r="F1606" s="42">
        <f t="shared" si="148"/>
        <v>-0.85000000000000142</v>
      </c>
      <c r="G1606" s="42">
        <f>0.5*Y$11*Y$13*Y$10*(D1606*(1000/3600))^2</f>
        <v>866.66575849222238</v>
      </c>
      <c r="H1606" s="42">
        <f>IF(D1606=0,0,Y$12*Y$9*9.81)</f>
        <v>374.44769999999994</v>
      </c>
      <c r="I1606" s="42">
        <f t="shared" si="144"/>
        <v>1241.1134584922224</v>
      </c>
      <c r="J1606" s="42">
        <f>(Y$9*E1606)+IF(E1606&gt;0,H1606+G1606,0)</f>
        <v>-409.65277777777845</v>
      </c>
      <c r="K1606" s="42">
        <f>MAX((Y$9*E1606)+H1606+G1606,0)</f>
        <v>831.46068071444392</v>
      </c>
      <c r="L1606" s="42">
        <f t="shared" si="145"/>
        <v>409.65277777777845</v>
      </c>
      <c r="M1606" s="42">
        <f>ABS(MIN((Y$9*E1606)+H1606+G1606,0))</f>
        <v>0</v>
      </c>
      <c r="N1606" s="42">
        <f>MAX(K1606,0)*(D1606*1000/3600)</f>
        <v>25729.088842108071</v>
      </c>
      <c r="O1606" s="42">
        <f>ABS(M1606*(D1606*1000/3600))</f>
        <v>0</v>
      </c>
      <c r="P1606" s="42">
        <f>P1605+N1606/1000</f>
        <v>15279.814973534099</v>
      </c>
      <c r="Q1606" s="42">
        <f>Q1605+O1606/1000</f>
        <v>2136.8406981226767</v>
      </c>
      <c r="R1606" s="43"/>
      <c r="S1606" s="43">
        <f t="shared" si="146"/>
        <v>0</v>
      </c>
      <c r="T1606" s="42">
        <f>V1606*Y$16</f>
        <v>1319.7890939966226</v>
      </c>
      <c r="U1606" s="21">
        <f>MIN(O1606,Y$17)</f>
        <v>0</v>
      </c>
      <c r="V1606" s="21">
        <f t="shared" si="149"/>
        <v>1914.0444162283395</v>
      </c>
      <c r="W1606" s="22"/>
    </row>
    <row r="1607" spans="1:23" x14ac:dyDescent="0.35">
      <c r="A1607" s="6" t="s">
        <v>15</v>
      </c>
      <c r="B1607" s="6">
        <v>1600</v>
      </c>
      <c r="C1607" s="6">
        <v>123</v>
      </c>
      <c r="D1607" s="10">
        <v>110.5</v>
      </c>
      <c r="E1607" s="42">
        <f t="shared" si="147"/>
        <v>-0.26388888888888967</v>
      </c>
      <c r="F1607" s="42">
        <f t="shared" si="148"/>
        <v>-0.95000000000000284</v>
      </c>
      <c r="G1607" s="42">
        <f>0.5*Y$11*Y$13*Y$10*(D1607*(1000/3600))^2</f>
        <v>852.71874990972231</v>
      </c>
      <c r="H1607" s="42">
        <f>IF(D1607=0,0,Y$12*Y$9*9.81)</f>
        <v>374.44769999999994</v>
      </c>
      <c r="I1607" s="42">
        <f t="shared" si="144"/>
        <v>1227.1664499097224</v>
      </c>
      <c r="J1607" s="42">
        <f>(Y$9*E1607)+IF(E1607&gt;0,H1607+G1607,0)</f>
        <v>-457.84722222222359</v>
      </c>
      <c r="K1607" s="42">
        <f>MAX((Y$9*E1607)+H1607+G1607,0)</f>
        <v>769.3192276874986</v>
      </c>
      <c r="L1607" s="42">
        <f t="shared" si="145"/>
        <v>457.84722222222359</v>
      </c>
      <c r="M1607" s="42">
        <f>ABS(MIN((Y$9*E1607)+H1607+G1607,0))</f>
        <v>0</v>
      </c>
      <c r="N1607" s="42">
        <f>MAX(K1607,0)*(D1607*1000/3600)</f>
        <v>23613.826294296832</v>
      </c>
      <c r="O1607" s="42">
        <f>ABS(M1607*(D1607*1000/3600))</f>
        <v>0</v>
      </c>
      <c r="P1607" s="42">
        <f>P1606+N1607/1000</f>
        <v>15303.428799828396</v>
      </c>
      <c r="Q1607" s="42">
        <f>Q1606+O1607/1000</f>
        <v>2136.8406981226767</v>
      </c>
      <c r="R1607" s="43"/>
      <c r="S1607" s="43">
        <f t="shared" si="146"/>
        <v>0</v>
      </c>
      <c r="T1607" s="42">
        <f>V1607*Y$16</f>
        <v>1319.7890939966226</v>
      </c>
      <c r="U1607" s="21">
        <f>MIN(O1607,Y$17)</f>
        <v>0</v>
      </c>
      <c r="V1607" s="21">
        <f t="shared" si="149"/>
        <v>1914.0444162283395</v>
      </c>
      <c r="W1607" s="22"/>
    </row>
    <row r="1608" spans="1:23" x14ac:dyDescent="0.35">
      <c r="A1608" s="6" t="s">
        <v>15</v>
      </c>
      <c r="B1608" s="6">
        <v>1601</v>
      </c>
      <c r="C1608" s="6">
        <v>124</v>
      </c>
      <c r="D1608" s="10">
        <v>109.5</v>
      </c>
      <c r="E1608" s="42">
        <f t="shared" si="147"/>
        <v>-0.27777777777777779</v>
      </c>
      <c r="F1608" s="42">
        <f t="shared" si="148"/>
        <v>-1</v>
      </c>
      <c r="G1608" s="42">
        <f>0.5*Y$11*Y$13*Y$10*(D1608*(1000/3600))^2</f>
        <v>837.35476268750006</v>
      </c>
      <c r="H1608" s="42">
        <f>IF(D1608=0,0,Y$12*Y$9*9.81)</f>
        <v>374.44769999999994</v>
      </c>
      <c r="I1608" s="42">
        <f t="shared" ref="I1608:I1671" si="150">G1608+H1608</f>
        <v>1211.8024626874999</v>
      </c>
      <c r="J1608" s="42">
        <f>(Y$9*E1608)+IF(E1608&gt;0,H1608+G1608,0)</f>
        <v>-481.94444444444446</v>
      </c>
      <c r="K1608" s="42">
        <f>MAX((Y$9*E1608)+H1608+G1608,0)</f>
        <v>729.85801824305554</v>
      </c>
      <c r="L1608" s="42">
        <f t="shared" ref="L1608:L1671" si="151">ABS(MIN(J1608,0))</f>
        <v>481.94444444444446</v>
      </c>
      <c r="M1608" s="42">
        <f>ABS(MIN((Y$9*E1608)+H1608+G1608,0))</f>
        <v>0</v>
      </c>
      <c r="N1608" s="42">
        <f>MAX(K1608,0)*(D1608*1000/3600)</f>
        <v>22199.84805489294</v>
      </c>
      <c r="O1608" s="42">
        <f>ABS(M1608*(D1608*1000/3600))</f>
        <v>0</v>
      </c>
      <c r="P1608" s="42">
        <f>P1607+N1608/1000</f>
        <v>15325.62864788329</v>
      </c>
      <c r="Q1608" s="42">
        <f>Q1607+O1608/1000</f>
        <v>2136.8406981226767</v>
      </c>
      <c r="R1608" s="43"/>
      <c r="S1608" s="43">
        <f t="shared" ref="S1608:S1671" si="152">R1609-R1608</f>
        <v>0</v>
      </c>
      <c r="T1608" s="42">
        <f>V1608*Y$16</f>
        <v>1319.7890939966226</v>
      </c>
      <c r="U1608" s="21">
        <f>MIN(O1608,Y$17)</f>
        <v>0</v>
      </c>
      <c r="V1608" s="21">
        <f t="shared" si="149"/>
        <v>1914.0444162283395</v>
      </c>
      <c r="W1608" s="22"/>
    </row>
    <row r="1609" spans="1:23" x14ac:dyDescent="0.35">
      <c r="A1609" s="6" t="s">
        <v>15</v>
      </c>
      <c r="B1609" s="6">
        <v>1602</v>
      </c>
      <c r="C1609" s="6">
        <v>125</v>
      </c>
      <c r="D1609" s="10">
        <v>108.5</v>
      </c>
      <c r="E1609" s="42">
        <f t="shared" ref="E1609:E1672" si="153">($D1610-$D1608)/2/3.6</f>
        <v>-0.24999999999999961</v>
      </c>
      <c r="F1609" s="42">
        <f t="shared" ref="F1609:F1672" si="154">($D1610-$D1608)/2</f>
        <v>-0.89999999999999858</v>
      </c>
      <c r="G1609" s="42">
        <f>0.5*Y$11*Y$13*Y$10*(D1609*(1000/3600))^2</f>
        <v>822.13044807638892</v>
      </c>
      <c r="H1609" s="42">
        <f>IF(D1609=0,0,Y$12*Y$9*9.81)</f>
        <v>374.44769999999994</v>
      </c>
      <c r="I1609" s="42">
        <f t="shared" si="150"/>
        <v>1196.578148076389</v>
      </c>
      <c r="J1609" s="42">
        <f>(Y$9*E1609)+IF(E1609&gt;0,H1609+G1609,0)</f>
        <v>-433.74999999999932</v>
      </c>
      <c r="K1609" s="42">
        <f>MAX((Y$9*E1609)+H1609+G1609,0)</f>
        <v>762.82814807638954</v>
      </c>
      <c r="L1609" s="42">
        <f t="shared" si="151"/>
        <v>433.74999999999932</v>
      </c>
      <c r="M1609" s="42">
        <f>ABS(MIN((Y$9*E1609)+H1609+G1609,0))</f>
        <v>0</v>
      </c>
      <c r="N1609" s="42">
        <f>MAX(K1609,0)*(D1609*1000/3600)</f>
        <v>22990.792796191185</v>
      </c>
      <c r="O1609" s="42">
        <f>ABS(M1609*(D1609*1000/3600))</f>
        <v>0</v>
      </c>
      <c r="P1609" s="42">
        <f>P1608+N1609/1000</f>
        <v>15348.61944067948</v>
      </c>
      <c r="Q1609" s="42">
        <f>Q1608+O1609/1000</f>
        <v>2136.8406981226767</v>
      </c>
      <c r="R1609" s="43"/>
      <c r="S1609" s="43">
        <f t="shared" si="152"/>
        <v>0</v>
      </c>
      <c r="T1609" s="42">
        <f>V1609*Y$16</f>
        <v>1319.7890939966226</v>
      </c>
      <c r="U1609" s="21">
        <f>MIN(O1609,Y$17)</f>
        <v>0</v>
      </c>
      <c r="V1609" s="21">
        <f t="shared" ref="V1609:V1672" si="155">V1608+U1609/1000</f>
        <v>1914.0444162283395</v>
      </c>
      <c r="W1609" s="22"/>
    </row>
    <row r="1610" spans="1:23" x14ac:dyDescent="0.35">
      <c r="A1610" s="6" t="s">
        <v>15</v>
      </c>
      <c r="B1610" s="6">
        <v>1603</v>
      </c>
      <c r="C1610" s="6">
        <v>126</v>
      </c>
      <c r="D1610" s="10">
        <v>107.7</v>
      </c>
      <c r="E1610" s="42">
        <f t="shared" si="153"/>
        <v>-0.19444444444444522</v>
      </c>
      <c r="F1610" s="42">
        <f t="shared" si="154"/>
        <v>-0.70000000000000284</v>
      </c>
      <c r="G1610" s="42">
        <f>0.5*Y$11*Y$13*Y$10*(D1610*(1000/3600))^2</f>
        <v>810.0515606675001</v>
      </c>
      <c r="H1610" s="42">
        <f>IF(D1610=0,0,Y$12*Y$9*9.81)</f>
        <v>374.44769999999994</v>
      </c>
      <c r="I1610" s="42">
        <f t="shared" si="150"/>
        <v>1184.4992606675</v>
      </c>
      <c r="J1610" s="42">
        <f>(Y$9*E1610)+IF(E1610&gt;0,H1610+G1610,0)</f>
        <v>-337.36111111111245</v>
      </c>
      <c r="K1610" s="42">
        <f>MAX((Y$9*E1610)+H1610+G1610,0)</f>
        <v>847.13814955638759</v>
      </c>
      <c r="L1610" s="42">
        <f t="shared" si="151"/>
        <v>337.36111111111245</v>
      </c>
      <c r="M1610" s="42">
        <f>ABS(MIN((Y$9*E1610)+H1610+G1610,0))</f>
        <v>0</v>
      </c>
      <c r="N1610" s="42">
        <f>MAX(K1610,0)*(D1610*1000/3600)</f>
        <v>25343.549640895264</v>
      </c>
      <c r="O1610" s="42">
        <f>ABS(M1610*(D1610*1000/3600))</f>
        <v>0</v>
      </c>
      <c r="P1610" s="42">
        <f>P1609+N1610/1000</f>
        <v>15373.962990320375</v>
      </c>
      <c r="Q1610" s="42">
        <f>Q1609+O1610/1000</f>
        <v>2136.8406981226767</v>
      </c>
      <c r="R1610" s="43"/>
      <c r="S1610" s="43">
        <f t="shared" si="152"/>
        <v>0</v>
      </c>
      <c r="T1610" s="42">
        <f>V1610*Y$16</f>
        <v>1319.7890939966226</v>
      </c>
      <c r="U1610" s="21">
        <f>MIN(O1610,Y$17)</f>
        <v>0</v>
      </c>
      <c r="V1610" s="21">
        <f t="shared" si="155"/>
        <v>1914.0444162283395</v>
      </c>
      <c r="W1610" s="22"/>
    </row>
    <row r="1611" spans="1:23" x14ac:dyDescent="0.35">
      <c r="A1611" s="6" t="s">
        <v>15</v>
      </c>
      <c r="B1611" s="6">
        <v>1604</v>
      </c>
      <c r="C1611" s="6">
        <v>127</v>
      </c>
      <c r="D1611" s="10">
        <v>107.1</v>
      </c>
      <c r="E1611" s="42">
        <f t="shared" si="153"/>
        <v>-0.15277777777777896</v>
      </c>
      <c r="F1611" s="42">
        <f t="shared" si="154"/>
        <v>-0.55000000000000426</v>
      </c>
      <c r="G1611" s="42">
        <f>0.5*Y$11*Y$13*Y$10*(D1611*(1000/3600))^2</f>
        <v>801.05105760749996</v>
      </c>
      <c r="H1611" s="42">
        <f>IF(D1611=0,0,Y$12*Y$9*9.81)</f>
        <v>374.44769999999994</v>
      </c>
      <c r="I1611" s="42">
        <f t="shared" si="150"/>
        <v>1175.4987576075</v>
      </c>
      <c r="J1611" s="42">
        <f>(Y$9*E1611)+IF(E1611&gt;0,H1611+G1611,0)</f>
        <v>-265.0694444444465</v>
      </c>
      <c r="K1611" s="42">
        <f>MAX((Y$9*E1611)+H1611+G1611,0)</f>
        <v>910.42931316305339</v>
      </c>
      <c r="L1611" s="42">
        <f t="shared" si="151"/>
        <v>265.0694444444465</v>
      </c>
      <c r="M1611" s="42">
        <f>ABS(MIN((Y$9*E1611)+H1611+G1611,0))</f>
        <v>0</v>
      </c>
      <c r="N1611" s="42">
        <f>MAX(K1611,0)*(D1611*1000/3600)</f>
        <v>27085.272066600839</v>
      </c>
      <c r="O1611" s="42">
        <f>ABS(M1611*(D1611*1000/3600))</f>
        <v>0</v>
      </c>
      <c r="P1611" s="42">
        <f>P1610+N1611/1000</f>
        <v>15401.048262386976</v>
      </c>
      <c r="Q1611" s="42">
        <f>Q1610+O1611/1000</f>
        <v>2136.8406981226767</v>
      </c>
      <c r="R1611" s="43"/>
      <c r="S1611" s="43">
        <f t="shared" si="152"/>
        <v>0</v>
      </c>
      <c r="T1611" s="42">
        <f>V1611*Y$16</f>
        <v>1319.7890939966226</v>
      </c>
      <c r="U1611" s="21">
        <f>MIN(O1611,Y$17)</f>
        <v>0</v>
      </c>
      <c r="V1611" s="21">
        <f t="shared" si="155"/>
        <v>1914.0444162283395</v>
      </c>
      <c r="W1611" s="22"/>
    </row>
    <row r="1612" spans="1:23" x14ac:dyDescent="0.35">
      <c r="A1612" s="6" t="s">
        <v>15</v>
      </c>
      <c r="B1612" s="6">
        <v>1605</v>
      </c>
      <c r="C1612" s="6">
        <v>128</v>
      </c>
      <c r="D1612" s="10">
        <v>106.6</v>
      </c>
      <c r="E1612" s="42">
        <f t="shared" si="153"/>
        <v>-9.7222222222220642E-2</v>
      </c>
      <c r="F1612" s="42">
        <f t="shared" si="154"/>
        <v>-0.34999999999999432</v>
      </c>
      <c r="G1612" s="42">
        <f>0.5*Y$11*Y$13*Y$10*(D1612*(1000/3600))^2</f>
        <v>793.58904835888893</v>
      </c>
      <c r="H1612" s="42">
        <f>IF(D1612=0,0,Y$12*Y$9*9.81)</f>
        <v>374.44769999999994</v>
      </c>
      <c r="I1612" s="42">
        <f t="shared" si="150"/>
        <v>1168.0367483588889</v>
      </c>
      <c r="J1612" s="42">
        <f>(Y$9*E1612)+IF(E1612&gt;0,H1612+G1612,0)</f>
        <v>-168.68055555555281</v>
      </c>
      <c r="K1612" s="42">
        <f>MAX((Y$9*E1612)+H1612+G1612,0)</f>
        <v>999.35619280333606</v>
      </c>
      <c r="L1612" s="42">
        <f t="shared" si="151"/>
        <v>168.68055555555281</v>
      </c>
      <c r="M1612" s="42">
        <f>ABS(MIN((Y$9*E1612)+H1612+G1612,0))</f>
        <v>0</v>
      </c>
      <c r="N1612" s="42">
        <f>MAX(K1612,0)*(D1612*1000/3600)</f>
        <v>29592.047264676563</v>
      </c>
      <c r="O1612" s="42">
        <f>ABS(M1612*(D1612*1000/3600))</f>
        <v>0</v>
      </c>
      <c r="P1612" s="42">
        <f>P1611+N1612/1000</f>
        <v>15430.640309651651</v>
      </c>
      <c r="Q1612" s="42">
        <f>Q1611+O1612/1000</f>
        <v>2136.8406981226767</v>
      </c>
      <c r="R1612" s="43"/>
      <c r="S1612" s="43">
        <f t="shared" si="152"/>
        <v>0</v>
      </c>
      <c r="T1612" s="42">
        <f>V1612*Y$16</f>
        <v>1319.7890939966226</v>
      </c>
      <c r="U1612" s="21">
        <f>MIN(O1612,Y$17)</f>
        <v>0</v>
      </c>
      <c r="V1612" s="21">
        <f t="shared" si="155"/>
        <v>1914.0444162283395</v>
      </c>
      <c r="W1612" s="22"/>
    </row>
    <row r="1613" spans="1:23" x14ac:dyDescent="0.35">
      <c r="A1613" s="6" t="s">
        <v>15</v>
      </c>
      <c r="B1613" s="6">
        <v>1606</v>
      </c>
      <c r="C1613" s="6">
        <v>129</v>
      </c>
      <c r="D1613" s="10">
        <v>106.4</v>
      </c>
      <c r="E1613" s="42">
        <f t="shared" si="153"/>
        <v>-5.5555555555554373E-2</v>
      </c>
      <c r="F1613" s="42">
        <f t="shared" si="154"/>
        <v>-0.19999999999999574</v>
      </c>
      <c r="G1613" s="42">
        <f>0.5*Y$11*Y$13*Y$10*(D1613*(1000/3600))^2</f>
        <v>790.61402174222235</v>
      </c>
      <c r="H1613" s="42">
        <f>IF(D1613=0,0,Y$12*Y$9*9.81)</f>
        <v>374.44769999999994</v>
      </c>
      <c r="I1613" s="42">
        <f t="shared" si="150"/>
        <v>1165.0617217422223</v>
      </c>
      <c r="J1613" s="42">
        <f>(Y$9*E1613)+IF(E1613&gt;0,H1613+G1613,0)</f>
        <v>-96.388888888886839</v>
      </c>
      <c r="K1613" s="42">
        <f>MAX((Y$9*E1613)+H1613+G1613,0)</f>
        <v>1068.6728328533354</v>
      </c>
      <c r="L1613" s="42">
        <f t="shared" si="151"/>
        <v>96.388888888886839</v>
      </c>
      <c r="M1613" s="42">
        <f>ABS(MIN((Y$9*E1613)+H1613+G1613,0))</f>
        <v>0</v>
      </c>
      <c r="N1613" s="42">
        <f>MAX(K1613,0)*(D1613*1000/3600)</f>
        <v>31585.219282109694</v>
      </c>
      <c r="O1613" s="42">
        <f>ABS(M1613*(D1613*1000/3600))</f>
        <v>0</v>
      </c>
      <c r="P1613" s="42">
        <f>P1612+N1613/1000</f>
        <v>15462.225528933761</v>
      </c>
      <c r="Q1613" s="42">
        <f>Q1612+O1613/1000</f>
        <v>2136.8406981226767</v>
      </c>
      <c r="R1613" s="43"/>
      <c r="S1613" s="43">
        <f t="shared" si="152"/>
        <v>0</v>
      </c>
      <c r="T1613" s="42">
        <f>V1613*Y$16</f>
        <v>1319.7890939966226</v>
      </c>
      <c r="U1613" s="21">
        <f>MIN(O1613,Y$17)</f>
        <v>0</v>
      </c>
      <c r="V1613" s="21">
        <f t="shared" si="155"/>
        <v>1914.0444162283395</v>
      </c>
      <c r="W1613" s="22"/>
    </row>
    <row r="1614" spans="1:23" x14ac:dyDescent="0.35">
      <c r="A1614" s="6" t="s">
        <v>15</v>
      </c>
      <c r="B1614" s="6">
        <v>1607</v>
      </c>
      <c r="C1614" s="6">
        <v>130</v>
      </c>
      <c r="D1614" s="10">
        <v>106.2</v>
      </c>
      <c r="E1614" s="42">
        <f t="shared" si="153"/>
        <v>-2.7777777777778172E-2</v>
      </c>
      <c r="F1614" s="42">
        <f t="shared" si="154"/>
        <v>-0.10000000000000142</v>
      </c>
      <c r="G1614" s="42">
        <f>0.5*Y$11*Y$13*Y$10*(D1614*(1000/3600))^2</f>
        <v>787.64458203000015</v>
      </c>
      <c r="H1614" s="42">
        <f>IF(D1614=0,0,Y$12*Y$9*9.81)</f>
        <v>374.44769999999994</v>
      </c>
      <c r="I1614" s="42">
        <f t="shared" si="150"/>
        <v>1162.0922820300002</v>
      </c>
      <c r="J1614" s="42">
        <f>(Y$9*E1614)+IF(E1614&gt;0,H1614+G1614,0)</f>
        <v>-48.194444444445125</v>
      </c>
      <c r="K1614" s="42">
        <f>MAX((Y$9*E1614)+H1614+G1614,0)</f>
        <v>1113.897837585555</v>
      </c>
      <c r="L1614" s="42">
        <f t="shared" si="151"/>
        <v>48.194444444445125</v>
      </c>
      <c r="M1614" s="42">
        <f>ABS(MIN((Y$9*E1614)+H1614+G1614,0))</f>
        <v>0</v>
      </c>
      <c r="N1614" s="42">
        <f>MAX(K1614,0)*(D1614*1000/3600)</f>
        <v>32859.986208773873</v>
      </c>
      <c r="O1614" s="42">
        <f>ABS(M1614*(D1614*1000/3600))</f>
        <v>0</v>
      </c>
      <c r="P1614" s="42">
        <f>P1613+N1614/1000</f>
        <v>15495.085515142535</v>
      </c>
      <c r="Q1614" s="42">
        <f>Q1613+O1614/1000</f>
        <v>2136.8406981226767</v>
      </c>
      <c r="R1614" s="43"/>
      <c r="S1614" s="43">
        <f t="shared" si="152"/>
        <v>0</v>
      </c>
      <c r="T1614" s="42">
        <f>V1614*Y$16</f>
        <v>1319.7890939966226</v>
      </c>
      <c r="U1614" s="21">
        <f>MIN(O1614,Y$17)</f>
        <v>0</v>
      </c>
      <c r="V1614" s="21">
        <f t="shared" si="155"/>
        <v>1914.0444162283395</v>
      </c>
      <c r="W1614" s="22"/>
    </row>
    <row r="1615" spans="1:23" x14ac:dyDescent="0.35">
      <c r="A1615" s="6" t="s">
        <v>15</v>
      </c>
      <c r="B1615" s="6">
        <v>1608</v>
      </c>
      <c r="C1615" s="6">
        <v>131</v>
      </c>
      <c r="D1615" s="10">
        <v>106.2</v>
      </c>
      <c r="E1615" s="42">
        <f t="shared" si="153"/>
        <v>0</v>
      </c>
      <c r="F1615" s="42">
        <f t="shared" si="154"/>
        <v>0</v>
      </c>
      <c r="G1615" s="42">
        <f>0.5*Y$11*Y$13*Y$10*(D1615*(1000/3600))^2</f>
        <v>787.64458203000015</v>
      </c>
      <c r="H1615" s="42">
        <f>IF(D1615=0,0,Y$12*Y$9*9.81)</f>
        <v>374.44769999999994</v>
      </c>
      <c r="I1615" s="42">
        <f t="shared" si="150"/>
        <v>1162.0922820300002</v>
      </c>
      <c r="J1615" s="42">
        <f>(Y$9*E1615)+IF(E1615&gt;0,H1615+G1615,0)</f>
        <v>0</v>
      </c>
      <c r="K1615" s="42">
        <f>MAX((Y$9*E1615)+H1615+G1615,0)</f>
        <v>1162.0922820300002</v>
      </c>
      <c r="L1615" s="42">
        <f t="shared" si="151"/>
        <v>0</v>
      </c>
      <c r="M1615" s="42">
        <f>ABS(MIN((Y$9*E1615)+H1615+G1615,0))</f>
        <v>0</v>
      </c>
      <c r="N1615" s="42">
        <f>MAX(K1615,0)*(D1615*1000/3600)</f>
        <v>34281.722319885004</v>
      </c>
      <c r="O1615" s="42">
        <f>ABS(M1615*(D1615*1000/3600))</f>
        <v>0</v>
      </c>
      <c r="P1615" s="42">
        <f>P1614+N1615/1000</f>
        <v>15529.36723746242</v>
      </c>
      <c r="Q1615" s="42">
        <f>Q1614+O1615/1000</f>
        <v>2136.8406981226767</v>
      </c>
      <c r="R1615" s="43"/>
      <c r="S1615" s="43">
        <f t="shared" si="152"/>
        <v>0</v>
      </c>
      <c r="T1615" s="42">
        <f>V1615*Y$16</f>
        <v>1319.7890939966226</v>
      </c>
      <c r="U1615" s="21">
        <f>MIN(O1615,Y$17)</f>
        <v>0</v>
      </c>
      <c r="V1615" s="21">
        <f t="shared" si="155"/>
        <v>1914.0444162283395</v>
      </c>
      <c r="W1615" s="22"/>
    </row>
    <row r="1616" spans="1:23" x14ac:dyDescent="0.35">
      <c r="A1616" s="6" t="s">
        <v>15</v>
      </c>
      <c r="B1616" s="6">
        <v>1609</v>
      </c>
      <c r="C1616" s="6">
        <v>132</v>
      </c>
      <c r="D1616" s="10">
        <v>106.2</v>
      </c>
      <c r="E1616" s="42">
        <f t="shared" si="153"/>
        <v>2.7777777777778172E-2</v>
      </c>
      <c r="F1616" s="42">
        <f t="shared" si="154"/>
        <v>0.10000000000000142</v>
      </c>
      <c r="G1616" s="42">
        <f>0.5*Y$11*Y$13*Y$10*(D1616*(1000/3600))^2</f>
        <v>787.64458203000015</v>
      </c>
      <c r="H1616" s="42">
        <f>IF(D1616=0,0,Y$12*Y$9*9.81)</f>
        <v>374.44769999999994</v>
      </c>
      <c r="I1616" s="42">
        <f t="shared" si="150"/>
        <v>1162.0922820300002</v>
      </c>
      <c r="J1616" s="42">
        <f>(Y$9*E1616)+IF(E1616&gt;0,H1616+G1616,0)</f>
        <v>1210.2867264744452</v>
      </c>
      <c r="K1616" s="42">
        <f>MAX((Y$9*E1616)+H1616+G1616,0)</f>
        <v>1210.2867264744452</v>
      </c>
      <c r="L1616" s="42">
        <f t="shared" si="151"/>
        <v>0</v>
      </c>
      <c r="M1616" s="42">
        <f>ABS(MIN((Y$9*E1616)+H1616+G1616,0))</f>
        <v>0</v>
      </c>
      <c r="N1616" s="42">
        <f>MAX(K1616,0)*(D1616*1000/3600)</f>
        <v>35703.458430996136</v>
      </c>
      <c r="O1616" s="42">
        <f>ABS(M1616*(D1616*1000/3600))</f>
        <v>0</v>
      </c>
      <c r="P1616" s="42">
        <f>P1615+N1616/1000</f>
        <v>15565.070695893417</v>
      </c>
      <c r="Q1616" s="42">
        <f>Q1615+O1616/1000</f>
        <v>2136.8406981226767</v>
      </c>
      <c r="R1616" s="43"/>
      <c r="S1616" s="43">
        <f t="shared" si="152"/>
        <v>0</v>
      </c>
      <c r="T1616" s="42">
        <f>V1616*Y$16</f>
        <v>1319.7890939966226</v>
      </c>
      <c r="U1616" s="21">
        <f>MIN(O1616,Y$17)</f>
        <v>0</v>
      </c>
      <c r="V1616" s="21">
        <f t="shared" si="155"/>
        <v>1914.0444162283395</v>
      </c>
      <c r="W1616" s="22"/>
    </row>
    <row r="1617" spans="1:23" x14ac:dyDescent="0.35">
      <c r="A1617" s="6" t="s">
        <v>15</v>
      </c>
      <c r="B1617" s="6">
        <v>1610</v>
      </c>
      <c r="C1617" s="6">
        <v>133</v>
      </c>
      <c r="D1617" s="10">
        <v>106.4</v>
      </c>
      <c r="E1617" s="42">
        <f t="shared" si="153"/>
        <v>4.1666666666666269E-2</v>
      </c>
      <c r="F1617" s="42">
        <f t="shared" si="154"/>
        <v>0.14999999999999858</v>
      </c>
      <c r="G1617" s="42">
        <f>0.5*Y$11*Y$13*Y$10*(D1617*(1000/3600))^2</f>
        <v>790.61402174222235</v>
      </c>
      <c r="H1617" s="42">
        <f>IF(D1617=0,0,Y$12*Y$9*9.81)</f>
        <v>374.44769999999994</v>
      </c>
      <c r="I1617" s="42">
        <f t="shared" si="150"/>
        <v>1165.0617217422223</v>
      </c>
      <c r="J1617" s="42">
        <f>(Y$9*E1617)+IF(E1617&gt;0,H1617+G1617,0)</f>
        <v>1237.3533884088883</v>
      </c>
      <c r="K1617" s="42">
        <f>MAX((Y$9*E1617)+H1617+G1617,0)</f>
        <v>1237.3533884088883</v>
      </c>
      <c r="L1617" s="42">
        <f t="shared" si="151"/>
        <v>0</v>
      </c>
      <c r="M1617" s="42">
        <f>ABS(MIN((Y$9*E1617)+H1617+G1617,0))</f>
        <v>0</v>
      </c>
      <c r="N1617" s="42">
        <f>MAX(K1617,0)*(D1617*1000/3600)</f>
        <v>36570.66681297381</v>
      </c>
      <c r="O1617" s="42">
        <f>ABS(M1617*(D1617*1000/3600))</f>
        <v>0</v>
      </c>
      <c r="P1617" s="42">
        <f>P1616+N1617/1000</f>
        <v>15601.64136270639</v>
      </c>
      <c r="Q1617" s="42">
        <f>Q1616+O1617/1000</f>
        <v>2136.8406981226767</v>
      </c>
      <c r="R1617" s="43"/>
      <c r="S1617" s="43">
        <f t="shared" si="152"/>
        <v>0</v>
      </c>
      <c r="T1617" s="42">
        <f>V1617*Y$16</f>
        <v>1319.7890939966226</v>
      </c>
      <c r="U1617" s="21">
        <f>MIN(O1617,Y$17)</f>
        <v>0</v>
      </c>
      <c r="V1617" s="21">
        <f t="shared" si="155"/>
        <v>1914.0444162283395</v>
      </c>
      <c r="W1617" s="22"/>
    </row>
    <row r="1618" spans="1:23" x14ac:dyDescent="0.35">
      <c r="A1618" s="6" t="s">
        <v>15</v>
      </c>
      <c r="B1618" s="6">
        <v>1611</v>
      </c>
      <c r="C1618" s="6">
        <v>134</v>
      </c>
      <c r="D1618" s="10">
        <v>106.5</v>
      </c>
      <c r="E1618" s="42">
        <f t="shared" si="153"/>
        <v>5.5555555555554373E-2</v>
      </c>
      <c r="F1618" s="42">
        <f t="shared" si="154"/>
        <v>0.19999999999999574</v>
      </c>
      <c r="G1618" s="42">
        <f>0.5*Y$11*Y$13*Y$10*(D1618*(1000/3600))^2</f>
        <v>792.10083668750008</v>
      </c>
      <c r="H1618" s="42">
        <f>IF(D1618=0,0,Y$12*Y$9*9.81)</f>
        <v>374.44769999999994</v>
      </c>
      <c r="I1618" s="42">
        <f t="shared" si="150"/>
        <v>1166.5485366875</v>
      </c>
      <c r="J1618" s="42">
        <f>(Y$9*E1618)+IF(E1618&gt;0,H1618+G1618,0)</f>
        <v>1262.9374255763869</v>
      </c>
      <c r="K1618" s="42">
        <f>MAX((Y$9*E1618)+H1618+G1618,0)</f>
        <v>1262.9374255763869</v>
      </c>
      <c r="L1618" s="42">
        <f t="shared" si="151"/>
        <v>0</v>
      </c>
      <c r="M1618" s="42">
        <f>ABS(MIN((Y$9*E1618)+H1618+G1618,0))</f>
        <v>0</v>
      </c>
      <c r="N1618" s="42">
        <f>MAX(K1618,0)*(D1618*1000/3600)</f>
        <v>37361.898839968111</v>
      </c>
      <c r="O1618" s="42">
        <f>ABS(M1618*(D1618*1000/3600))</f>
        <v>0</v>
      </c>
      <c r="P1618" s="42">
        <f>P1617+N1618/1000</f>
        <v>15639.003261546359</v>
      </c>
      <c r="Q1618" s="42">
        <f>Q1617+O1618/1000</f>
        <v>2136.8406981226767</v>
      </c>
      <c r="R1618" s="43"/>
      <c r="S1618" s="43">
        <f t="shared" si="152"/>
        <v>0</v>
      </c>
      <c r="T1618" s="42">
        <f>V1618*Y$16</f>
        <v>1319.7890939966226</v>
      </c>
      <c r="U1618" s="21">
        <f>MIN(O1618,Y$17)</f>
        <v>0</v>
      </c>
      <c r="V1618" s="21">
        <f t="shared" si="155"/>
        <v>1914.0444162283395</v>
      </c>
      <c r="W1618" s="22"/>
    </row>
    <row r="1619" spans="1:23" x14ac:dyDescent="0.35">
      <c r="A1619" s="6" t="s">
        <v>15</v>
      </c>
      <c r="B1619" s="6">
        <v>1612</v>
      </c>
      <c r="C1619" s="6">
        <v>135</v>
      </c>
      <c r="D1619" s="10">
        <v>106.8</v>
      </c>
      <c r="E1619" s="42">
        <f t="shared" si="153"/>
        <v>9.7222222222222612E-2</v>
      </c>
      <c r="F1619" s="42">
        <f t="shared" si="154"/>
        <v>0.35000000000000142</v>
      </c>
      <c r="G1619" s="42">
        <f>0.5*Y$11*Y$13*Y$10*(D1619*(1000/3600))^2</f>
        <v>796.56966188000013</v>
      </c>
      <c r="H1619" s="42">
        <f>IF(D1619=0,0,Y$12*Y$9*9.81)</f>
        <v>374.44769999999994</v>
      </c>
      <c r="I1619" s="42">
        <f t="shared" si="150"/>
        <v>1171.01736188</v>
      </c>
      <c r="J1619" s="42">
        <f>(Y$9*E1619)+IF(E1619&gt;0,H1619+G1619,0)</f>
        <v>1339.6979174355561</v>
      </c>
      <c r="K1619" s="42">
        <f>MAX((Y$9*E1619)+H1619+G1619,0)</f>
        <v>1339.6979174355563</v>
      </c>
      <c r="L1619" s="42">
        <f t="shared" si="151"/>
        <v>0</v>
      </c>
      <c r="M1619" s="42">
        <f>ABS(MIN((Y$9*E1619)+H1619+G1619,0))</f>
        <v>0</v>
      </c>
      <c r="N1619" s="42">
        <f>MAX(K1619,0)*(D1619*1000/3600)</f>
        <v>39744.37155058817</v>
      </c>
      <c r="O1619" s="42">
        <f>ABS(M1619*(D1619*1000/3600))</f>
        <v>0</v>
      </c>
      <c r="P1619" s="42">
        <f>P1618+N1619/1000</f>
        <v>15678.747633096948</v>
      </c>
      <c r="Q1619" s="42">
        <f>Q1618+O1619/1000</f>
        <v>2136.8406981226767</v>
      </c>
      <c r="R1619" s="43"/>
      <c r="S1619" s="43">
        <f t="shared" si="152"/>
        <v>0</v>
      </c>
      <c r="T1619" s="42">
        <f>V1619*Y$16</f>
        <v>1319.7890939966226</v>
      </c>
      <c r="U1619" s="21">
        <f>MIN(O1619,Y$17)</f>
        <v>0</v>
      </c>
      <c r="V1619" s="21">
        <f t="shared" si="155"/>
        <v>1914.0444162283395</v>
      </c>
      <c r="W1619" s="22"/>
    </row>
    <row r="1620" spans="1:23" x14ac:dyDescent="0.35">
      <c r="A1620" s="6" t="s">
        <v>15</v>
      </c>
      <c r="B1620" s="6">
        <v>1613</v>
      </c>
      <c r="C1620" s="6">
        <v>136</v>
      </c>
      <c r="D1620" s="10">
        <v>107.2</v>
      </c>
      <c r="E1620" s="42">
        <f t="shared" si="153"/>
        <v>0.1388888888888889</v>
      </c>
      <c r="F1620" s="42">
        <f t="shared" si="154"/>
        <v>0.5</v>
      </c>
      <c r="G1620" s="42">
        <f>0.5*Y$11*Y$13*Y$10*(D1620*(1000/3600))^2</f>
        <v>802.54764963555556</v>
      </c>
      <c r="H1620" s="42">
        <f>IF(D1620=0,0,Y$12*Y$9*9.81)</f>
        <v>374.44769999999994</v>
      </c>
      <c r="I1620" s="42">
        <f t="shared" si="150"/>
        <v>1176.9953496355556</v>
      </c>
      <c r="J1620" s="42">
        <f>(Y$9*E1620)+IF(E1620&gt;0,H1620+G1620,0)</f>
        <v>1417.9675718577778</v>
      </c>
      <c r="K1620" s="42">
        <f>MAX((Y$9*E1620)+H1620+G1620,0)</f>
        <v>1417.9675718577778</v>
      </c>
      <c r="L1620" s="42">
        <f t="shared" si="151"/>
        <v>0</v>
      </c>
      <c r="M1620" s="42">
        <f>ABS(MIN((Y$9*E1620)+H1620+G1620,0))</f>
        <v>0</v>
      </c>
      <c r="N1620" s="42">
        <f>MAX(K1620,0)*(D1620*1000/3600)</f>
        <v>42223.923250876054</v>
      </c>
      <c r="O1620" s="42">
        <f>ABS(M1620*(D1620*1000/3600))</f>
        <v>0</v>
      </c>
      <c r="P1620" s="42">
        <f>P1619+N1620/1000</f>
        <v>15720.971556347824</v>
      </c>
      <c r="Q1620" s="42">
        <f>Q1619+O1620/1000</f>
        <v>2136.8406981226767</v>
      </c>
      <c r="R1620" s="43"/>
      <c r="S1620" s="43">
        <f t="shared" si="152"/>
        <v>0</v>
      </c>
      <c r="T1620" s="42">
        <f>V1620*Y$16</f>
        <v>1319.7890939966226</v>
      </c>
      <c r="U1620" s="21">
        <f>MIN(O1620,Y$17)</f>
        <v>0</v>
      </c>
      <c r="V1620" s="21">
        <f t="shared" si="155"/>
        <v>1914.0444162283395</v>
      </c>
      <c r="W1620" s="22"/>
    </row>
    <row r="1621" spans="1:23" x14ac:dyDescent="0.35">
      <c r="A1621" s="6" t="s">
        <v>15</v>
      </c>
      <c r="B1621" s="6">
        <v>1614</v>
      </c>
      <c r="C1621" s="6">
        <v>137</v>
      </c>
      <c r="D1621" s="10">
        <v>107.8</v>
      </c>
      <c r="E1621" s="42">
        <f t="shared" si="153"/>
        <v>0.18055555555555516</v>
      </c>
      <c r="F1621" s="42">
        <f t="shared" si="154"/>
        <v>0.64999999999999858</v>
      </c>
      <c r="G1621" s="42">
        <f>0.5*Y$11*Y$13*Y$10*(D1621*(1000/3600))^2</f>
        <v>811.55653305222233</v>
      </c>
      <c r="H1621" s="42">
        <f>IF(D1621=0,0,Y$12*Y$9*9.81)</f>
        <v>374.44769999999994</v>
      </c>
      <c r="I1621" s="42">
        <f t="shared" si="150"/>
        <v>1186.0042330522224</v>
      </c>
      <c r="J1621" s="42">
        <f>(Y$9*E1621)+IF(E1621&gt;0,H1621+G1621,0)</f>
        <v>1499.2681219411106</v>
      </c>
      <c r="K1621" s="42">
        <f>MAX((Y$9*E1621)+H1621+G1621,0)</f>
        <v>1499.2681219411106</v>
      </c>
      <c r="L1621" s="42">
        <f t="shared" si="151"/>
        <v>0</v>
      </c>
      <c r="M1621" s="42">
        <f>ABS(MIN((Y$9*E1621)+H1621+G1621,0))</f>
        <v>0</v>
      </c>
      <c r="N1621" s="42">
        <f>MAX(K1621,0)*(D1621*1000/3600)</f>
        <v>44894.750984792146</v>
      </c>
      <c r="O1621" s="42">
        <f>ABS(M1621*(D1621*1000/3600))</f>
        <v>0</v>
      </c>
      <c r="P1621" s="42">
        <f>P1620+N1621/1000</f>
        <v>15765.866307332615</v>
      </c>
      <c r="Q1621" s="42">
        <f>Q1620+O1621/1000</f>
        <v>2136.8406981226767</v>
      </c>
      <c r="R1621" s="43"/>
      <c r="S1621" s="43">
        <f t="shared" si="152"/>
        <v>0</v>
      </c>
      <c r="T1621" s="42">
        <f>V1621*Y$16</f>
        <v>1319.7890939966226</v>
      </c>
      <c r="U1621" s="21">
        <f>MIN(O1621,Y$17)</f>
        <v>0</v>
      </c>
      <c r="V1621" s="21">
        <f t="shared" si="155"/>
        <v>1914.0444162283395</v>
      </c>
      <c r="W1621" s="22"/>
    </row>
    <row r="1622" spans="1:23" x14ac:dyDescent="0.35">
      <c r="A1622" s="6" t="s">
        <v>15</v>
      </c>
      <c r="B1622" s="6">
        <v>1615</v>
      </c>
      <c r="C1622" s="6">
        <v>138</v>
      </c>
      <c r="D1622" s="10">
        <v>108.5</v>
      </c>
      <c r="E1622" s="42">
        <f t="shared" si="153"/>
        <v>0.2222222222222234</v>
      </c>
      <c r="F1622" s="42">
        <f t="shared" si="154"/>
        <v>0.80000000000000426</v>
      </c>
      <c r="G1622" s="42">
        <f>0.5*Y$11*Y$13*Y$10*(D1622*(1000/3600))^2</f>
        <v>822.13044807638892</v>
      </c>
      <c r="H1622" s="42">
        <f>IF(D1622=0,0,Y$12*Y$9*9.81)</f>
        <v>374.44769999999994</v>
      </c>
      <c r="I1622" s="42">
        <f t="shared" si="150"/>
        <v>1196.578148076389</v>
      </c>
      <c r="J1622" s="42">
        <f>(Y$9*E1622)+IF(E1622&gt;0,H1622+G1622,0)</f>
        <v>1582.1337036319464</v>
      </c>
      <c r="K1622" s="42">
        <f>MAX((Y$9*E1622)+H1622+G1622,0)</f>
        <v>1582.1337036319464</v>
      </c>
      <c r="L1622" s="42">
        <f t="shared" si="151"/>
        <v>0</v>
      </c>
      <c r="M1622" s="42">
        <f>ABS(MIN((Y$9*E1622)+H1622+G1622,0))</f>
        <v>0</v>
      </c>
      <c r="N1622" s="42">
        <f>MAX(K1622,0)*(D1622*1000/3600)</f>
        <v>47683.751901129501</v>
      </c>
      <c r="O1622" s="42">
        <f>ABS(M1622*(D1622*1000/3600))</f>
        <v>0</v>
      </c>
      <c r="P1622" s="42">
        <f>P1621+N1622/1000</f>
        <v>15813.550059233745</v>
      </c>
      <c r="Q1622" s="42">
        <f>Q1621+O1622/1000</f>
        <v>2136.8406981226767</v>
      </c>
      <c r="R1622" s="43"/>
      <c r="S1622" s="43">
        <f t="shared" si="152"/>
        <v>0</v>
      </c>
      <c r="T1622" s="42">
        <f>V1622*Y$16</f>
        <v>1319.7890939966226</v>
      </c>
      <c r="U1622" s="21">
        <f>MIN(O1622,Y$17)</f>
        <v>0</v>
      </c>
      <c r="V1622" s="21">
        <f t="shared" si="155"/>
        <v>1914.0444162283395</v>
      </c>
      <c r="W1622" s="22"/>
    </row>
    <row r="1623" spans="1:23" x14ac:dyDescent="0.35">
      <c r="A1623" s="6" t="s">
        <v>15</v>
      </c>
      <c r="B1623" s="6">
        <v>1616</v>
      </c>
      <c r="C1623" s="6">
        <v>139</v>
      </c>
      <c r="D1623" s="10">
        <v>109.4</v>
      </c>
      <c r="E1623" s="42">
        <f t="shared" si="153"/>
        <v>0.27777777777777779</v>
      </c>
      <c r="F1623" s="42">
        <f t="shared" si="154"/>
        <v>1</v>
      </c>
      <c r="G1623" s="42">
        <f>0.5*Y$11*Y$13*Y$10*(D1623*(1000/3600))^2</f>
        <v>835.82604595888904</v>
      </c>
      <c r="H1623" s="42">
        <f>IF(D1623=0,0,Y$12*Y$9*9.81)</f>
        <v>374.44769999999994</v>
      </c>
      <c r="I1623" s="42">
        <f t="shared" si="150"/>
        <v>1210.2737459588889</v>
      </c>
      <c r="J1623" s="42">
        <f>(Y$9*E1623)+IF(E1623&gt;0,H1623+G1623,0)</f>
        <v>1692.2181904033332</v>
      </c>
      <c r="K1623" s="42">
        <f>MAX((Y$9*E1623)+H1623+G1623,0)</f>
        <v>1692.2181904033334</v>
      </c>
      <c r="L1623" s="42">
        <f t="shared" si="151"/>
        <v>0</v>
      </c>
      <c r="M1623" s="42">
        <f>ABS(MIN((Y$9*E1623)+H1623+G1623,0))</f>
        <v>0</v>
      </c>
      <c r="N1623" s="42">
        <f>MAX(K1623,0)*(D1623*1000/3600)</f>
        <v>51424.630563923522</v>
      </c>
      <c r="O1623" s="42">
        <f>ABS(M1623*(D1623*1000/3600))</f>
        <v>0</v>
      </c>
      <c r="P1623" s="42">
        <f>P1622+N1623/1000</f>
        <v>15864.974689797667</v>
      </c>
      <c r="Q1623" s="42">
        <f>Q1622+O1623/1000</f>
        <v>2136.8406981226767</v>
      </c>
      <c r="R1623" s="43"/>
      <c r="S1623" s="43">
        <f t="shared" si="152"/>
        <v>0</v>
      </c>
      <c r="T1623" s="42">
        <f>V1623*Y$16</f>
        <v>1319.7890939966226</v>
      </c>
      <c r="U1623" s="21">
        <f>MIN(O1623,Y$17)</f>
        <v>0</v>
      </c>
      <c r="V1623" s="21">
        <f t="shared" si="155"/>
        <v>1914.0444162283395</v>
      </c>
      <c r="W1623" s="22"/>
    </row>
    <row r="1624" spans="1:23" x14ac:dyDescent="0.35">
      <c r="A1624" s="6" t="s">
        <v>15</v>
      </c>
      <c r="B1624" s="6">
        <v>1617</v>
      </c>
      <c r="C1624" s="6">
        <v>140</v>
      </c>
      <c r="D1624" s="10">
        <v>110.5</v>
      </c>
      <c r="E1624" s="42">
        <f t="shared" si="153"/>
        <v>0.31944444444444403</v>
      </c>
      <c r="F1624" s="42">
        <f t="shared" si="154"/>
        <v>1.1499999999999986</v>
      </c>
      <c r="G1624" s="42">
        <f>0.5*Y$11*Y$13*Y$10*(D1624*(1000/3600))^2</f>
        <v>852.71874990972231</v>
      </c>
      <c r="H1624" s="42">
        <f>IF(D1624=0,0,Y$12*Y$9*9.81)</f>
        <v>374.44769999999994</v>
      </c>
      <c r="I1624" s="42">
        <f t="shared" si="150"/>
        <v>1227.1664499097224</v>
      </c>
      <c r="J1624" s="42">
        <f>(Y$9*E1624)+IF(E1624&gt;0,H1624+G1624,0)</f>
        <v>1781.4025610208328</v>
      </c>
      <c r="K1624" s="42">
        <f>MAX((Y$9*E1624)+H1624+G1624,0)</f>
        <v>1781.4025610208328</v>
      </c>
      <c r="L1624" s="42">
        <f t="shared" si="151"/>
        <v>0</v>
      </c>
      <c r="M1624" s="42">
        <f>ABS(MIN((Y$9*E1624)+H1624+G1624,0))</f>
        <v>0</v>
      </c>
      <c r="N1624" s="42">
        <f>MAX(K1624,0)*(D1624*1000/3600)</f>
        <v>54679.161942445004</v>
      </c>
      <c r="O1624" s="42">
        <f>ABS(M1624*(D1624*1000/3600))</f>
        <v>0</v>
      </c>
      <c r="P1624" s="42">
        <f>P1623+N1624/1000</f>
        <v>15919.653851740113</v>
      </c>
      <c r="Q1624" s="42">
        <f>Q1623+O1624/1000</f>
        <v>2136.8406981226767</v>
      </c>
      <c r="R1624" s="43"/>
      <c r="S1624" s="43">
        <f t="shared" si="152"/>
        <v>0</v>
      </c>
      <c r="T1624" s="42">
        <f>V1624*Y$16</f>
        <v>1319.7890939966226</v>
      </c>
      <c r="U1624" s="21">
        <f>MIN(O1624,Y$17)</f>
        <v>0</v>
      </c>
      <c r="V1624" s="21">
        <f t="shared" si="155"/>
        <v>1914.0444162283395</v>
      </c>
      <c r="W1624" s="22"/>
    </row>
    <row r="1625" spans="1:23" x14ac:dyDescent="0.35">
      <c r="A1625" s="6" t="s">
        <v>15</v>
      </c>
      <c r="B1625" s="6">
        <v>1618</v>
      </c>
      <c r="C1625" s="6">
        <v>141</v>
      </c>
      <c r="D1625" s="10">
        <v>111.7</v>
      </c>
      <c r="E1625" s="42">
        <f t="shared" si="153"/>
        <v>0.34722222222222221</v>
      </c>
      <c r="F1625" s="42">
        <f t="shared" si="154"/>
        <v>1.25</v>
      </c>
      <c r="G1625" s="42">
        <f>0.5*Y$11*Y$13*Y$10*(D1625*(1000/3600))^2</f>
        <v>871.33990242305561</v>
      </c>
      <c r="H1625" s="42">
        <f>IF(D1625=0,0,Y$12*Y$9*9.81)</f>
        <v>374.44769999999994</v>
      </c>
      <c r="I1625" s="42">
        <f t="shared" si="150"/>
        <v>1245.7876024230554</v>
      </c>
      <c r="J1625" s="42">
        <f>(Y$9*E1625)+IF(E1625&gt;0,H1625+G1625,0)</f>
        <v>1848.2181579786111</v>
      </c>
      <c r="K1625" s="42">
        <f>MAX((Y$9*E1625)+H1625+G1625,0)</f>
        <v>1848.2181579786111</v>
      </c>
      <c r="L1625" s="42">
        <f t="shared" si="151"/>
        <v>0</v>
      </c>
      <c r="M1625" s="42">
        <f>ABS(MIN((Y$9*E1625)+H1625+G1625,0))</f>
        <v>0</v>
      </c>
      <c r="N1625" s="42">
        <f>MAX(K1625,0)*(D1625*1000/3600)</f>
        <v>57346.10229061413</v>
      </c>
      <c r="O1625" s="42">
        <f>ABS(M1625*(D1625*1000/3600))</f>
        <v>0</v>
      </c>
      <c r="P1625" s="42">
        <f>P1624+N1625/1000</f>
        <v>15976.999954030727</v>
      </c>
      <c r="Q1625" s="42">
        <f>Q1624+O1625/1000</f>
        <v>2136.8406981226767</v>
      </c>
      <c r="R1625" s="43"/>
      <c r="S1625" s="43">
        <f t="shared" si="152"/>
        <v>0</v>
      </c>
      <c r="T1625" s="42">
        <f>V1625*Y$16</f>
        <v>1319.7890939966226</v>
      </c>
      <c r="U1625" s="21">
        <f>MIN(O1625,Y$17)</f>
        <v>0</v>
      </c>
      <c r="V1625" s="21">
        <f t="shared" si="155"/>
        <v>1914.0444162283395</v>
      </c>
      <c r="W1625" s="22"/>
    </row>
    <row r="1626" spans="1:23" x14ac:dyDescent="0.35">
      <c r="A1626" s="6" t="s">
        <v>15</v>
      </c>
      <c r="B1626" s="6">
        <v>1619</v>
      </c>
      <c r="C1626" s="6">
        <v>142</v>
      </c>
      <c r="D1626" s="10">
        <v>113</v>
      </c>
      <c r="E1626" s="42">
        <f t="shared" si="153"/>
        <v>0.33333333333333215</v>
      </c>
      <c r="F1626" s="42">
        <f t="shared" si="154"/>
        <v>1.1999999999999957</v>
      </c>
      <c r="G1626" s="42">
        <f>0.5*Y$11*Y$13*Y$10*(D1626*(1000/3600))^2</f>
        <v>891.73978563888886</v>
      </c>
      <c r="H1626" s="42">
        <f>IF(D1626=0,0,Y$12*Y$9*9.81)</f>
        <v>374.44769999999994</v>
      </c>
      <c r="I1626" s="42">
        <f t="shared" si="150"/>
        <v>1266.1874856388888</v>
      </c>
      <c r="J1626" s="42">
        <f>(Y$9*E1626)+IF(E1626&gt;0,H1626+G1626,0)</f>
        <v>1844.5208189722202</v>
      </c>
      <c r="K1626" s="42">
        <f>MAX((Y$9*E1626)+H1626+G1626,0)</f>
        <v>1844.5208189722202</v>
      </c>
      <c r="L1626" s="42">
        <f t="shared" si="151"/>
        <v>0</v>
      </c>
      <c r="M1626" s="42">
        <f>ABS(MIN((Y$9*E1626)+H1626+G1626,0))</f>
        <v>0</v>
      </c>
      <c r="N1626" s="42">
        <f>MAX(K1626,0)*(D1626*1000/3600)</f>
        <v>57897.459039961359</v>
      </c>
      <c r="O1626" s="42">
        <f>ABS(M1626*(D1626*1000/3600))</f>
        <v>0</v>
      </c>
      <c r="P1626" s="42">
        <f>P1625+N1626/1000</f>
        <v>16034.897413070688</v>
      </c>
      <c r="Q1626" s="42">
        <f>Q1625+O1626/1000</f>
        <v>2136.8406981226767</v>
      </c>
      <c r="R1626" s="43"/>
      <c r="S1626" s="43">
        <f t="shared" si="152"/>
        <v>0</v>
      </c>
      <c r="T1626" s="42">
        <f>V1626*Y$16</f>
        <v>1319.7890939966226</v>
      </c>
      <c r="U1626" s="21">
        <f>MIN(O1626,Y$17)</f>
        <v>0</v>
      </c>
      <c r="V1626" s="21">
        <f t="shared" si="155"/>
        <v>1914.0444162283395</v>
      </c>
      <c r="W1626" s="22"/>
    </row>
    <row r="1627" spans="1:23" x14ac:dyDescent="0.35">
      <c r="A1627" s="6" t="s">
        <v>15</v>
      </c>
      <c r="B1627" s="6">
        <v>1620</v>
      </c>
      <c r="C1627" s="6">
        <v>143</v>
      </c>
      <c r="D1627" s="10">
        <v>114.1</v>
      </c>
      <c r="E1627" s="42">
        <f t="shared" si="153"/>
        <v>0.29166666666666585</v>
      </c>
      <c r="F1627" s="42">
        <f t="shared" si="154"/>
        <v>1.0499999999999972</v>
      </c>
      <c r="G1627" s="42">
        <f>0.5*Y$11*Y$13*Y$10*(D1627*(1000/3600))^2</f>
        <v>909.18559312972206</v>
      </c>
      <c r="H1627" s="42">
        <f>IF(D1627=0,0,Y$12*Y$9*9.81)</f>
        <v>374.44769999999994</v>
      </c>
      <c r="I1627" s="42">
        <f t="shared" si="150"/>
        <v>1283.633293129722</v>
      </c>
      <c r="J1627" s="42">
        <f>(Y$9*E1627)+IF(E1627&gt;0,H1627+G1627,0)</f>
        <v>1789.6749597963872</v>
      </c>
      <c r="K1627" s="42">
        <f>MAX((Y$9*E1627)+H1627+G1627,0)</f>
        <v>1789.6749597963872</v>
      </c>
      <c r="L1627" s="42">
        <f t="shared" si="151"/>
        <v>0</v>
      </c>
      <c r="M1627" s="42">
        <f>ABS(MIN((Y$9*E1627)+H1627+G1627,0))</f>
        <v>0</v>
      </c>
      <c r="N1627" s="42">
        <f>MAX(K1627,0)*(D1627*1000/3600)</f>
        <v>56722.753586879931</v>
      </c>
      <c r="O1627" s="42">
        <f>ABS(M1627*(D1627*1000/3600))</f>
        <v>0</v>
      </c>
      <c r="P1627" s="42">
        <f>P1626+N1627/1000</f>
        <v>16091.620166657569</v>
      </c>
      <c r="Q1627" s="42">
        <f>Q1626+O1627/1000</f>
        <v>2136.8406981226767</v>
      </c>
      <c r="R1627" s="43"/>
      <c r="S1627" s="43">
        <f t="shared" si="152"/>
        <v>0</v>
      </c>
      <c r="T1627" s="42">
        <f>V1627*Y$16</f>
        <v>1319.7890939966226</v>
      </c>
      <c r="U1627" s="21">
        <f>MIN(O1627,Y$17)</f>
        <v>0</v>
      </c>
      <c r="V1627" s="21">
        <f t="shared" si="155"/>
        <v>1914.0444162283395</v>
      </c>
      <c r="W1627" s="22"/>
    </row>
    <row r="1628" spans="1:23" x14ac:dyDescent="0.35">
      <c r="A1628" s="6" t="s">
        <v>15</v>
      </c>
      <c r="B1628" s="6">
        <v>1621</v>
      </c>
      <c r="C1628" s="6">
        <v>144</v>
      </c>
      <c r="D1628" s="10">
        <v>115.1</v>
      </c>
      <c r="E1628" s="42">
        <f t="shared" si="153"/>
        <v>0.25000000000000155</v>
      </c>
      <c r="F1628" s="42">
        <f t="shared" si="154"/>
        <v>0.90000000000000568</v>
      </c>
      <c r="G1628" s="42">
        <f>0.5*Y$11*Y$13*Y$10*(D1628*(1000/3600))^2</f>
        <v>925.19207436305544</v>
      </c>
      <c r="H1628" s="42">
        <f>IF(D1628=0,0,Y$12*Y$9*9.81)</f>
        <v>374.44769999999994</v>
      </c>
      <c r="I1628" s="42">
        <f t="shared" si="150"/>
        <v>1299.6397743630555</v>
      </c>
      <c r="J1628" s="42">
        <f>(Y$9*E1628)+IF(E1628&gt;0,H1628+G1628,0)</f>
        <v>1733.3897743630582</v>
      </c>
      <c r="K1628" s="42">
        <f>MAX((Y$9*E1628)+H1628+G1628,0)</f>
        <v>1733.3897743630582</v>
      </c>
      <c r="L1628" s="42">
        <f t="shared" si="151"/>
        <v>0</v>
      </c>
      <c r="M1628" s="42">
        <f>ABS(MIN((Y$9*E1628)+H1628+G1628,0))</f>
        <v>0</v>
      </c>
      <c r="N1628" s="42">
        <f>MAX(K1628,0)*(D1628*1000/3600)</f>
        <v>55420.323063663331</v>
      </c>
      <c r="O1628" s="42">
        <f>ABS(M1628*(D1628*1000/3600))</f>
        <v>0</v>
      </c>
      <c r="P1628" s="42">
        <f>P1627+N1628/1000</f>
        <v>16147.040489721232</v>
      </c>
      <c r="Q1628" s="42">
        <f>Q1627+O1628/1000</f>
        <v>2136.8406981226767</v>
      </c>
      <c r="R1628" s="43"/>
      <c r="S1628" s="43">
        <f t="shared" si="152"/>
        <v>0</v>
      </c>
      <c r="T1628" s="42">
        <f>V1628*Y$16</f>
        <v>1319.7890939966226</v>
      </c>
      <c r="U1628" s="21">
        <f>MIN(O1628,Y$17)</f>
        <v>0</v>
      </c>
      <c r="V1628" s="21">
        <f t="shared" si="155"/>
        <v>1914.0444162283395</v>
      </c>
      <c r="W1628" s="22"/>
    </row>
    <row r="1629" spans="1:23" x14ac:dyDescent="0.35">
      <c r="A1629" s="6" t="s">
        <v>15</v>
      </c>
      <c r="B1629" s="6">
        <v>1622</v>
      </c>
      <c r="C1629" s="6">
        <v>145</v>
      </c>
      <c r="D1629" s="10">
        <v>115.9</v>
      </c>
      <c r="E1629" s="42">
        <f t="shared" si="153"/>
        <v>0.19444444444444522</v>
      </c>
      <c r="F1629" s="42">
        <f t="shared" si="154"/>
        <v>0.70000000000000284</v>
      </c>
      <c r="G1629" s="42">
        <f>0.5*Y$11*Y$13*Y$10*(D1629*(1000/3600))^2</f>
        <v>938.09782362972248</v>
      </c>
      <c r="H1629" s="42">
        <f>IF(D1629=0,0,Y$12*Y$9*9.81)</f>
        <v>374.44769999999994</v>
      </c>
      <c r="I1629" s="42">
        <f t="shared" si="150"/>
        <v>1312.5455236297225</v>
      </c>
      <c r="J1629" s="42">
        <f>(Y$9*E1629)+IF(E1629&gt;0,H1629+G1629,0)</f>
        <v>1649.906634740835</v>
      </c>
      <c r="K1629" s="42">
        <f>MAX((Y$9*E1629)+H1629+G1629,0)</f>
        <v>1649.9066347408348</v>
      </c>
      <c r="L1629" s="42">
        <f t="shared" si="151"/>
        <v>0</v>
      </c>
      <c r="M1629" s="42">
        <f>ABS(MIN((Y$9*E1629)+H1629+G1629,0))</f>
        <v>0</v>
      </c>
      <c r="N1629" s="42">
        <f>MAX(K1629,0)*(D1629*1000/3600)</f>
        <v>53117.827490684096</v>
      </c>
      <c r="O1629" s="42">
        <f>ABS(M1629*(D1629*1000/3600))</f>
        <v>0</v>
      </c>
      <c r="P1629" s="42">
        <f>P1628+N1629/1000</f>
        <v>16200.158317211915</v>
      </c>
      <c r="Q1629" s="42">
        <f>Q1628+O1629/1000</f>
        <v>2136.8406981226767</v>
      </c>
      <c r="R1629" s="43"/>
      <c r="S1629" s="43">
        <f t="shared" si="152"/>
        <v>0</v>
      </c>
      <c r="T1629" s="42">
        <f>V1629*Y$16</f>
        <v>1319.7890939966226</v>
      </c>
      <c r="U1629" s="21">
        <f>MIN(O1629,Y$17)</f>
        <v>0</v>
      </c>
      <c r="V1629" s="21">
        <f t="shared" si="155"/>
        <v>1914.0444162283395</v>
      </c>
      <c r="W1629" s="22"/>
    </row>
    <row r="1630" spans="1:23" x14ac:dyDescent="0.35">
      <c r="A1630" s="6" t="s">
        <v>15</v>
      </c>
      <c r="B1630" s="6">
        <v>1623</v>
      </c>
      <c r="C1630" s="6">
        <v>146</v>
      </c>
      <c r="D1630" s="10">
        <v>116.5</v>
      </c>
      <c r="E1630" s="42">
        <f t="shared" si="153"/>
        <v>0.11111111111111072</v>
      </c>
      <c r="F1630" s="42">
        <f t="shared" si="154"/>
        <v>0.39999999999999858</v>
      </c>
      <c r="G1630" s="42">
        <f>0.5*Y$11*Y$13*Y$10*(D1630*(1000/3600))^2</f>
        <v>947.8357980763891</v>
      </c>
      <c r="H1630" s="42">
        <f>IF(D1630=0,0,Y$12*Y$9*9.81)</f>
        <v>374.44769999999994</v>
      </c>
      <c r="I1630" s="42">
        <f t="shared" si="150"/>
        <v>1322.2834980763892</v>
      </c>
      <c r="J1630" s="42">
        <f>(Y$9*E1630)+IF(E1630&gt;0,H1630+G1630,0)</f>
        <v>1515.0612758541663</v>
      </c>
      <c r="K1630" s="42">
        <f>MAX((Y$9*E1630)+H1630+G1630,0)</f>
        <v>1515.0612758541661</v>
      </c>
      <c r="L1630" s="42">
        <f t="shared" si="151"/>
        <v>0</v>
      </c>
      <c r="M1630" s="42">
        <f>ABS(MIN((Y$9*E1630)+H1630+G1630,0))</f>
        <v>0</v>
      </c>
      <c r="N1630" s="42">
        <f>MAX(K1630,0)*(D1630*1000/3600)</f>
        <v>49029.066288058435</v>
      </c>
      <c r="O1630" s="42">
        <f>ABS(M1630*(D1630*1000/3600))</f>
        <v>0</v>
      </c>
      <c r="P1630" s="42">
        <f>P1629+N1630/1000</f>
        <v>16249.187383499973</v>
      </c>
      <c r="Q1630" s="42">
        <f>Q1629+O1630/1000</f>
        <v>2136.8406981226767</v>
      </c>
      <c r="R1630" s="43"/>
      <c r="S1630" s="43">
        <f t="shared" si="152"/>
        <v>0</v>
      </c>
      <c r="T1630" s="42">
        <f>V1630*Y$16</f>
        <v>1319.7890939966226</v>
      </c>
      <c r="U1630" s="21">
        <f>MIN(O1630,Y$17)</f>
        <v>0</v>
      </c>
      <c r="V1630" s="21">
        <f t="shared" si="155"/>
        <v>1914.0444162283395</v>
      </c>
      <c r="W1630" s="22"/>
    </row>
    <row r="1631" spans="1:23" x14ac:dyDescent="0.35">
      <c r="A1631" s="6" t="s">
        <v>15</v>
      </c>
      <c r="B1631" s="6">
        <v>1624</v>
      </c>
      <c r="C1631" s="6">
        <v>147</v>
      </c>
      <c r="D1631" s="10">
        <v>116.7</v>
      </c>
      <c r="E1631" s="42">
        <f t="shared" si="153"/>
        <v>1.3888888888888099E-2</v>
      </c>
      <c r="F1631" s="42">
        <f t="shared" si="154"/>
        <v>4.9999999999997158E-2</v>
      </c>
      <c r="G1631" s="42">
        <f>0.5*Y$11*Y$13*Y$10*(D1631*(1000/3600))^2</f>
        <v>951.09296336750026</v>
      </c>
      <c r="H1631" s="42">
        <f>IF(D1631=0,0,Y$12*Y$9*9.81)</f>
        <v>374.44769999999994</v>
      </c>
      <c r="I1631" s="42">
        <f t="shared" si="150"/>
        <v>1325.5406633675002</v>
      </c>
      <c r="J1631" s="42">
        <f>(Y$9*E1631)+IF(E1631&gt;0,H1631+G1631,0)</f>
        <v>1349.637885589721</v>
      </c>
      <c r="K1631" s="42">
        <f>MAX((Y$9*E1631)+H1631+G1631,0)</f>
        <v>1349.637885589721</v>
      </c>
      <c r="L1631" s="42">
        <f t="shared" si="151"/>
        <v>0</v>
      </c>
      <c r="M1631" s="42">
        <f>ABS(MIN((Y$9*E1631)+H1631+G1631,0))</f>
        <v>0</v>
      </c>
      <c r="N1631" s="42">
        <f>MAX(K1631,0)*(D1631*1000/3600)</f>
        <v>43750.761457866785</v>
      </c>
      <c r="O1631" s="42">
        <f>ABS(M1631*(D1631*1000/3600))</f>
        <v>0</v>
      </c>
      <c r="P1631" s="42">
        <f>P1630+N1631/1000</f>
        <v>16292.93814495784</v>
      </c>
      <c r="Q1631" s="42">
        <f>Q1630+O1631/1000</f>
        <v>2136.8406981226767</v>
      </c>
      <c r="R1631" s="43"/>
      <c r="S1631" s="43">
        <f t="shared" si="152"/>
        <v>0</v>
      </c>
      <c r="T1631" s="42">
        <f>V1631*Y$16</f>
        <v>1319.7890939966226</v>
      </c>
      <c r="U1631" s="21">
        <f>MIN(O1631,Y$17)</f>
        <v>0</v>
      </c>
      <c r="V1631" s="21">
        <f t="shared" si="155"/>
        <v>1914.0444162283395</v>
      </c>
      <c r="W1631" s="22"/>
    </row>
    <row r="1632" spans="1:23" x14ac:dyDescent="0.35">
      <c r="A1632" s="6" t="s">
        <v>15</v>
      </c>
      <c r="B1632" s="6">
        <v>1625</v>
      </c>
      <c r="C1632" s="6">
        <v>148</v>
      </c>
      <c r="D1632" s="10">
        <v>116.6</v>
      </c>
      <c r="E1632" s="42">
        <f t="shared" si="153"/>
        <v>-6.9444444444444448E-2</v>
      </c>
      <c r="F1632" s="42">
        <f t="shared" si="154"/>
        <v>-0.25</v>
      </c>
      <c r="G1632" s="42">
        <f>0.5*Y$11*Y$13*Y$10*(D1632*(1000/3600))^2</f>
        <v>949.4636823588886</v>
      </c>
      <c r="H1632" s="42">
        <f>IF(D1632=0,0,Y$12*Y$9*9.81)</f>
        <v>374.44769999999994</v>
      </c>
      <c r="I1632" s="42">
        <f t="shared" si="150"/>
        <v>1323.9113823588887</v>
      </c>
      <c r="J1632" s="42">
        <f>(Y$9*E1632)+IF(E1632&gt;0,H1632+G1632,0)</f>
        <v>-120.48611111111111</v>
      </c>
      <c r="K1632" s="42">
        <f>MAX((Y$9*E1632)+H1632+G1632,0)</f>
        <v>1203.4252712477773</v>
      </c>
      <c r="L1632" s="42">
        <f t="shared" si="151"/>
        <v>120.48611111111111</v>
      </c>
      <c r="M1632" s="42">
        <f>ABS(MIN((Y$9*E1632)+H1632+G1632,0))</f>
        <v>0</v>
      </c>
      <c r="N1632" s="42">
        <f>MAX(K1632,0)*(D1632*1000/3600)</f>
        <v>38977.607396525229</v>
      </c>
      <c r="O1632" s="42">
        <f>ABS(M1632*(D1632*1000/3600))</f>
        <v>0</v>
      </c>
      <c r="P1632" s="42">
        <f>P1631+N1632/1000</f>
        <v>16331.915752354365</v>
      </c>
      <c r="Q1632" s="42">
        <f>Q1631+O1632/1000</f>
        <v>2136.8406981226767</v>
      </c>
      <c r="R1632" s="43"/>
      <c r="S1632" s="43">
        <f t="shared" si="152"/>
        <v>0</v>
      </c>
      <c r="T1632" s="42">
        <f>V1632*Y$16</f>
        <v>1319.7890939966226</v>
      </c>
      <c r="U1632" s="21">
        <f>MIN(O1632,Y$17)</f>
        <v>0</v>
      </c>
      <c r="V1632" s="21">
        <f t="shared" si="155"/>
        <v>1914.0444162283395</v>
      </c>
      <c r="W1632" s="22"/>
    </row>
    <row r="1633" spans="1:23" x14ac:dyDescent="0.35">
      <c r="A1633" s="6" t="s">
        <v>15</v>
      </c>
      <c r="B1633" s="6">
        <v>1626</v>
      </c>
      <c r="C1633" s="6">
        <v>149</v>
      </c>
      <c r="D1633" s="10">
        <v>116.2</v>
      </c>
      <c r="E1633" s="42">
        <f t="shared" si="153"/>
        <v>-0.19444444444444325</v>
      </c>
      <c r="F1633" s="42">
        <f t="shared" si="154"/>
        <v>-0.69999999999999574</v>
      </c>
      <c r="G1633" s="42">
        <f>0.5*Y$11*Y$13*Y$10*(D1633*(1000/3600))^2</f>
        <v>942.96052558555573</v>
      </c>
      <c r="H1633" s="42">
        <f>IF(D1633=0,0,Y$12*Y$9*9.81)</f>
        <v>374.44769999999994</v>
      </c>
      <c r="I1633" s="42">
        <f t="shared" si="150"/>
        <v>1317.4082255855556</v>
      </c>
      <c r="J1633" s="42">
        <f>(Y$9*E1633)+IF(E1633&gt;0,H1633+G1633,0)</f>
        <v>-337.36111111110904</v>
      </c>
      <c r="K1633" s="42">
        <f>MAX((Y$9*E1633)+H1633+G1633,0)</f>
        <v>980.04711447444663</v>
      </c>
      <c r="L1633" s="42">
        <f t="shared" si="151"/>
        <v>337.36111111110904</v>
      </c>
      <c r="M1633" s="42">
        <f>ABS(MIN((Y$9*E1633)+H1633+G1633,0))</f>
        <v>0</v>
      </c>
      <c r="N1633" s="42">
        <f>MAX(K1633,0)*(D1633*1000/3600)</f>
        <v>31633.74297275853</v>
      </c>
      <c r="O1633" s="42">
        <f>ABS(M1633*(D1633*1000/3600))</f>
        <v>0</v>
      </c>
      <c r="P1633" s="42">
        <f>P1632+N1633/1000</f>
        <v>16363.549495327125</v>
      </c>
      <c r="Q1633" s="42">
        <f>Q1632+O1633/1000</f>
        <v>2136.8406981226767</v>
      </c>
      <c r="R1633" s="43"/>
      <c r="S1633" s="43">
        <f t="shared" si="152"/>
        <v>0</v>
      </c>
      <c r="T1633" s="42">
        <f>V1633*Y$16</f>
        <v>1319.7890939966226</v>
      </c>
      <c r="U1633" s="21">
        <f>MIN(O1633,Y$17)</f>
        <v>0</v>
      </c>
      <c r="V1633" s="21">
        <f t="shared" si="155"/>
        <v>1914.0444162283395</v>
      </c>
      <c r="W1633" s="22"/>
    </row>
    <row r="1634" spans="1:23" x14ac:dyDescent="0.35">
      <c r="A1634" s="6" t="s">
        <v>15</v>
      </c>
      <c r="B1634" s="6">
        <v>1627</v>
      </c>
      <c r="C1634" s="6">
        <v>150</v>
      </c>
      <c r="D1634" s="10">
        <v>115.2</v>
      </c>
      <c r="E1634" s="42">
        <f t="shared" si="153"/>
        <v>-0.33333333333333409</v>
      </c>
      <c r="F1634" s="42">
        <f t="shared" si="154"/>
        <v>-1.2000000000000028</v>
      </c>
      <c r="G1634" s="42">
        <f>0.5*Y$11*Y$13*Y$10*(D1634*(1000/3600))^2</f>
        <v>926.80040448</v>
      </c>
      <c r="H1634" s="42">
        <f>IF(D1634=0,0,Y$12*Y$9*9.81)</f>
        <v>374.44769999999994</v>
      </c>
      <c r="I1634" s="42">
        <f t="shared" si="150"/>
        <v>1301.2481044799999</v>
      </c>
      <c r="J1634" s="42">
        <f>(Y$9*E1634)+IF(E1634&gt;0,H1634+G1634,0)</f>
        <v>-578.33333333333462</v>
      </c>
      <c r="K1634" s="42">
        <f>MAX((Y$9*E1634)+H1634+G1634,0)</f>
        <v>722.91477114666532</v>
      </c>
      <c r="L1634" s="42">
        <f t="shared" si="151"/>
        <v>578.33333333333462</v>
      </c>
      <c r="M1634" s="42">
        <f>ABS(MIN((Y$9*E1634)+H1634+G1634,0))</f>
        <v>0</v>
      </c>
      <c r="N1634" s="42">
        <f>MAX(K1634,0)*(D1634*1000/3600)</f>
        <v>23133.27267669329</v>
      </c>
      <c r="O1634" s="42">
        <f>ABS(M1634*(D1634*1000/3600))</f>
        <v>0</v>
      </c>
      <c r="P1634" s="42">
        <f>P1633+N1634/1000</f>
        <v>16386.682768003819</v>
      </c>
      <c r="Q1634" s="42">
        <f>Q1633+O1634/1000</f>
        <v>2136.8406981226767</v>
      </c>
      <c r="R1634" s="43"/>
      <c r="S1634" s="43">
        <f t="shared" si="152"/>
        <v>0</v>
      </c>
      <c r="T1634" s="42">
        <f>V1634*Y$16</f>
        <v>1319.7890939966226</v>
      </c>
      <c r="U1634" s="21">
        <f>MIN(O1634,Y$17)</f>
        <v>0</v>
      </c>
      <c r="V1634" s="21">
        <f t="shared" si="155"/>
        <v>1914.0444162283395</v>
      </c>
      <c r="W1634" s="22"/>
    </row>
    <row r="1635" spans="1:23" x14ac:dyDescent="0.35">
      <c r="A1635" s="6" t="s">
        <v>15</v>
      </c>
      <c r="B1635" s="6">
        <v>1628</v>
      </c>
      <c r="C1635" s="6">
        <v>151</v>
      </c>
      <c r="D1635" s="10">
        <v>113.8</v>
      </c>
      <c r="E1635" s="42">
        <f t="shared" si="153"/>
        <v>-0.44444444444444481</v>
      </c>
      <c r="F1635" s="42">
        <f t="shared" si="154"/>
        <v>-1.6000000000000014</v>
      </c>
      <c r="G1635" s="42">
        <f>0.5*Y$11*Y$13*Y$10*(D1635*(1000/3600))^2</f>
        <v>904.41088491888888</v>
      </c>
      <c r="H1635" s="42">
        <f>IF(D1635=0,0,Y$12*Y$9*9.81)</f>
        <v>374.44769999999994</v>
      </c>
      <c r="I1635" s="42">
        <f t="shared" si="150"/>
        <v>1278.8585849188889</v>
      </c>
      <c r="J1635" s="42">
        <f>(Y$9*E1635)+IF(E1635&gt;0,H1635+G1635,0)</f>
        <v>-771.11111111111177</v>
      </c>
      <c r="K1635" s="42">
        <f>MAX((Y$9*E1635)+H1635+G1635,0)</f>
        <v>507.74747380777706</v>
      </c>
      <c r="L1635" s="42">
        <f t="shared" si="151"/>
        <v>771.11111111111177</v>
      </c>
      <c r="M1635" s="42">
        <f>ABS(MIN((Y$9*E1635)+H1635+G1635,0))</f>
        <v>0</v>
      </c>
      <c r="N1635" s="42">
        <f>MAX(K1635,0)*(D1635*1000/3600)</f>
        <v>16050.461810923618</v>
      </c>
      <c r="O1635" s="42">
        <f>ABS(M1635*(D1635*1000/3600))</f>
        <v>0</v>
      </c>
      <c r="P1635" s="42">
        <f>P1634+N1635/1000</f>
        <v>16402.733229814741</v>
      </c>
      <c r="Q1635" s="42">
        <f>Q1634+O1635/1000</f>
        <v>2136.8406981226767</v>
      </c>
      <c r="R1635" s="43"/>
      <c r="S1635" s="43">
        <f t="shared" si="152"/>
        <v>0</v>
      </c>
      <c r="T1635" s="42">
        <f>V1635*Y$16</f>
        <v>1319.7890939966226</v>
      </c>
      <c r="U1635" s="21">
        <f>MIN(O1635,Y$17)</f>
        <v>0</v>
      </c>
      <c r="V1635" s="21">
        <f t="shared" si="155"/>
        <v>1914.0444162283395</v>
      </c>
      <c r="W1635" s="22"/>
    </row>
    <row r="1636" spans="1:23" x14ac:dyDescent="0.35">
      <c r="A1636" s="6" t="s">
        <v>15</v>
      </c>
      <c r="B1636" s="6">
        <v>1629</v>
      </c>
      <c r="C1636" s="6">
        <v>152</v>
      </c>
      <c r="D1636" s="10">
        <v>112</v>
      </c>
      <c r="E1636" s="42">
        <f t="shared" si="153"/>
        <v>-0.51388888888888928</v>
      </c>
      <c r="F1636" s="42">
        <f t="shared" si="154"/>
        <v>-1.8500000000000014</v>
      </c>
      <c r="G1636" s="42">
        <f>0.5*Y$11*Y$13*Y$10*(D1636*(1000/3600))^2</f>
        <v>876.02661688888907</v>
      </c>
      <c r="H1636" s="42">
        <f>IF(D1636=0,0,Y$12*Y$9*9.81)</f>
        <v>374.44769999999994</v>
      </c>
      <c r="I1636" s="42">
        <f t="shared" si="150"/>
        <v>1250.474316888889</v>
      </c>
      <c r="J1636" s="42">
        <f>(Y$9*E1636)+IF(E1636&gt;0,H1636+G1636,0)</f>
        <v>-891.59722222222285</v>
      </c>
      <c r="K1636" s="42">
        <f>MAX((Y$9*E1636)+H1636+G1636,0)</f>
        <v>358.87709466666615</v>
      </c>
      <c r="L1636" s="42">
        <f t="shared" si="151"/>
        <v>891.59722222222285</v>
      </c>
      <c r="M1636" s="42">
        <f>ABS(MIN((Y$9*E1636)+H1636+G1636,0))</f>
        <v>0</v>
      </c>
      <c r="N1636" s="42">
        <f>MAX(K1636,0)*(D1636*1000/3600)</f>
        <v>11165.065167407391</v>
      </c>
      <c r="O1636" s="42">
        <f>ABS(M1636*(D1636*1000/3600))</f>
        <v>0</v>
      </c>
      <c r="P1636" s="42">
        <f>P1635+N1636/1000</f>
        <v>16413.898294982147</v>
      </c>
      <c r="Q1636" s="42">
        <f>Q1635+O1636/1000</f>
        <v>2136.8406981226767</v>
      </c>
      <c r="R1636" s="43"/>
      <c r="S1636" s="43">
        <f t="shared" si="152"/>
        <v>0</v>
      </c>
      <c r="T1636" s="42">
        <f>V1636*Y$16</f>
        <v>1319.7890939966226</v>
      </c>
      <c r="U1636" s="21">
        <f>MIN(O1636,Y$17)</f>
        <v>0</v>
      </c>
      <c r="V1636" s="21">
        <f t="shared" si="155"/>
        <v>1914.0444162283395</v>
      </c>
      <c r="W1636" s="22"/>
    </row>
    <row r="1637" spans="1:23" x14ac:dyDescent="0.35">
      <c r="A1637" s="6" t="s">
        <v>15</v>
      </c>
      <c r="B1637" s="6">
        <v>1630</v>
      </c>
      <c r="C1637" s="6">
        <v>153</v>
      </c>
      <c r="D1637" s="10">
        <v>110.1</v>
      </c>
      <c r="E1637" s="42">
        <f t="shared" si="153"/>
        <v>-0.51388888888888928</v>
      </c>
      <c r="F1637" s="42">
        <f t="shared" si="154"/>
        <v>-1.8500000000000014</v>
      </c>
      <c r="G1637" s="42">
        <f>0.5*Y$11*Y$13*Y$10*(D1637*(1000/3600))^2</f>
        <v>846.55639430749989</v>
      </c>
      <c r="H1637" s="42">
        <f>IF(D1637=0,0,Y$12*Y$9*9.81)</f>
        <v>374.44769999999994</v>
      </c>
      <c r="I1637" s="42">
        <f t="shared" si="150"/>
        <v>1221.0040943074998</v>
      </c>
      <c r="J1637" s="42">
        <f>(Y$9*E1637)+IF(E1637&gt;0,H1637+G1637,0)</f>
        <v>-891.59722222222285</v>
      </c>
      <c r="K1637" s="42">
        <f>MAX((Y$9*E1637)+H1637+G1637,0)</f>
        <v>329.40687208527697</v>
      </c>
      <c r="L1637" s="42">
        <f t="shared" si="151"/>
        <v>891.59722222222285</v>
      </c>
      <c r="M1637" s="42">
        <f>ABS(MIN((Y$9*E1637)+H1637+G1637,0))</f>
        <v>0</v>
      </c>
      <c r="N1637" s="42">
        <f>MAX(K1637,0)*(D1637*1000/3600)</f>
        <v>10074.36017127472</v>
      </c>
      <c r="O1637" s="42">
        <f>ABS(M1637*(D1637*1000/3600))</f>
        <v>0</v>
      </c>
      <c r="P1637" s="42">
        <f>P1636+N1637/1000</f>
        <v>16423.972655153422</v>
      </c>
      <c r="Q1637" s="42">
        <f>Q1636+O1637/1000</f>
        <v>2136.8406981226767</v>
      </c>
      <c r="R1637" s="43"/>
      <c r="S1637" s="43">
        <f t="shared" si="152"/>
        <v>0</v>
      </c>
      <c r="T1637" s="42">
        <f>V1637*Y$16</f>
        <v>1319.7890939966226</v>
      </c>
      <c r="U1637" s="21">
        <f>MIN(O1637,Y$17)</f>
        <v>0</v>
      </c>
      <c r="V1637" s="21">
        <f t="shared" si="155"/>
        <v>1914.0444162283395</v>
      </c>
      <c r="W1637" s="22"/>
    </row>
    <row r="1638" spans="1:23" x14ac:dyDescent="0.35">
      <c r="A1638" s="6" t="s">
        <v>15</v>
      </c>
      <c r="B1638" s="6">
        <v>1631</v>
      </c>
      <c r="C1638" s="6">
        <v>154</v>
      </c>
      <c r="D1638" s="10">
        <v>108.3</v>
      </c>
      <c r="E1638" s="42">
        <f t="shared" si="153"/>
        <v>-0.43055555555555475</v>
      </c>
      <c r="F1638" s="42">
        <f t="shared" si="154"/>
        <v>-1.5499999999999972</v>
      </c>
      <c r="G1638" s="42">
        <f>0.5*Y$11*Y$13*Y$10*(D1638*(1000/3600))^2</f>
        <v>819.10234586749993</v>
      </c>
      <c r="H1638" s="42">
        <f>IF(D1638=0,0,Y$12*Y$9*9.81)</f>
        <v>374.44769999999994</v>
      </c>
      <c r="I1638" s="42">
        <f t="shared" si="150"/>
        <v>1193.5500458674999</v>
      </c>
      <c r="J1638" s="42">
        <f>(Y$9*E1638)+IF(E1638&gt;0,H1638+G1638,0)</f>
        <v>-747.01388888888744</v>
      </c>
      <c r="K1638" s="42">
        <f>MAX((Y$9*E1638)+H1638+G1638,0)</f>
        <v>446.53615697861244</v>
      </c>
      <c r="L1638" s="42">
        <f t="shared" si="151"/>
        <v>747.01388888888744</v>
      </c>
      <c r="M1638" s="42">
        <f>ABS(MIN((Y$9*E1638)+H1638+G1638,0))</f>
        <v>0</v>
      </c>
      <c r="N1638" s="42">
        <f>MAX(K1638,0)*(D1638*1000/3600)</f>
        <v>13433.296055773257</v>
      </c>
      <c r="O1638" s="42">
        <f>ABS(M1638*(D1638*1000/3600))</f>
        <v>0</v>
      </c>
      <c r="P1638" s="42">
        <f>P1637+N1638/1000</f>
        <v>16437.405951209195</v>
      </c>
      <c r="Q1638" s="42">
        <f>Q1637+O1638/1000</f>
        <v>2136.8406981226767</v>
      </c>
      <c r="R1638" s="43"/>
      <c r="S1638" s="43">
        <f t="shared" si="152"/>
        <v>0</v>
      </c>
      <c r="T1638" s="42">
        <f>V1638*Y$16</f>
        <v>1319.7890939966226</v>
      </c>
      <c r="U1638" s="21">
        <f>MIN(O1638,Y$17)</f>
        <v>0</v>
      </c>
      <c r="V1638" s="21">
        <f t="shared" si="155"/>
        <v>1914.0444162283395</v>
      </c>
      <c r="W1638" s="22"/>
    </row>
    <row r="1639" spans="1:23" x14ac:dyDescent="0.35">
      <c r="A1639" s="6" t="s">
        <v>15</v>
      </c>
      <c r="B1639" s="6">
        <v>1632</v>
      </c>
      <c r="C1639" s="6">
        <v>155</v>
      </c>
      <c r="D1639" s="10">
        <v>107</v>
      </c>
      <c r="E1639" s="42">
        <f t="shared" si="153"/>
        <v>-0.30555555555555597</v>
      </c>
      <c r="F1639" s="42">
        <f t="shared" si="154"/>
        <v>-1.1000000000000014</v>
      </c>
      <c r="G1639" s="42">
        <f>0.5*Y$11*Y$13*Y$10*(D1639*(1000/3600))^2</f>
        <v>799.55586230555571</v>
      </c>
      <c r="H1639" s="42">
        <f>IF(D1639=0,0,Y$12*Y$9*9.81)</f>
        <v>374.44769999999994</v>
      </c>
      <c r="I1639" s="42">
        <f t="shared" si="150"/>
        <v>1174.0035623055555</v>
      </c>
      <c r="J1639" s="42">
        <f>(Y$9*E1639)+IF(E1639&gt;0,H1639+G1639,0)</f>
        <v>-530.1388888888896</v>
      </c>
      <c r="K1639" s="42">
        <f>MAX((Y$9*E1639)+H1639+G1639,0)</f>
        <v>643.86467341666605</v>
      </c>
      <c r="L1639" s="42">
        <f t="shared" si="151"/>
        <v>530.1388888888896</v>
      </c>
      <c r="M1639" s="42">
        <f>ABS(MIN((Y$9*E1639)+H1639+G1639,0))</f>
        <v>0</v>
      </c>
      <c r="N1639" s="42">
        <f>MAX(K1639,0)*(D1639*1000/3600)</f>
        <v>19137.088904328684</v>
      </c>
      <c r="O1639" s="42">
        <f>ABS(M1639*(D1639*1000/3600))</f>
        <v>0</v>
      </c>
      <c r="P1639" s="42">
        <f>P1638+N1639/1000</f>
        <v>16456.543040113524</v>
      </c>
      <c r="Q1639" s="42">
        <f>Q1638+O1639/1000</f>
        <v>2136.8406981226767</v>
      </c>
      <c r="R1639" s="43"/>
      <c r="S1639" s="43">
        <f t="shared" si="152"/>
        <v>0</v>
      </c>
      <c r="T1639" s="42">
        <f>V1639*Y$16</f>
        <v>1319.7890939966226</v>
      </c>
      <c r="U1639" s="21">
        <f>MIN(O1639,Y$17)</f>
        <v>0</v>
      </c>
      <c r="V1639" s="21">
        <f t="shared" si="155"/>
        <v>1914.0444162283395</v>
      </c>
      <c r="W1639" s="22"/>
    </row>
    <row r="1640" spans="1:23" x14ac:dyDescent="0.35">
      <c r="A1640" s="6" t="s">
        <v>15</v>
      </c>
      <c r="B1640" s="6">
        <v>1633</v>
      </c>
      <c r="C1640" s="6">
        <v>156</v>
      </c>
      <c r="D1640" s="10">
        <v>106.1</v>
      </c>
      <c r="E1640" s="42">
        <f t="shared" si="153"/>
        <v>-0.16666666666666705</v>
      </c>
      <c r="F1640" s="42">
        <f t="shared" si="154"/>
        <v>-0.60000000000000142</v>
      </c>
      <c r="G1640" s="42">
        <f>0.5*Y$11*Y$13*Y$10*(D1640*(1000/3600))^2</f>
        <v>786.16195726305546</v>
      </c>
      <c r="H1640" s="42">
        <f>IF(D1640=0,0,Y$12*Y$9*9.81)</f>
        <v>374.44769999999994</v>
      </c>
      <c r="I1640" s="42">
        <f t="shared" si="150"/>
        <v>1160.6096572630554</v>
      </c>
      <c r="J1640" s="42">
        <f>(Y$9*E1640)+IF(E1640&gt;0,H1640+G1640,0)</f>
        <v>-289.16666666666731</v>
      </c>
      <c r="K1640" s="42">
        <f>MAX((Y$9*E1640)+H1640+G1640,0)</f>
        <v>871.44299059638809</v>
      </c>
      <c r="L1640" s="42">
        <f t="shared" si="151"/>
        <v>289.16666666666731</v>
      </c>
      <c r="M1640" s="42">
        <f>ABS(MIN((Y$9*E1640)+H1640+G1640,0))</f>
        <v>0</v>
      </c>
      <c r="N1640" s="42">
        <f>MAX(K1640,0)*(D1640*1000/3600)</f>
        <v>25683.36147285466</v>
      </c>
      <c r="O1640" s="42">
        <f>ABS(M1640*(D1640*1000/3600))</f>
        <v>0</v>
      </c>
      <c r="P1640" s="42">
        <f>P1639+N1640/1000</f>
        <v>16482.226401586377</v>
      </c>
      <c r="Q1640" s="42">
        <f>Q1639+O1640/1000</f>
        <v>2136.8406981226767</v>
      </c>
      <c r="R1640" s="43"/>
      <c r="S1640" s="43">
        <f t="shared" si="152"/>
        <v>0</v>
      </c>
      <c r="T1640" s="42">
        <f>V1640*Y$16</f>
        <v>1319.7890939966226</v>
      </c>
      <c r="U1640" s="21">
        <f>MIN(O1640,Y$17)</f>
        <v>0</v>
      </c>
      <c r="V1640" s="21">
        <f t="shared" si="155"/>
        <v>1914.0444162283395</v>
      </c>
      <c r="W1640" s="22"/>
    </row>
    <row r="1641" spans="1:23" x14ac:dyDescent="0.35">
      <c r="A1641" s="6" t="s">
        <v>15</v>
      </c>
      <c r="B1641" s="6">
        <v>1634</v>
      </c>
      <c r="C1641" s="6">
        <v>157</v>
      </c>
      <c r="D1641" s="10">
        <v>105.8</v>
      </c>
      <c r="E1641" s="42">
        <f t="shared" si="153"/>
        <v>-5.5555555555554373E-2</v>
      </c>
      <c r="F1641" s="42">
        <f t="shared" si="154"/>
        <v>-0.19999999999999574</v>
      </c>
      <c r="G1641" s="42">
        <f>0.5*Y$11*Y$13*Y$10*(D1641*(1000/3600))^2</f>
        <v>781.72246331888891</v>
      </c>
      <c r="H1641" s="42">
        <f>IF(D1641=0,0,Y$12*Y$9*9.81)</f>
        <v>374.44769999999994</v>
      </c>
      <c r="I1641" s="42">
        <f t="shared" si="150"/>
        <v>1156.1701633188889</v>
      </c>
      <c r="J1641" s="42">
        <f>(Y$9*E1641)+IF(E1641&gt;0,H1641+G1641,0)</f>
        <v>-96.388888888886839</v>
      </c>
      <c r="K1641" s="42">
        <f>MAX((Y$9*E1641)+H1641+G1641,0)</f>
        <v>1059.781274430002</v>
      </c>
      <c r="L1641" s="42">
        <f t="shared" si="151"/>
        <v>96.388888888886839</v>
      </c>
      <c r="M1641" s="42">
        <f>ABS(MIN((Y$9*E1641)+H1641+G1641,0))</f>
        <v>0</v>
      </c>
      <c r="N1641" s="42">
        <f>MAX(K1641,0)*(D1641*1000/3600)</f>
        <v>31145.794120748393</v>
      </c>
      <c r="O1641" s="42">
        <f>ABS(M1641*(D1641*1000/3600))</f>
        <v>0</v>
      </c>
      <c r="P1641" s="42">
        <f>P1640+N1641/1000</f>
        <v>16513.372195707125</v>
      </c>
      <c r="Q1641" s="42">
        <f>Q1640+O1641/1000</f>
        <v>2136.8406981226767</v>
      </c>
      <c r="R1641" s="43"/>
      <c r="S1641" s="43">
        <f t="shared" si="152"/>
        <v>0</v>
      </c>
      <c r="T1641" s="42">
        <f>V1641*Y$16</f>
        <v>1319.7890939966226</v>
      </c>
      <c r="U1641" s="21">
        <f>MIN(O1641,Y$17)</f>
        <v>0</v>
      </c>
      <c r="V1641" s="21">
        <f t="shared" si="155"/>
        <v>1914.0444162283395</v>
      </c>
      <c r="W1641" s="22"/>
    </row>
    <row r="1642" spans="1:23" x14ac:dyDescent="0.35">
      <c r="A1642" s="6" t="s">
        <v>15</v>
      </c>
      <c r="B1642" s="6">
        <v>1635</v>
      </c>
      <c r="C1642" s="6">
        <v>158</v>
      </c>
      <c r="D1642" s="10">
        <v>105.7</v>
      </c>
      <c r="E1642" s="42">
        <f t="shared" si="153"/>
        <v>-1.3888888888888099E-2</v>
      </c>
      <c r="F1642" s="42">
        <f t="shared" si="154"/>
        <v>-4.9999999999997158E-2</v>
      </c>
      <c r="G1642" s="42">
        <f>0.5*Y$11*Y$13*Y$10*(D1642*(1000/3600))^2</f>
        <v>780.24542545638906</v>
      </c>
      <c r="H1642" s="42">
        <f>IF(D1642=0,0,Y$12*Y$9*9.81)</f>
        <v>374.44769999999994</v>
      </c>
      <c r="I1642" s="42">
        <f t="shared" si="150"/>
        <v>1154.693125456389</v>
      </c>
      <c r="J1642" s="42">
        <f>(Y$9*E1642)+IF(E1642&gt;0,H1642+G1642,0)</f>
        <v>-24.09722222222085</v>
      </c>
      <c r="K1642" s="42">
        <f>MAX((Y$9*E1642)+H1642+G1642,0)</f>
        <v>1130.5959032341682</v>
      </c>
      <c r="L1642" s="42">
        <f t="shared" si="151"/>
        <v>24.09722222222085</v>
      </c>
      <c r="M1642" s="42">
        <f>ABS(MIN((Y$9*E1642)+H1642+G1642,0))</f>
        <v>0</v>
      </c>
      <c r="N1642" s="42">
        <f>MAX(K1642,0)*(D1642*1000/3600)</f>
        <v>33195.551936625438</v>
      </c>
      <c r="O1642" s="42">
        <f>ABS(M1642*(D1642*1000/3600))</f>
        <v>0</v>
      </c>
      <c r="P1642" s="42">
        <f>P1641+N1642/1000</f>
        <v>16546.567747643749</v>
      </c>
      <c r="Q1642" s="42">
        <f>Q1641+O1642/1000</f>
        <v>2136.8406981226767</v>
      </c>
      <c r="R1642" s="43"/>
      <c r="S1642" s="43">
        <f t="shared" si="152"/>
        <v>0</v>
      </c>
      <c r="T1642" s="42">
        <f>V1642*Y$16</f>
        <v>1319.7890939966226</v>
      </c>
      <c r="U1642" s="21">
        <f>MIN(O1642,Y$17)</f>
        <v>0</v>
      </c>
      <c r="V1642" s="21">
        <f t="shared" si="155"/>
        <v>1914.0444162283395</v>
      </c>
      <c r="W1642" s="22"/>
    </row>
    <row r="1643" spans="1:23" x14ac:dyDescent="0.35">
      <c r="A1643" s="6" t="s">
        <v>15</v>
      </c>
      <c r="B1643" s="6">
        <v>1636</v>
      </c>
      <c r="C1643" s="6">
        <v>159</v>
      </c>
      <c r="D1643" s="10">
        <v>105.7</v>
      </c>
      <c r="E1643" s="42">
        <f t="shared" si="153"/>
        <v>-1.3888888888890073E-2</v>
      </c>
      <c r="F1643" s="42">
        <f t="shared" si="154"/>
        <v>-5.0000000000004263E-2</v>
      </c>
      <c r="G1643" s="42">
        <f>0.5*Y$11*Y$13*Y$10*(D1643*(1000/3600))^2</f>
        <v>780.24542545638906</v>
      </c>
      <c r="H1643" s="42">
        <f>IF(D1643=0,0,Y$12*Y$9*9.81)</f>
        <v>374.44769999999994</v>
      </c>
      <c r="I1643" s="42">
        <f t="shared" si="150"/>
        <v>1154.693125456389</v>
      </c>
      <c r="J1643" s="42">
        <f>(Y$9*E1643)+IF(E1643&gt;0,H1643+G1643,0)</f>
        <v>-24.097222222224275</v>
      </c>
      <c r="K1643" s="42">
        <f>MAX((Y$9*E1643)+H1643+G1643,0)</f>
        <v>1130.5959032341648</v>
      </c>
      <c r="L1643" s="42">
        <f t="shared" si="151"/>
        <v>24.097222222224275</v>
      </c>
      <c r="M1643" s="42">
        <f>ABS(MIN((Y$9*E1643)+H1643+G1643,0))</f>
        <v>0</v>
      </c>
      <c r="N1643" s="42">
        <f>MAX(K1643,0)*(D1643*1000/3600)</f>
        <v>33195.551936625336</v>
      </c>
      <c r="O1643" s="42">
        <f>ABS(M1643*(D1643*1000/3600))</f>
        <v>0</v>
      </c>
      <c r="P1643" s="42">
        <f>P1642+N1643/1000</f>
        <v>16579.763299580372</v>
      </c>
      <c r="Q1643" s="42">
        <f>Q1642+O1643/1000</f>
        <v>2136.8406981226767</v>
      </c>
      <c r="R1643" s="43"/>
      <c r="S1643" s="43">
        <f t="shared" si="152"/>
        <v>0</v>
      </c>
      <c r="T1643" s="42">
        <f>V1643*Y$16</f>
        <v>1319.7890939966226</v>
      </c>
      <c r="U1643" s="21">
        <f>MIN(O1643,Y$17)</f>
        <v>0</v>
      </c>
      <c r="V1643" s="21">
        <f t="shared" si="155"/>
        <v>1914.0444162283395</v>
      </c>
      <c r="W1643" s="22"/>
    </row>
    <row r="1644" spans="1:23" x14ac:dyDescent="0.35">
      <c r="A1644" s="6" t="s">
        <v>15</v>
      </c>
      <c r="B1644" s="6">
        <v>1637</v>
      </c>
      <c r="C1644" s="6">
        <v>160</v>
      </c>
      <c r="D1644" s="10">
        <v>105.6</v>
      </c>
      <c r="E1644" s="42">
        <f t="shared" si="153"/>
        <v>-5.5555555555556344E-2</v>
      </c>
      <c r="F1644" s="42">
        <f t="shared" si="154"/>
        <v>-0.20000000000000284</v>
      </c>
      <c r="G1644" s="42">
        <f>0.5*Y$11*Y$13*Y$10*(D1644*(1000/3600))^2</f>
        <v>778.76978431999987</v>
      </c>
      <c r="H1644" s="42">
        <f>IF(D1644=0,0,Y$12*Y$9*9.81)</f>
        <v>374.44769999999994</v>
      </c>
      <c r="I1644" s="42">
        <f t="shared" si="150"/>
        <v>1153.2174843199998</v>
      </c>
      <c r="J1644" s="42">
        <f>(Y$9*E1644)+IF(E1644&gt;0,H1644+G1644,0)</f>
        <v>-96.38888888889025</v>
      </c>
      <c r="K1644" s="42">
        <f>MAX((Y$9*E1644)+H1644+G1644,0)</f>
        <v>1056.8285954311095</v>
      </c>
      <c r="L1644" s="42">
        <f t="shared" si="151"/>
        <v>96.38888888889025</v>
      </c>
      <c r="M1644" s="42">
        <f>ABS(MIN((Y$9*E1644)+H1644+G1644,0))</f>
        <v>0</v>
      </c>
      <c r="N1644" s="42">
        <f>MAX(K1644,0)*(D1644*1000/3600)</f>
        <v>31000.305465979211</v>
      </c>
      <c r="O1644" s="42">
        <f>ABS(M1644*(D1644*1000/3600))</f>
        <v>0</v>
      </c>
      <c r="P1644" s="42">
        <f>P1643+N1644/1000</f>
        <v>16610.763605046352</v>
      </c>
      <c r="Q1644" s="42">
        <f>Q1643+O1644/1000</f>
        <v>2136.8406981226767</v>
      </c>
      <c r="R1644" s="43"/>
      <c r="S1644" s="43">
        <f t="shared" si="152"/>
        <v>0</v>
      </c>
      <c r="T1644" s="42">
        <f>V1644*Y$16</f>
        <v>1319.7890939966226</v>
      </c>
      <c r="U1644" s="21">
        <f>MIN(O1644,Y$17)</f>
        <v>0</v>
      </c>
      <c r="V1644" s="21">
        <f t="shared" si="155"/>
        <v>1914.0444162283395</v>
      </c>
      <c r="W1644" s="22"/>
    </row>
    <row r="1645" spans="1:23" x14ac:dyDescent="0.35">
      <c r="A1645" s="6" t="s">
        <v>15</v>
      </c>
      <c r="B1645" s="6">
        <v>1638</v>
      </c>
      <c r="C1645" s="6">
        <v>161</v>
      </c>
      <c r="D1645" s="10">
        <v>105.3</v>
      </c>
      <c r="E1645" s="42">
        <f t="shared" si="153"/>
        <v>-9.7222222222220642E-2</v>
      </c>
      <c r="F1645" s="42">
        <f t="shared" si="154"/>
        <v>-0.34999999999999432</v>
      </c>
      <c r="G1645" s="42">
        <f>0.5*Y$11*Y$13*Y$10*(D1645*(1000/3600))^2</f>
        <v>774.35124126749997</v>
      </c>
      <c r="H1645" s="42">
        <f>IF(D1645=0,0,Y$12*Y$9*9.81)</f>
        <v>374.44769999999994</v>
      </c>
      <c r="I1645" s="42">
        <f t="shared" si="150"/>
        <v>1148.7989412674999</v>
      </c>
      <c r="J1645" s="42">
        <f>(Y$9*E1645)+IF(E1645&gt;0,H1645+G1645,0)</f>
        <v>-168.68055555555281</v>
      </c>
      <c r="K1645" s="42">
        <f>MAX((Y$9*E1645)+H1645+G1645,0)</f>
        <v>980.1183857119471</v>
      </c>
      <c r="L1645" s="42">
        <f t="shared" si="151"/>
        <v>168.68055555555281</v>
      </c>
      <c r="M1645" s="42">
        <f>ABS(MIN((Y$9*E1645)+H1645+G1645,0))</f>
        <v>0</v>
      </c>
      <c r="N1645" s="42">
        <f>MAX(K1645,0)*(D1645*1000/3600)</f>
        <v>28668.462782074454</v>
      </c>
      <c r="O1645" s="42">
        <f>ABS(M1645*(D1645*1000/3600))</f>
        <v>0</v>
      </c>
      <c r="P1645" s="42">
        <f>P1644+N1645/1000</f>
        <v>16639.432067828428</v>
      </c>
      <c r="Q1645" s="42">
        <f>Q1644+O1645/1000</f>
        <v>2136.8406981226767</v>
      </c>
      <c r="R1645" s="43"/>
      <c r="S1645" s="43">
        <f t="shared" si="152"/>
        <v>0</v>
      </c>
      <c r="T1645" s="42">
        <f>V1645*Y$16</f>
        <v>1319.7890939966226</v>
      </c>
      <c r="U1645" s="21">
        <f>MIN(O1645,Y$17)</f>
        <v>0</v>
      </c>
      <c r="V1645" s="21">
        <f t="shared" si="155"/>
        <v>1914.0444162283395</v>
      </c>
      <c r="W1645" s="22"/>
    </row>
    <row r="1646" spans="1:23" x14ac:dyDescent="0.35">
      <c r="A1646" s="6" t="s">
        <v>15</v>
      </c>
      <c r="B1646" s="6">
        <v>1639</v>
      </c>
      <c r="C1646" s="6">
        <v>162</v>
      </c>
      <c r="D1646" s="10">
        <v>104.9</v>
      </c>
      <c r="E1646" s="42">
        <f t="shared" si="153"/>
        <v>-0.12499999999999881</v>
      </c>
      <c r="F1646" s="42">
        <f t="shared" si="154"/>
        <v>-0.44999999999999574</v>
      </c>
      <c r="G1646" s="42">
        <f>0.5*Y$11*Y$13*Y$10*(D1646*(1000/3600))^2</f>
        <v>768.47940469638911</v>
      </c>
      <c r="H1646" s="42">
        <f>IF(D1646=0,0,Y$12*Y$9*9.81)</f>
        <v>374.44769999999994</v>
      </c>
      <c r="I1646" s="42">
        <f t="shared" si="150"/>
        <v>1142.9271046963891</v>
      </c>
      <c r="J1646" s="42">
        <f>(Y$9*E1646)+IF(E1646&gt;0,H1646+G1646,0)</f>
        <v>-216.87499999999793</v>
      </c>
      <c r="K1646" s="42">
        <f>MAX((Y$9*E1646)+H1646+G1646,0)</f>
        <v>926.0521046963911</v>
      </c>
      <c r="L1646" s="42">
        <f t="shared" si="151"/>
        <v>216.87499999999793</v>
      </c>
      <c r="M1646" s="42">
        <f>ABS(MIN((Y$9*E1646)+H1646+G1646,0))</f>
        <v>0</v>
      </c>
      <c r="N1646" s="42">
        <f>MAX(K1646,0)*(D1646*1000/3600)</f>
        <v>26984.129384069842</v>
      </c>
      <c r="O1646" s="42">
        <f>ABS(M1646*(D1646*1000/3600))</f>
        <v>0</v>
      </c>
      <c r="P1646" s="42">
        <f>P1645+N1646/1000</f>
        <v>16666.416197212497</v>
      </c>
      <c r="Q1646" s="42">
        <f>Q1645+O1646/1000</f>
        <v>2136.8406981226767</v>
      </c>
      <c r="R1646" s="43"/>
      <c r="S1646" s="43">
        <f t="shared" si="152"/>
        <v>0</v>
      </c>
      <c r="T1646" s="42">
        <f>V1646*Y$16</f>
        <v>1319.7890939966226</v>
      </c>
      <c r="U1646" s="21">
        <f>MIN(O1646,Y$17)</f>
        <v>0</v>
      </c>
      <c r="V1646" s="21">
        <f t="shared" si="155"/>
        <v>1914.0444162283395</v>
      </c>
      <c r="W1646" s="22"/>
    </row>
    <row r="1647" spans="1:23" x14ac:dyDescent="0.35">
      <c r="A1647" s="6" t="s">
        <v>15</v>
      </c>
      <c r="B1647" s="6">
        <v>1640</v>
      </c>
      <c r="C1647" s="6">
        <v>163</v>
      </c>
      <c r="D1647" s="10">
        <v>104.4</v>
      </c>
      <c r="E1647" s="42">
        <f t="shared" si="153"/>
        <v>-0.12500000000000078</v>
      </c>
      <c r="F1647" s="42">
        <f t="shared" si="154"/>
        <v>-0.45000000000000284</v>
      </c>
      <c r="G1647" s="42">
        <f>0.5*Y$11*Y$13*Y$10*(D1647*(1000/3600))^2</f>
        <v>761.17103532000021</v>
      </c>
      <c r="H1647" s="42">
        <f>IF(D1647=0,0,Y$12*Y$9*9.81)</f>
        <v>374.44769999999994</v>
      </c>
      <c r="I1647" s="42">
        <f t="shared" si="150"/>
        <v>1135.6187353200003</v>
      </c>
      <c r="J1647" s="42">
        <f>(Y$9*E1647)+IF(E1647&gt;0,H1647+G1647,0)</f>
        <v>-216.87500000000134</v>
      </c>
      <c r="K1647" s="42">
        <f>MAX((Y$9*E1647)+H1647+G1647,0)</f>
        <v>918.74373531999879</v>
      </c>
      <c r="L1647" s="42">
        <f t="shared" si="151"/>
        <v>216.87500000000134</v>
      </c>
      <c r="M1647" s="42">
        <f>ABS(MIN((Y$9*E1647)+H1647+G1647,0))</f>
        <v>0</v>
      </c>
      <c r="N1647" s="42">
        <f>MAX(K1647,0)*(D1647*1000/3600)</f>
        <v>26643.568324279964</v>
      </c>
      <c r="O1647" s="42">
        <f>ABS(M1647*(D1647*1000/3600))</f>
        <v>0</v>
      </c>
      <c r="P1647" s="42">
        <f>P1646+N1647/1000</f>
        <v>16693.059765536778</v>
      </c>
      <c r="Q1647" s="42">
        <f>Q1646+O1647/1000</f>
        <v>2136.8406981226767</v>
      </c>
      <c r="R1647" s="43"/>
      <c r="S1647" s="43">
        <f t="shared" si="152"/>
        <v>0</v>
      </c>
      <c r="T1647" s="42">
        <f>V1647*Y$16</f>
        <v>1319.7890939966226</v>
      </c>
      <c r="U1647" s="21">
        <f>MIN(O1647,Y$17)</f>
        <v>0</v>
      </c>
      <c r="V1647" s="21">
        <f t="shared" si="155"/>
        <v>1914.0444162283395</v>
      </c>
      <c r="W1647" s="22"/>
    </row>
    <row r="1648" spans="1:23" x14ac:dyDescent="0.35">
      <c r="A1648" s="6" t="s">
        <v>15</v>
      </c>
      <c r="B1648" s="6">
        <v>1641</v>
      </c>
      <c r="C1648" s="6">
        <v>164</v>
      </c>
      <c r="D1648" s="10">
        <v>104</v>
      </c>
      <c r="E1648" s="42">
        <f t="shared" si="153"/>
        <v>-8.3333333333334522E-2</v>
      </c>
      <c r="F1648" s="42">
        <f t="shared" si="154"/>
        <v>-0.30000000000000426</v>
      </c>
      <c r="G1648" s="42">
        <f>0.5*Y$11*Y$13*Y$10*(D1648*(1000/3600))^2</f>
        <v>755.34948088888893</v>
      </c>
      <c r="H1648" s="42">
        <f>IF(D1648=0,0,Y$12*Y$9*9.81)</f>
        <v>374.44769999999994</v>
      </c>
      <c r="I1648" s="42">
        <f t="shared" si="150"/>
        <v>1129.7971808888888</v>
      </c>
      <c r="J1648" s="42">
        <f>(Y$9*E1648)+IF(E1648&gt;0,H1648+G1648,0)</f>
        <v>-144.58333333333539</v>
      </c>
      <c r="K1648" s="42">
        <f>MAX((Y$9*E1648)+H1648+G1648,0)</f>
        <v>985.21384755555346</v>
      </c>
      <c r="L1648" s="42">
        <f t="shared" si="151"/>
        <v>144.58333333333539</v>
      </c>
      <c r="M1648" s="42">
        <f>ABS(MIN((Y$9*E1648)+H1648+G1648,0))</f>
        <v>0</v>
      </c>
      <c r="N1648" s="42">
        <f>MAX(K1648,0)*(D1648*1000/3600)</f>
        <v>28461.733373827101</v>
      </c>
      <c r="O1648" s="42">
        <f>ABS(M1648*(D1648*1000/3600))</f>
        <v>0</v>
      </c>
      <c r="P1648" s="42">
        <f>P1647+N1648/1000</f>
        <v>16721.521498910606</v>
      </c>
      <c r="Q1648" s="42">
        <f>Q1647+O1648/1000</f>
        <v>2136.8406981226767</v>
      </c>
      <c r="R1648" s="43"/>
      <c r="S1648" s="43">
        <f t="shared" si="152"/>
        <v>0</v>
      </c>
      <c r="T1648" s="42">
        <f>V1648*Y$16</f>
        <v>1319.7890939966226</v>
      </c>
      <c r="U1648" s="21">
        <f>MIN(O1648,Y$17)</f>
        <v>0</v>
      </c>
      <c r="V1648" s="21">
        <f t="shared" si="155"/>
        <v>1914.0444162283395</v>
      </c>
      <c r="W1648" s="22"/>
    </row>
    <row r="1649" spans="1:23" x14ac:dyDescent="0.35">
      <c r="A1649" s="6" t="s">
        <v>15</v>
      </c>
      <c r="B1649" s="6">
        <v>1642</v>
      </c>
      <c r="C1649" s="6">
        <v>165</v>
      </c>
      <c r="D1649" s="10">
        <v>103.8</v>
      </c>
      <c r="E1649" s="42">
        <f t="shared" si="153"/>
        <v>-1.3888888888888099E-2</v>
      </c>
      <c r="F1649" s="42">
        <f t="shared" si="154"/>
        <v>-4.9999999999997158E-2</v>
      </c>
      <c r="G1649" s="42">
        <f>0.5*Y$11*Y$13*Y$10*(D1649*(1000/3600))^2</f>
        <v>752.44708402999993</v>
      </c>
      <c r="H1649" s="42">
        <f>IF(D1649=0,0,Y$12*Y$9*9.81)</f>
        <v>374.44769999999994</v>
      </c>
      <c r="I1649" s="42">
        <f t="shared" si="150"/>
        <v>1126.8947840299998</v>
      </c>
      <c r="J1649" s="42">
        <f>(Y$9*E1649)+IF(E1649&gt;0,H1649+G1649,0)</f>
        <v>-24.09722222222085</v>
      </c>
      <c r="K1649" s="42">
        <f>MAX((Y$9*E1649)+H1649+G1649,0)</f>
        <v>1102.7975618077789</v>
      </c>
      <c r="L1649" s="42">
        <f t="shared" si="151"/>
        <v>24.09722222222085</v>
      </c>
      <c r="M1649" s="42">
        <f>ABS(MIN((Y$9*E1649)+H1649+G1649,0))</f>
        <v>0</v>
      </c>
      <c r="N1649" s="42">
        <f>MAX(K1649,0)*(D1649*1000/3600)</f>
        <v>31797.32969879096</v>
      </c>
      <c r="O1649" s="42">
        <f>ABS(M1649*(D1649*1000/3600))</f>
        <v>0</v>
      </c>
      <c r="P1649" s="42">
        <f>P1648+N1649/1000</f>
        <v>16753.318828609397</v>
      </c>
      <c r="Q1649" s="42">
        <f>Q1648+O1649/1000</f>
        <v>2136.8406981226767</v>
      </c>
      <c r="R1649" s="43"/>
      <c r="S1649" s="43">
        <f t="shared" si="152"/>
        <v>0</v>
      </c>
      <c r="T1649" s="42">
        <f>V1649*Y$16</f>
        <v>1319.7890939966226</v>
      </c>
      <c r="U1649" s="21">
        <f>MIN(O1649,Y$17)</f>
        <v>0</v>
      </c>
      <c r="V1649" s="21">
        <f t="shared" si="155"/>
        <v>1914.0444162283395</v>
      </c>
      <c r="W1649" s="22"/>
    </row>
    <row r="1650" spans="1:23" x14ac:dyDescent="0.35">
      <c r="A1650" s="6" t="s">
        <v>15</v>
      </c>
      <c r="B1650" s="6">
        <v>1643</v>
      </c>
      <c r="C1650" s="6">
        <v>166</v>
      </c>
      <c r="D1650" s="10">
        <v>103.9</v>
      </c>
      <c r="E1650" s="42">
        <f t="shared" si="153"/>
        <v>8.3333333333334522E-2</v>
      </c>
      <c r="F1650" s="42">
        <f t="shared" si="154"/>
        <v>0.30000000000000426</v>
      </c>
      <c r="G1650" s="42">
        <f>0.5*Y$11*Y$13*Y$10*(D1650*(1000/3600))^2</f>
        <v>753.89758409638898</v>
      </c>
      <c r="H1650" s="42">
        <f>IF(D1650=0,0,Y$12*Y$9*9.81)</f>
        <v>374.44769999999994</v>
      </c>
      <c r="I1650" s="42">
        <f t="shared" si="150"/>
        <v>1128.3452840963889</v>
      </c>
      <c r="J1650" s="42">
        <f>(Y$9*E1650)+IF(E1650&gt;0,H1650+G1650,0)</f>
        <v>1272.9286174297242</v>
      </c>
      <c r="K1650" s="42">
        <f>MAX((Y$9*E1650)+H1650+G1650,0)</f>
        <v>1272.9286174297245</v>
      </c>
      <c r="L1650" s="42">
        <f t="shared" si="151"/>
        <v>0</v>
      </c>
      <c r="M1650" s="42">
        <f>ABS(MIN((Y$9*E1650)+H1650+G1650,0))</f>
        <v>0</v>
      </c>
      <c r="N1650" s="42">
        <f>MAX(K1650,0)*(D1650*1000/3600)</f>
        <v>36738.134264152322</v>
      </c>
      <c r="O1650" s="42">
        <f>ABS(M1650*(D1650*1000/3600))</f>
        <v>0</v>
      </c>
      <c r="P1650" s="42">
        <f>P1649+N1650/1000</f>
        <v>16790.05696287355</v>
      </c>
      <c r="Q1650" s="42">
        <f>Q1649+O1650/1000</f>
        <v>2136.8406981226767</v>
      </c>
      <c r="R1650" s="43"/>
      <c r="S1650" s="43">
        <f t="shared" si="152"/>
        <v>0</v>
      </c>
      <c r="T1650" s="42">
        <f>V1650*Y$16</f>
        <v>1319.7890939966226</v>
      </c>
      <c r="U1650" s="21">
        <f>MIN(O1650,Y$17)</f>
        <v>0</v>
      </c>
      <c r="V1650" s="21">
        <f t="shared" si="155"/>
        <v>1914.0444162283395</v>
      </c>
      <c r="W1650" s="22"/>
    </row>
    <row r="1651" spans="1:23" x14ac:dyDescent="0.35">
      <c r="A1651" s="6" t="s">
        <v>15</v>
      </c>
      <c r="B1651" s="6">
        <v>1644</v>
      </c>
      <c r="C1651" s="6">
        <v>167</v>
      </c>
      <c r="D1651" s="10">
        <v>104.4</v>
      </c>
      <c r="E1651" s="42">
        <f t="shared" si="153"/>
        <v>0.16666666666666508</v>
      </c>
      <c r="F1651" s="42">
        <f t="shared" si="154"/>
        <v>0.59999999999999432</v>
      </c>
      <c r="G1651" s="42">
        <f>0.5*Y$11*Y$13*Y$10*(D1651*(1000/3600))^2</f>
        <v>761.17103532000021</v>
      </c>
      <c r="H1651" s="42">
        <f>IF(D1651=0,0,Y$12*Y$9*9.81)</f>
        <v>374.44769999999994</v>
      </c>
      <c r="I1651" s="42">
        <f t="shared" si="150"/>
        <v>1135.6187353200003</v>
      </c>
      <c r="J1651" s="42">
        <f>(Y$9*E1651)+IF(E1651&gt;0,H1651+G1651,0)</f>
        <v>1424.7854019866641</v>
      </c>
      <c r="K1651" s="42">
        <f>MAX((Y$9*E1651)+H1651+G1651,0)</f>
        <v>1424.7854019866641</v>
      </c>
      <c r="L1651" s="42">
        <f t="shared" si="151"/>
        <v>0</v>
      </c>
      <c r="M1651" s="42">
        <f>ABS(MIN((Y$9*E1651)+H1651+G1651,0))</f>
        <v>0</v>
      </c>
      <c r="N1651" s="42">
        <f>MAX(K1651,0)*(D1651*1000/3600)</f>
        <v>41318.776657613256</v>
      </c>
      <c r="O1651" s="42">
        <f>ABS(M1651*(D1651*1000/3600))</f>
        <v>0</v>
      </c>
      <c r="P1651" s="42">
        <f>P1650+N1651/1000</f>
        <v>16831.375739531162</v>
      </c>
      <c r="Q1651" s="42">
        <f>Q1650+O1651/1000</f>
        <v>2136.8406981226767</v>
      </c>
      <c r="R1651" s="43"/>
      <c r="S1651" s="43">
        <f t="shared" si="152"/>
        <v>0</v>
      </c>
      <c r="T1651" s="42">
        <f>V1651*Y$16</f>
        <v>1319.7890939966226</v>
      </c>
      <c r="U1651" s="21">
        <f>MIN(O1651,Y$17)</f>
        <v>0</v>
      </c>
      <c r="V1651" s="21">
        <f t="shared" si="155"/>
        <v>1914.0444162283395</v>
      </c>
      <c r="W1651" s="22"/>
    </row>
    <row r="1652" spans="1:23" x14ac:dyDescent="0.35">
      <c r="A1652" s="6" t="s">
        <v>15</v>
      </c>
      <c r="B1652" s="6">
        <v>1645</v>
      </c>
      <c r="C1652" s="6">
        <v>168</v>
      </c>
      <c r="D1652" s="10">
        <v>105.1</v>
      </c>
      <c r="E1652" s="42">
        <f t="shared" si="153"/>
        <v>0.23611111111110952</v>
      </c>
      <c r="F1652" s="42">
        <f t="shared" si="154"/>
        <v>0.84999999999999432</v>
      </c>
      <c r="G1652" s="42">
        <f>0.5*Y$11*Y$13*Y$10*(D1652*(1000/3600))^2</f>
        <v>771.41252952972218</v>
      </c>
      <c r="H1652" s="42">
        <f>IF(D1652=0,0,Y$12*Y$9*9.81)</f>
        <v>374.44769999999994</v>
      </c>
      <c r="I1652" s="42">
        <f t="shared" si="150"/>
        <v>1145.8602295297221</v>
      </c>
      <c r="J1652" s="42">
        <f>(Y$9*E1652)+IF(E1652&gt;0,H1652+G1652,0)</f>
        <v>1555.5130073074972</v>
      </c>
      <c r="K1652" s="42">
        <f>MAX((Y$9*E1652)+H1652+G1652,0)</f>
        <v>1555.5130073074972</v>
      </c>
      <c r="L1652" s="42">
        <f t="shared" si="151"/>
        <v>0</v>
      </c>
      <c r="M1652" s="42">
        <f>ABS(MIN((Y$9*E1652)+H1652+G1652,0))</f>
        <v>0</v>
      </c>
      <c r="N1652" s="42">
        <f>MAX(K1652,0)*(D1652*1000/3600)</f>
        <v>45412.338074449428</v>
      </c>
      <c r="O1652" s="42">
        <f>ABS(M1652*(D1652*1000/3600))</f>
        <v>0</v>
      </c>
      <c r="P1652" s="42">
        <f>P1651+N1652/1000</f>
        <v>16876.788077605612</v>
      </c>
      <c r="Q1652" s="42">
        <f>Q1651+O1652/1000</f>
        <v>2136.8406981226767</v>
      </c>
      <c r="R1652" s="43"/>
      <c r="S1652" s="43">
        <f t="shared" si="152"/>
        <v>0</v>
      </c>
      <c r="T1652" s="42">
        <f>V1652*Y$16</f>
        <v>1319.7890939966226</v>
      </c>
      <c r="U1652" s="21">
        <f>MIN(O1652,Y$17)</f>
        <v>0</v>
      </c>
      <c r="V1652" s="21">
        <f t="shared" si="155"/>
        <v>1914.0444162283395</v>
      </c>
      <c r="W1652" s="22"/>
    </row>
    <row r="1653" spans="1:23" x14ac:dyDescent="0.35">
      <c r="A1653" s="6" t="s">
        <v>15</v>
      </c>
      <c r="B1653" s="6">
        <v>1646</v>
      </c>
      <c r="C1653" s="6">
        <v>169</v>
      </c>
      <c r="D1653" s="10">
        <v>106.1</v>
      </c>
      <c r="E1653" s="42">
        <f t="shared" si="153"/>
        <v>0.29166666666666785</v>
      </c>
      <c r="F1653" s="42">
        <f t="shared" si="154"/>
        <v>1.0500000000000043</v>
      </c>
      <c r="G1653" s="42">
        <f>0.5*Y$11*Y$13*Y$10*(D1653*(1000/3600))^2</f>
        <v>786.16195726305546</v>
      </c>
      <c r="H1653" s="42">
        <f>IF(D1653=0,0,Y$12*Y$9*9.81)</f>
        <v>374.44769999999994</v>
      </c>
      <c r="I1653" s="42">
        <f t="shared" si="150"/>
        <v>1160.6096572630554</v>
      </c>
      <c r="J1653" s="42">
        <f>(Y$9*E1653)+IF(E1653&gt;0,H1653+G1653,0)</f>
        <v>1666.6513239297242</v>
      </c>
      <c r="K1653" s="42">
        <f>MAX((Y$9*E1653)+H1653+G1653,0)</f>
        <v>1666.6513239297242</v>
      </c>
      <c r="L1653" s="42">
        <f t="shared" si="151"/>
        <v>0</v>
      </c>
      <c r="M1653" s="42">
        <f>ABS(MIN((Y$9*E1653)+H1653+G1653,0))</f>
        <v>0</v>
      </c>
      <c r="N1653" s="42">
        <f>MAX(K1653,0)*(D1653*1000/3600)</f>
        <v>49119.918185817703</v>
      </c>
      <c r="O1653" s="42">
        <f>ABS(M1653*(D1653*1000/3600))</f>
        <v>0</v>
      </c>
      <c r="P1653" s="42">
        <f>P1652+N1653/1000</f>
        <v>16925.907995791429</v>
      </c>
      <c r="Q1653" s="42">
        <f>Q1652+O1653/1000</f>
        <v>2136.8406981226767</v>
      </c>
      <c r="R1653" s="43"/>
      <c r="S1653" s="43">
        <f t="shared" si="152"/>
        <v>0</v>
      </c>
      <c r="T1653" s="42">
        <f>V1653*Y$16</f>
        <v>1319.7890939966226</v>
      </c>
      <c r="U1653" s="21">
        <f>MIN(O1653,Y$17)</f>
        <v>0</v>
      </c>
      <c r="V1653" s="21">
        <f t="shared" si="155"/>
        <v>1914.0444162283395</v>
      </c>
      <c r="W1653" s="22"/>
    </row>
    <row r="1654" spans="1:23" x14ac:dyDescent="0.35">
      <c r="A1654" s="6" t="s">
        <v>15</v>
      </c>
      <c r="B1654" s="6">
        <v>1647</v>
      </c>
      <c r="C1654" s="6">
        <v>170</v>
      </c>
      <c r="D1654" s="10">
        <v>107.2</v>
      </c>
      <c r="E1654" s="42">
        <f t="shared" si="153"/>
        <v>0.33333333333333409</v>
      </c>
      <c r="F1654" s="42">
        <f t="shared" si="154"/>
        <v>1.2000000000000028</v>
      </c>
      <c r="G1654" s="42">
        <f>0.5*Y$11*Y$13*Y$10*(D1654*(1000/3600))^2</f>
        <v>802.54764963555556</v>
      </c>
      <c r="H1654" s="42">
        <f>IF(D1654=0,0,Y$12*Y$9*9.81)</f>
        <v>374.44769999999994</v>
      </c>
      <c r="I1654" s="42">
        <f t="shared" si="150"/>
        <v>1176.9953496355556</v>
      </c>
      <c r="J1654" s="42">
        <f>(Y$9*E1654)+IF(E1654&gt;0,H1654+G1654,0)</f>
        <v>1755.3286829688902</v>
      </c>
      <c r="K1654" s="42">
        <f>MAX((Y$9*E1654)+H1654+G1654,0)</f>
        <v>1755.32868296889</v>
      </c>
      <c r="L1654" s="42">
        <f t="shared" si="151"/>
        <v>0</v>
      </c>
      <c r="M1654" s="42">
        <f>ABS(MIN((Y$9*E1654)+H1654+G1654,0))</f>
        <v>0</v>
      </c>
      <c r="N1654" s="42">
        <f>MAX(K1654,0)*(D1654*1000/3600)</f>
        <v>52269.787448406947</v>
      </c>
      <c r="O1654" s="42">
        <f>ABS(M1654*(D1654*1000/3600))</f>
        <v>0</v>
      </c>
      <c r="P1654" s="42">
        <f>P1653+N1654/1000</f>
        <v>16978.177783239837</v>
      </c>
      <c r="Q1654" s="42">
        <f>Q1653+O1654/1000</f>
        <v>2136.8406981226767</v>
      </c>
      <c r="R1654" s="43"/>
      <c r="S1654" s="43">
        <f t="shared" si="152"/>
        <v>0</v>
      </c>
      <c r="T1654" s="42">
        <f>V1654*Y$16</f>
        <v>1319.7890939966226</v>
      </c>
      <c r="U1654" s="21">
        <f>MIN(O1654,Y$17)</f>
        <v>0</v>
      </c>
      <c r="V1654" s="21">
        <f t="shared" si="155"/>
        <v>1914.0444162283395</v>
      </c>
      <c r="W1654" s="22"/>
    </row>
    <row r="1655" spans="1:23" x14ac:dyDescent="0.35">
      <c r="A1655" s="6" t="s">
        <v>15</v>
      </c>
      <c r="B1655" s="6">
        <v>1648</v>
      </c>
      <c r="C1655" s="6">
        <v>171</v>
      </c>
      <c r="D1655" s="10">
        <v>108.5</v>
      </c>
      <c r="E1655" s="42">
        <f t="shared" si="153"/>
        <v>0.37500000000000039</v>
      </c>
      <c r="F1655" s="42">
        <f t="shared" si="154"/>
        <v>1.3500000000000014</v>
      </c>
      <c r="G1655" s="42">
        <f>0.5*Y$11*Y$13*Y$10*(D1655*(1000/3600))^2</f>
        <v>822.13044807638892</v>
      </c>
      <c r="H1655" s="42">
        <f>IF(D1655=0,0,Y$12*Y$9*9.81)</f>
        <v>374.44769999999994</v>
      </c>
      <c r="I1655" s="42">
        <f t="shared" si="150"/>
        <v>1196.578148076389</v>
      </c>
      <c r="J1655" s="42">
        <f>(Y$9*E1655)+IF(E1655&gt;0,H1655+G1655,0)</f>
        <v>1847.2031480763897</v>
      </c>
      <c r="K1655" s="42">
        <f>MAX((Y$9*E1655)+H1655+G1655,0)</f>
        <v>1847.2031480763894</v>
      </c>
      <c r="L1655" s="42">
        <f t="shared" si="151"/>
        <v>0</v>
      </c>
      <c r="M1655" s="42">
        <f>ABS(MIN((Y$9*E1655)+H1655+G1655,0))</f>
        <v>0</v>
      </c>
      <c r="N1655" s="42">
        <f>MAX(K1655,0)*(D1655*1000/3600)</f>
        <v>55672.650435080068</v>
      </c>
      <c r="O1655" s="42">
        <f>ABS(M1655*(D1655*1000/3600))</f>
        <v>0</v>
      </c>
      <c r="P1655" s="42">
        <f>P1654+N1655/1000</f>
        <v>17033.850433674917</v>
      </c>
      <c r="Q1655" s="42">
        <f>Q1654+O1655/1000</f>
        <v>2136.8406981226767</v>
      </c>
      <c r="R1655" s="43"/>
      <c r="S1655" s="43">
        <f t="shared" si="152"/>
        <v>0</v>
      </c>
      <c r="T1655" s="42">
        <f>V1655*Y$16</f>
        <v>1319.7890939966226</v>
      </c>
      <c r="U1655" s="21">
        <f>MIN(O1655,Y$17)</f>
        <v>0</v>
      </c>
      <c r="V1655" s="21">
        <f t="shared" si="155"/>
        <v>1914.0444162283395</v>
      </c>
      <c r="W1655" s="22"/>
    </row>
    <row r="1656" spans="1:23" x14ac:dyDescent="0.35">
      <c r="A1656" s="6" t="s">
        <v>15</v>
      </c>
      <c r="B1656" s="6">
        <v>1649</v>
      </c>
      <c r="C1656" s="6">
        <v>172</v>
      </c>
      <c r="D1656" s="10">
        <v>109.9</v>
      </c>
      <c r="E1656" s="42">
        <f t="shared" si="153"/>
        <v>0.38888888888888851</v>
      </c>
      <c r="F1656" s="42">
        <f t="shared" si="154"/>
        <v>1.3999999999999986</v>
      </c>
      <c r="G1656" s="42">
        <f>0.5*Y$11*Y$13*Y$10*(D1656*(1000/3600))^2</f>
        <v>843.48359686305582</v>
      </c>
      <c r="H1656" s="42">
        <f>IF(D1656=0,0,Y$12*Y$9*9.81)</f>
        <v>374.44769999999994</v>
      </c>
      <c r="I1656" s="42">
        <f t="shared" si="150"/>
        <v>1217.9312968630556</v>
      </c>
      <c r="J1656" s="42">
        <f>(Y$9*E1656)+IF(E1656&gt;0,H1656+G1656,0)</f>
        <v>1892.6535190852774</v>
      </c>
      <c r="K1656" s="42">
        <f>MAX((Y$9*E1656)+H1656+G1656,0)</f>
        <v>1892.6535190852774</v>
      </c>
      <c r="L1656" s="42">
        <f t="shared" si="151"/>
        <v>0</v>
      </c>
      <c r="M1656" s="42">
        <f>ABS(MIN((Y$9*E1656)+H1656+G1656,0))</f>
        <v>0</v>
      </c>
      <c r="N1656" s="42">
        <f>MAX(K1656,0)*(D1656*1000/3600)</f>
        <v>57778.506040964443</v>
      </c>
      <c r="O1656" s="42">
        <f>ABS(M1656*(D1656*1000/3600))</f>
        <v>0</v>
      </c>
      <c r="P1656" s="42">
        <f>P1655+N1656/1000</f>
        <v>17091.628939715883</v>
      </c>
      <c r="Q1656" s="42">
        <f>Q1655+O1656/1000</f>
        <v>2136.8406981226767</v>
      </c>
      <c r="R1656" s="43"/>
      <c r="S1656" s="43">
        <f t="shared" si="152"/>
        <v>0</v>
      </c>
      <c r="T1656" s="42">
        <f>V1656*Y$16</f>
        <v>1319.7890939966226</v>
      </c>
      <c r="U1656" s="21">
        <f>MIN(O1656,Y$17)</f>
        <v>0</v>
      </c>
      <c r="V1656" s="21">
        <f t="shared" si="155"/>
        <v>1914.0444162283395</v>
      </c>
      <c r="W1656" s="22"/>
    </row>
    <row r="1657" spans="1:23" x14ac:dyDescent="0.35">
      <c r="A1657" s="6" t="s">
        <v>15</v>
      </c>
      <c r="B1657" s="6">
        <v>1650</v>
      </c>
      <c r="C1657" s="6">
        <v>173</v>
      </c>
      <c r="D1657" s="10">
        <v>111.3</v>
      </c>
      <c r="E1657" s="42">
        <f t="shared" si="153"/>
        <v>0.38888888888888851</v>
      </c>
      <c r="F1657" s="42">
        <f t="shared" si="154"/>
        <v>1.3999999999999986</v>
      </c>
      <c r="G1657" s="42">
        <f>0.5*Y$11*Y$13*Y$10*(D1657*(1000/3600))^2</f>
        <v>865.11050396749999</v>
      </c>
      <c r="H1657" s="42">
        <f>IF(D1657=0,0,Y$12*Y$9*9.81)</f>
        <v>374.44769999999994</v>
      </c>
      <c r="I1657" s="42">
        <f t="shared" si="150"/>
        <v>1239.5582039675</v>
      </c>
      <c r="J1657" s="42">
        <f>(Y$9*E1657)+IF(E1657&gt;0,H1657+G1657,0)</f>
        <v>1914.2804261897218</v>
      </c>
      <c r="K1657" s="42">
        <f>MAX((Y$9*E1657)+H1657+G1657,0)</f>
        <v>1914.2804261897213</v>
      </c>
      <c r="L1657" s="42">
        <f t="shared" si="151"/>
        <v>0</v>
      </c>
      <c r="M1657" s="42">
        <f>ABS(MIN((Y$9*E1657)+H1657+G1657,0))</f>
        <v>0</v>
      </c>
      <c r="N1657" s="42">
        <f>MAX(K1657,0)*(D1657*1000/3600)</f>
        <v>59183.169843032221</v>
      </c>
      <c r="O1657" s="42">
        <f>ABS(M1657*(D1657*1000/3600))</f>
        <v>0</v>
      </c>
      <c r="P1657" s="42">
        <f>P1656+N1657/1000</f>
        <v>17150.812109558916</v>
      </c>
      <c r="Q1657" s="42">
        <f>Q1656+O1657/1000</f>
        <v>2136.8406981226767</v>
      </c>
      <c r="R1657" s="43"/>
      <c r="S1657" s="43">
        <f t="shared" si="152"/>
        <v>0</v>
      </c>
      <c r="T1657" s="42">
        <f>V1657*Y$16</f>
        <v>1319.7890939966226</v>
      </c>
      <c r="U1657" s="21">
        <f>MIN(O1657,Y$17)</f>
        <v>0</v>
      </c>
      <c r="V1657" s="21">
        <f t="shared" si="155"/>
        <v>1914.0444162283395</v>
      </c>
      <c r="W1657" s="22"/>
    </row>
    <row r="1658" spans="1:23" x14ac:dyDescent="0.35">
      <c r="A1658" s="6" t="s">
        <v>15</v>
      </c>
      <c r="B1658" s="6">
        <v>1651</v>
      </c>
      <c r="C1658" s="6">
        <v>174</v>
      </c>
      <c r="D1658" s="10">
        <v>112.7</v>
      </c>
      <c r="E1658" s="42">
        <f t="shared" si="153"/>
        <v>0.36111111111111227</v>
      </c>
      <c r="F1658" s="42">
        <f t="shared" si="154"/>
        <v>1.3000000000000043</v>
      </c>
      <c r="G1658" s="42">
        <f>0.5*Y$11*Y$13*Y$10*(D1658*(1000/3600))^2</f>
        <v>887.01116938972234</v>
      </c>
      <c r="H1658" s="42">
        <f>IF(D1658=0,0,Y$12*Y$9*9.81)</f>
        <v>374.44769999999994</v>
      </c>
      <c r="I1658" s="42">
        <f t="shared" si="150"/>
        <v>1261.4588693897222</v>
      </c>
      <c r="J1658" s="42">
        <f>(Y$9*E1658)+IF(E1658&gt;0,H1658+G1658,0)</f>
        <v>1887.9866471675018</v>
      </c>
      <c r="K1658" s="42">
        <f>MAX((Y$9*E1658)+H1658+G1658,0)</f>
        <v>1887.986647167502</v>
      </c>
      <c r="L1658" s="42">
        <f t="shared" si="151"/>
        <v>0</v>
      </c>
      <c r="M1658" s="42">
        <f>ABS(MIN((Y$9*E1658)+H1658+G1658,0))</f>
        <v>0</v>
      </c>
      <c r="N1658" s="42">
        <f>MAX(K1658,0)*(D1658*1000/3600)</f>
        <v>59104.4708710493</v>
      </c>
      <c r="O1658" s="42">
        <f>ABS(M1658*(D1658*1000/3600))</f>
        <v>0</v>
      </c>
      <c r="P1658" s="42">
        <f>P1657+N1658/1000</f>
        <v>17209.916580429966</v>
      </c>
      <c r="Q1658" s="42">
        <f>Q1657+O1658/1000</f>
        <v>2136.8406981226767</v>
      </c>
      <c r="R1658" s="43"/>
      <c r="S1658" s="43">
        <f t="shared" si="152"/>
        <v>0</v>
      </c>
      <c r="T1658" s="42">
        <f>V1658*Y$16</f>
        <v>1319.7890939966226</v>
      </c>
      <c r="U1658" s="21">
        <f>MIN(O1658,Y$17)</f>
        <v>0</v>
      </c>
      <c r="V1658" s="21">
        <f t="shared" si="155"/>
        <v>1914.0444162283395</v>
      </c>
      <c r="W1658" s="22"/>
    </row>
    <row r="1659" spans="1:23" x14ac:dyDescent="0.35">
      <c r="A1659" s="6" t="s">
        <v>15</v>
      </c>
      <c r="B1659" s="6">
        <v>1652</v>
      </c>
      <c r="C1659" s="6">
        <v>175</v>
      </c>
      <c r="D1659" s="10">
        <v>113.9</v>
      </c>
      <c r="E1659" s="42">
        <f t="shared" si="153"/>
        <v>0.31944444444444403</v>
      </c>
      <c r="F1659" s="42">
        <f t="shared" si="154"/>
        <v>1.1499999999999986</v>
      </c>
      <c r="G1659" s="42">
        <f>0.5*Y$11*Y$13*Y$10*(D1659*(1000/3600))^2</f>
        <v>906.00105759638916</v>
      </c>
      <c r="H1659" s="42">
        <f>IF(D1659=0,0,Y$12*Y$9*9.81)</f>
        <v>374.44769999999994</v>
      </c>
      <c r="I1659" s="42">
        <f t="shared" si="150"/>
        <v>1280.448757596389</v>
      </c>
      <c r="J1659" s="42">
        <f>(Y$9*E1659)+IF(E1659&gt;0,H1659+G1659,0)</f>
        <v>1834.6848687074994</v>
      </c>
      <c r="K1659" s="42">
        <f>MAX((Y$9*E1659)+H1659+G1659,0)</f>
        <v>1834.6848687074994</v>
      </c>
      <c r="L1659" s="42">
        <f t="shared" si="151"/>
        <v>0</v>
      </c>
      <c r="M1659" s="42">
        <f>ABS(MIN((Y$9*E1659)+H1659+G1659,0))</f>
        <v>0</v>
      </c>
      <c r="N1659" s="42">
        <f>MAX(K1659,0)*(D1659*1000/3600)</f>
        <v>58047.390707162274</v>
      </c>
      <c r="O1659" s="42">
        <f>ABS(M1659*(D1659*1000/3600))</f>
        <v>0</v>
      </c>
      <c r="P1659" s="42">
        <f>P1658+N1659/1000</f>
        <v>17267.963971137127</v>
      </c>
      <c r="Q1659" s="42">
        <f>Q1658+O1659/1000</f>
        <v>2136.8406981226767</v>
      </c>
      <c r="R1659" s="43"/>
      <c r="S1659" s="43">
        <f t="shared" si="152"/>
        <v>0</v>
      </c>
      <c r="T1659" s="42">
        <f>V1659*Y$16</f>
        <v>1319.7890939966226</v>
      </c>
      <c r="U1659" s="21">
        <f>MIN(O1659,Y$17)</f>
        <v>0</v>
      </c>
      <c r="V1659" s="21">
        <f t="shared" si="155"/>
        <v>1914.0444162283395</v>
      </c>
      <c r="W1659" s="22"/>
    </row>
    <row r="1660" spans="1:23" x14ac:dyDescent="0.35">
      <c r="A1660" s="6" t="s">
        <v>15</v>
      </c>
      <c r="B1660" s="6">
        <v>1653</v>
      </c>
      <c r="C1660" s="6">
        <v>176</v>
      </c>
      <c r="D1660" s="10">
        <v>115</v>
      </c>
      <c r="E1660" s="42">
        <f t="shared" si="153"/>
        <v>0.29166666666666585</v>
      </c>
      <c r="F1660" s="42">
        <f t="shared" si="154"/>
        <v>1.0499999999999972</v>
      </c>
      <c r="G1660" s="42">
        <f>0.5*Y$11*Y$13*Y$10*(D1660*(1000/3600))^2</f>
        <v>923.58514097222235</v>
      </c>
      <c r="H1660" s="42">
        <f>IF(D1660=0,0,Y$12*Y$9*9.81)</f>
        <v>374.44769999999994</v>
      </c>
      <c r="I1660" s="42">
        <f t="shared" si="150"/>
        <v>1298.0328409722224</v>
      </c>
      <c r="J1660" s="42">
        <f>(Y$9*E1660)+IF(E1660&gt;0,H1660+G1660,0)</f>
        <v>1804.0745076388876</v>
      </c>
      <c r="K1660" s="42">
        <f>MAX((Y$9*E1660)+H1660+G1660,0)</f>
        <v>1804.0745076388876</v>
      </c>
      <c r="L1660" s="42">
        <f t="shared" si="151"/>
        <v>0</v>
      </c>
      <c r="M1660" s="42">
        <f>ABS(MIN((Y$9*E1660)+H1660+G1660,0))</f>
        <v>0</v>
      </c>
      <c r="N1660" s="42">
        <f>MAX(K1660,0)*(D1660*1000/3600)</f>
        <v>57630.157882908905</v>
      </c>
      <c r="O1660" s="42">
        <f>ABS(M1660*(D1660*1000/3600))</f>
        <v>0</v>
      </c>
      <c r="P1660" s="42">
        <f>P1659+N1660/1000</f>
        <v>17325.594129020035</v>
      </c>
      <c r="Q1660" s="42">
        <f>Q1659+O1660/1000</f>
        <v>2136.8406981226767</v>
      </c>
      <c r="R1660" s="43"/>
      <c r="S1660" s="43">
        <f t="shared" si="152"/>
        <v>0</v>
      </c>
      <c r="T1660" s="42">
        <f>V1660*Y$16</f>
        <v>1319.7890939966226</v>
      </c>
      <c r="U1660" s="21">
        <f>MIN(O1660,Y$17)</f>
        <v>0</v>
      </c>
      <c r="V1660" s="21">
        <f t="shared" si="155"/>
        <v>1914.0444162283395</v>
      </c>
      <c r="W1660" s="22"/>
    </row>
    <row r="1661" spans="1:23" x14ac:dyDescent="0.35">
      <c r="A1661" s="6" t="s">
        <v>15</v>
      </c>
      <c r="B1661" s="6">
        <v>1654</v>
      </c>
      <c r="C1661" s="6">
        <v>177</v>
      </c>
      <c r="D1661" s="10">
        <v>116</v>
      </c>
      <c r="E1661" s="42">
        <f t="shared" si="153"/>
        <v>0.24999999999999961</v>
      </c>
      <c r="F1661" s="42">
        <f t="shared" si="154"/>
        <v>0.89999999999999858</v>
      </c>
      <c r="G1661" s="42">
        <f>0.5*Y$11*Y$13*Y$10*(D1661*(1000/3600))^2</f>
        <v>939.71732755555558</v>
      </c>
      <c r="H1661" s="42">
        <f>IF(D1661=0,0,Y$12*Y$9*9.81)</f>
        <v>374.44769999999994</v>
      </c>
      <c r="I1661" s="42">
        <f t="shared" si="150"/>
        <v>1314.1650275555555</v>
      </c>
      <c r="J1661" s="42">
        <f>(Y$9*E1661)+IF(E1661&gt;0,H1661+G1661,0)</f>
        <v>1747.9150275555548</v>
      </c>
      <c r="K1661" s="42">
        <f>MAX((Y$9*E1661)+H1661+G1661,0)</f>
        <v>1747.9150275555548</v>
      </c>
      <c r="L1661" s="42">
        <f t="shared" si="151"/>
        <v>0</v>
      </c>
      <c r="M1661" s="42">
        <f>ABS(MIN((Y$9*E1661)+H1661+G1661,0))</f>
        <v>0</v>
      </c>
      <c r="N1661" s="42">
        <f>MAX(K1661,0)*(D1661*1000/3600)</f>
        <v>56321.706443456766</v>
      </c>
      <c r="O1661" s="42">
        <f>ABS(M1661*(D1661*1000/3600))</f>
        <v>0</v>
      </c>
      <c r="P1661" s="42">
        <f>P1660+N1661/1000</f>
        <v>17381.915835463493</v>
      </c>
      <c r="Q1661" s="42">
        <f>Q1660+O1661/1000</f>
        <v>2136.8406981226767</v>
      </c>
      <c r="R1661" s="43"/>
      <c r="S1661" s="43">
        <f t="shared" si="152"/>
        <v>0</v>
      </c>
      <c r="T1661" s="42">
        <f>V1661*Y$16</f>
        <v>1319.7890939966226</v>
      </c>
      <c r="U1661" s="21">
        <f>MIN(O1661,Y$17)</f>
        <v>0</v>
      </c>
      <c r="V1661" s="21">
        <f t="shared" si="155"/>
        <v>1914.0444162283395</v>
      </c>
      <c r="W1661" s="22"/>
    </row>
    <row r="1662" spans="1:23" x14ac:dyDescent="0.35">
      <c r="A1662" s="6" t="s">
        <v>15</v>
      </c>
      <c r="B1662" s="6">
        <v>1655</v>
      </c>
      <c r="C1662" s="6">
        <v>178</v>
      </c>
      <c r="D1662" s="10">
        <v>116.8</v>
      </c>
      <c r="E1662" s="42">
        <f t="shared" si="153"/>
        <v>0.22222222222222143</v>
      </c>
      <c r="F1662" s="42">
        <f t="shared" si="154"/>
        <v>0.79999999999999716</v>
      </c>
      <c r="G1662" s="42">
        <f>0.5*Y$11*Y$13*Y$10*(D1662*(1000/3600))^2</f>
        <v>952.72364110222202</v>
      </c>
      <c r="H1662" s="42">
        <f>IF(D1662=0,0,Y$12*Y$9*9.81)</f>
        <v>374.44769999999994</v>
      </c>
      <c r="I1662" s="42">
        <f t="shared" si="150"/>
        <v>1327.171341102222</v>
      </c>
      <c r="J1662" s="42">
        <f>(Y$9*E1662)+IF(E1662&gt;0,H1662+G1662,0)</f>
        <v>1712.7268966577763</v>
      </c>
      <c r="K1662" s="42">
        <f>MAX((Y$9*E1662)+H1662+G1662,0)</f>
        <v>1712.7268966577763</v>
      </c>
      <c r="L1662" s="42">
        <f t="shared" si="151"/>
        <v>0</v>
      </c>
      <c r="M1662" s="42">
        <f>ABS(MIN((Y$9*E1662)+H1662+G1662,0))</f>
        <v>0</v>
      </c>
      <c r="N1662" s="42">
        <f>MAX(K1662,0)*(D1662*1000/3600)</f>
        <v>55568.472647118957</v>
      </c>
      <c r="O1662" s="42">
        <f>ABS(M1662*(D1662*1000/3600))</f>
        <v>0</v>
      </c>
      <c r="P1662" s="42">
        <f>P1661+N1662/1000</f>
        <v>17437.484308110612</v>
      </c>
      <c r="Q1662" s="42">
        <f>Q1661+O1662/1000</f>
        <v>2136.8406981226767</v>
      </c>
      <c r="R1662" s="43"/>
      <c r="S1662" s="43">
        <f t="shared" si="152"/>
        <v>0</v>
      </c>
      <c r="T1662" s="42">
        <f>V1662*Y$16</f>
        <v>1319.7890939966226</v>
      </c>
      <c r="U1662" s="21">
        <f>MIN(O1662,Y$17)</f>
        <v>0</v>
      </c>
      <c r="V1662" s="21">
        <f t="shared" si="155"/>
        <v>1914.0444162283395</v>
      </c>
      <c r="W1662" s="22"/>
    </row>
    <row r="1663" spans="1:23" x14ac:dyDescent="0.35">
      <c r="A1663" s="6" t="s">
        <v>15</v>
      </c>
      <c r="B1663" s="6">
        <v>1656</v>
      </c>
      <c r="C1663" s="6">
        <v>179</v>
      </c>
      <c r="D1663" s="10">
        <v>117.6</v>
      </c>
      <c r="E1663" s="42">
        <f t="shared" si="153"/>
        <v>0.2222222222222234</v>
      </c>
      <c r="F1663" s="42">
        <f t="shared" si="154"/>
        <v>0.80000000000000426</v>
      </c>
      <c r="G1663" s="42">
        <f>0.5*Y$11*Y$13*Y$10*(D1663*(1000/3600))^2</f>
        <v>965.81934511999975</v>
      </c>
      <c r="H1663" s="42">
        <f>IF(D1663=0,0,Y$12*Y$9*9.81)</f>
        <v>374.44769999999994</v>
      </c>
      <c r="I1663" s="42">
        <f t="shared" si="150"/>
        <v>1340.2670451199997</v>
      </c>
      <c r="J1663" s="42">
        <f>(Y$9*E1663)+IF(E1663&gt;0,H1663+G1663,0)</f>
        <v>1725.8226006755572</v>
      </c>
      <c r="K1663" s="42">
        <f>MAX((Y$9*E1663)+H1663+G1663,0)</f>
        <v>1725.8226006755572</v>
      </c>
      <c r="L1663" s="42">
        <f t="shared" si="151"/>
        <v>0</v>
      </c>
      <c r="M1663" s="42">
        <f>ABS(MIN((Y$9*E1663)+H1663+G1663,0))</f>
        <v>0</v>
      </c>
      <c r="N1663" s="42">
        <f>MAX(K1663,0)*(D1663*1000/3600)</f>
        <v>56376.871622068196</v>
      </c>
      <c r="O1663" s="42">
        <f>ABS(M1663*(D1663*1000/3600))</f>
        <v>0</v>
      </c>
      <c r="P1663" s="42">
        <f>P1662+N1663/1000</f>
        <v>17493.861179732681</v>
      </c>
      <c r="Q1663" s="42">
        <f>Q1662+O1663/1000</f>
        <v>2136.8406981226767</v>
      </c>
      <c r="R1663" s="43"/>
      <c r="S1663" s="43">
        <f t="shared" si="152"/>
        <v>0</v>
      </c>
      <c r="T1663" s="42">
        <f>V1663*Y$16</f>
        <v>1319.7890939966226</v>
      </c>
      <c r="U1663" s="21">
        <f>MIN(O1663,Y$17)</f>
        <v>0</v>
      </c>
      <c r="V1663" s="21">
        <f t="shared" si="155"/>
        <v>1914.0444162283395</v>
      </c>
      <c r="W1663" s="22"/>
    </row>
    <row r="1664" spans="1:23" x14ac:dyDescent="0.35">
      <c r="A1664" s="6" t="s">
        <v>15</v>
      </c>
      <c r="B1664" s="6">
        <v>1657</v>
      </c>
      <c r="C1664" s="6">
        <v>180</v>
      </c>
      <c r="D1664" s="10">
        <v>118.4</v>
      </c>
      <c r="E1664" s="42">
        <f t="shared" si="153"/>
        <v>0.2222222222222234</v>
      </c>
      <c r="F1664" s="42">
        <f t="shared" si="154"/>
        <v>0.80000000000000426</v>
      </c>
      <c r="G1664" s="42">
        <f>0.5*Y$11*Y$13*Y$10*(D1664*(1000/3600))^2</f>
        <v>979.00443960888902</v>
      </c>
      <c r="H1664" s="42">
        <f>IF(D1664=0,0,Y$12*Y$9*9.81)</f>
        <v>374.44769999999994</v>
      </c>
      <c r="I1664" s="42">
        <f t="shared" si="150"/>
        <v>1353.452139608889</v>
      </c>
      <c r="J1664" s="42">
        <f>(Y$9*E1664)+IF(E1664&gt;0,H1664+G1664,0)</f>
        <v>1739.0076951644464</v>
      </c>
      <c r="K1664" s="42">
        <f>MAX((Y$9*E1664)+H1664+G1664,0)</f>
        <v>1739.0076951644464</v>
      </c>
      <c r="L1664" s="42">
        <f t="shared" si="151"/>
        <v>0</v>
      </c>
      <c r="M1664" s="42">
        <f>ABS(MIN((Y$9*E1664)+H1664+G1664,0))</f>
        <v>0</v>
      </c>
      <c r="N1664" s="42">
        <f>MAX(K1664,0)*(D1664*1000/3600)</f>
        <v>57194.030863186235</v>
      </c>
      <c r="O1664" s="42">
        <f>ABS(M1664*(D1664*1000/3600))</f>
        <v>0</v>
      </c>
      <c r="P1664" s="42">
        <f>P1663+N1664/1000</f>
        <v>17551.055210595867</v>
      </c>
      <c r="Q1664" s="42">
        <f>Q1663+O1664/1000</f>
        <v>2136.8406981226767</v>
      </c>
      <c r="R1664" s="43"/>
      <c r="S1664" s="43">
        <f t="shared" si="152"/>
        <v>0</v>
      </c>
      <c r="T1664" s="42">
        <f>V1664*Y$16</f>
        <v>1319.7890939966226</v>
      </c>
      <c r="U1664" s="21">
        <f>MIN(O1664,Y$17)</f>
        <v>0</v>
      </c>
      <c r="V1664" s="21">
        <f t="shared" si="155"/>
        <v>1914.0444162283395</v>
      </c>
      <c r="W1664" s="22"/>
    </row>
    <row r="1665" spans="1:23" x14ac:dyDescent="0.35">
      <c r="A1665" s="6" t="s">
        <v>15</v>
      </c>
      <c r="B1665" s="6">
        <v>1658</v>
      </c>
      <c r="C1665" s="6">
        <v>181</v>
      </c>
      <c r="D1665" s="10">
        <v>119.2</v>
      </c>
      <c r="E1665" s="42">
        <f t="shared" si="153"/>
        <v>0.22222222222222143</v>
      </c>
      <c r="F1665" s="42">
        <f t="shared" si="154"/>
        <v>0.79999999999999716</v>
      </c>
      <c r="G1665" s="42">
        <f>0.5*Y$11*Y$13*Y$10*(D1665*(1000/3600))^2</f>
        <v>992.27892456888912</v>
      </c>
      <c r="H1665" s="42">
        <f>IF(D1665=0,0,Y$12*Y$9*9.81)</f>
        <v>374.44769999999994</v>
      </c>
      <c r="I1665" s="42">
        <f t="shared" si="150"/>
        <v>1366.7266245688891</v>
      </c>
      <c r="J1665" s="42">
        <f>(Y$9*E1665)+IF(E1665&gt;0,H1665+G1665,0)</f>
        <v>1752.2821801244431</v>
      </c>
      <c r="K1665" s="42">
        <f>MAX((Y$9*E1665)+H1665+G1665,0)</f>
        <v>1752.2821801244431</v>
      </c>
      <c r="L1665" s="42">
        <f t="shared" si="151"/>
        <v>0</v>
      </c>
      <c r="M1665" s="42">
        <f>ABS(MIN((Y$9*E1665)+H1665+G1665,0))</f>
        <v>0</v>
      </c>
      <c r="N1665" s="42">
        <f>MAX(K1665,0)*(D1665*1000/3600)</f>
        <v>58020.009964120458</v>
      </c>
      <c r="O1665" s="42">
        <f>ABS(M1665*(D1665*1000/3600))</f>
        <v>0</v>
      </c>
      <c r="P1665" s="42">
        <f>P1664+N1665/1000</f>
        <v>17609.075220559986</v>
      </c>
      <c r="Q1665" s="42">
        <f>Q1664+O1665/1000</f>
        <v>2136.8406981226767</v>
      </c>
      <c r="R1665" s="43"/>
      <c r="S1665" s="43">
        <f t="shared" si="152"/>
        <v>0</v>
      </c>
      <c r="T1665" s="42">
        <f>V1665*Y$16</f>
        <v>1319.7890939966226</v>
      </c>
      <c r="U1665" s="21">
        <f>MIN(O1665,Y$17)</f>
        <v>0</v>
      </c>
      <c r="V1665" s="21">
        <f t="shared" si="155"/>
        <v>1914.0444162283395</v>
      </c>
      <c r="W1665" s="22"/>
    </row>
    <row r="1666" spans="1:23" x14ac:dyDescent="0.35">
      <c r="A1666" s="6" t="s">
        <v>15</v>
      </c>
      <c r="B1666" s="6">
        <v>1659</v>
      </c>
      <c r="C1666" s="6">
        <v>182</v>
      </c>
      <c r="D1666" s="10">
        <v>120</v>
      </c>
      <c r="E1666" s="42">
        <f t="shared" si="153"/>
        <v>0.22222222222222143</v>
      </c>
      <c r="F1666" s="42">
        <f t="shared" si="154"/>
        <v>0.79999999999999716</v>
      </c>
      <c r="G1666" s="42">
        <f>0.5*Y$11*Y$13*Y$10*(D1666*(1000/3600))^2</f>
        <v>1005.6428000000002</v>
      </c>
      <c r="H1666" s="42">
        <f>IF(D1666=0,0,Y$12*Y$9*9.81)</f>
        <v>374.44769999999994</v>
      </c>
      <c r="I1666" s="42">
        <f t="shared" si="150"/>
        <v>1380.0905000000002</v>
      </c>
      <c r="J1666" s="42">
        <f>(Y$9*E1666)+IF(E1666&gt;0,H1666+G1666,0)</f>
        <v>1765.6460555555545</v>
      </c>
      <c r="K1666" s="42">
        <f>MAX((Y$9*E1666)+H1666+G1666,0)</f>
        <v>1765.6460555555543</v>
      </c>
      <c r="L1666" s="42">
        <f t="shared" si="151"/>
        <v>0</v>
      </c>
      <c r="M1666" s="42">
        <f>ABS(MIN((Y$9*E1666)+H1666+G1666,0))</f>
        <v>0</v>
      </c>
      <c r="N1666" s="42">
        <f>MAX(K1666,0)*(D1666*1000/3600)</f>
        <v>58854.86851851848</v>
      </c>
      <c r="O1666" s="42">
        <f>ABS(M1666*(D1666*1000/3600))</f>
        <v>0</v>
      </c>
      <c r="P1666" s="42">
        <f>P1665+N1666/1000</f>
        <v>17667.930089078505</v>
      </c>
      <c r="Q1666" s="42">
        <f>Q1665+O1666/1000</f>
        <v>2136.8406981226767</v>
      </c>
      <c r="R1666" s="43"/>
      <c r="S1666" s="43">
        <f t="shared" si="152"/>
        <v>0</v>
      </c>
      <c r="T1666" s="42">
        <f>V1666*Y$16</f>
        <v>1319.7890939966226</v>
      </c>
      <c r="U1666" s="21">
        <f>MIN(O1666,Y$17)</f>
        <v>0</v>
      </c>
      <c r="V1666" s="21">
        <f t="shared" si="155"/>
        <v>1914.0444162283395</v>
      </c>
      <c r="W1666" s="22"/>
    </row>
    <row r="1667" spans="1:23" x14ac:dyDescent="0.35">
      <c r="A1667" s="6" t="s">
        <v>15</v>
      </c>
      <c r="B1667" s="6">
        <v>1660</v>
      </c>
      <c r="C1667" s="6">
        <v>183</v>
      </c>
      <c r="D1667" s="10">
        <v>120.8</v>
      </c>
      <c r="E1667" s="42">
        <f t="shared" si="153"/>
        <v>0.22222222222222143</v>
      </c>
      <c r="F1667" s="42">
        <f t="shared" si="154"/>
        <v>0.79999999999999716</v>
      </c>
      <c r="G1667" s="42">
        <f>0.5*Y$11*Y$13*Y$10*(D1667*(1000/3600))^2</f>
        <v>1019.0960659022224</v>
      </c>
      <c r="H1667" s="42">
        <f>IF(D1667=0,0,Y$12*Y$9*9.81)</f>
        <v>374.44769999999994</v>
      </c>
      <c r="I1667" s="42">
        <f t="shared" si="150"/>
        <v>1393.5437659022223</v>
      </c>
      <c r="J1667" s="42">
        <f>(Y$9*E1667)+IF(E1667&gt;0,H1667+G1667,0)</f>
        <v>1779.0993214577766</v>
      </c>
      <c r="K1667" s="42">
        <f>MAX((Y$9*E1667)+H1667+G1667,0)</f>
        <v>1779.0993214577766</v>
      </c>
      <c r="L1667" s="42">
        <f t="shared" si="151"/>
        <v>0</v>
      </c>
      <c r="M1667" s="42">
        <f>ABS(MIN((Y$9*E1667)+H1667+G1667,0))</f>
        <v>0</v>
      </c>
      <c r="N1667" s="42">
        <f>MAX(K1667,0)*(D1667*1000/3600)</f>
        <v>59698.666120027614</v>
      </c>
      <c r="O1667" s="42">
        <f>ABS(M1667*(D1667*1000/3600))</f>
        <v>0</v>
      </c>
      <c r="P1667" s="42">
        <f>P1666+N1667/1000</f>
        <v>17727.628755198533</v>
      </c>
      <c r="Q1667" s="42">
        <f>Q1666+O1667/1000</f>
        <v>2136.8406981226767</v>
      </c>
      <c r="R1667" s="43"/>
      <c r="S1667" s="43">
        <f t="shared" si="152"/>
        <v>0</v>
      </c>
      <c r="T1667" s="42">
        <f>V1667*Y$16</f>
        <v>1319.7890939966226</v>
      </c>
      <c r="U1667" s="21">
        <f>MIN(O1667,Y$17)</f>
        <v>0</v>
      </c>
      <c r="V1667" s="21">
        <f t="shared" si="155"/>
        <v>1914.0444162283395</v>
      </c>
      <c r="W1667" s="22"/>
    </row>
    <row r="1668" spans="1:23" x14ac:dyDescent="0.35">
      <c r="A1668" s="6" t="s">
        <v>15</v>
      </c>
      <c r="B1668" s="6">
        <v>1661</v>
      </c>
      <c r="C1668" s="6">
        <v>184</v>
      </c>
      <c r="D1668" s="10">
        <v>121.6</v>
      </c>
      <c r="E1668" s="42">
        <f t="shared" si="153"/>
        <v>0.20833333333333331</v>
      </c>
      <c r="F1668" s="42">
        <f t="shared" si="154"/>
        <v>0.75</v>
      </c>
      <c r="G1668" s="42">
        <f>0.5*Y$11*Y$13*Y$10*(D1668*(1000/3600))^2</f>
        <v>1032.6387222755557</v>
      </c>
      <c r="H1668" s="42">
        <f>IF(D1668=0,0,Y$12*Y$9*9.81)</f>
        <v>374.44769999999994</v>
      </c>
      <c r="I1668" s="42">
        <f t="shared" si="150"/>
        <v>1407.0864222755556</v>
      </c>
      <c r="J1668" s="42">
        <f>(Y$9*E1668)+IF(E1668&gt;0,H1668+G1668,0)</f>
        <v>1768.5447556088889</v>
      </c>
      <c r="K1668" s="42">
        <f>MAX((Y$9*E1668)+H1668+G1668,0)</f>
        <v>1768.5447556088889</v>
      </c>
      <c r="L1668" s="42">
        <f t="shared" si="151"/>
        <v>0</v>
      </c>
      <c r="M1668" s="42">
        <f>ABS(MIN((Y$9*E1668)+H1668+G1668,0))</f>
        <v>0</v>
      </c>
      <c r="N1668" s="42">
        <f>MAX(K1668,0)*(D1668*1000/3600)</f>
        <v>59737.511745011361</v>
      </c>
      <c r="O1668" s="42">
        <f>ABS(M1668*(D1668*1000/3600))</f>
        <v>0</v>
      </c>
      <c r="P1668" s="42">
        <f>P1667+N1668/1000</f>
        <v>17787.366266943543</v>
      </c>
      <c r="Q1668" s="42">
        <f>Q1667+O1668/1000</f>
        <v>2136.8406981226767</v>
      </c>
      <c r="R1668" s="43"/>
      <c r="S1668" s="43">
        <f t="shared" si="152"/>
        <v>0</v>
      </c>
      <c r="T1668" s="42">
        <f>V1668*Y$16</f>
        <v>1319.7890939966226</v>
      </c>
      <c r="U1668" s="21">
        <f>MIN(O1668,Y$17)</f>
        <v>0</v>
      </c>
      <c r="V1668" s="21">
        <f t="shared" si="155"/>
        <v>1914.0444162283395</v>
      </c>
      <c r="W1668" s="22"/>
    </row>
    <row r="1669" spans="1:23" x14ac:dyDescent="0.35">
      <c r="A1669" s="6" t="s">
        <v>15</v>
      </c>
      <c r="B1669" s="6">
        <v>1662</v>
      </c>
      <c r="C1669" s="6">
        <v>185</v>
      </c>
      <c r="D1669" s="10">
        <v>122.3</v>
      </c>
      <c r="E1669" s="42">
        <f t="shared" si="153"/>
        <v>0.20833333333333331</v>
      </c>
      <c r="F1669" s="42">
        <f t="shared" si="154"/>
        <v>0.75</v>
      </c>
      <c r="G1669" s="42">
        <f>0.5*Y$11*Y$13*Y$10*(D1669*(1000/3600))^2</f>
        <v>1044.5618747230556</v>
      </c>
      <c r="H1669" s="42">
        <f>IF(D1669=0,0,Y$12*Y$9*9.81)</f>
        <v>374.44769999999994</v>
      </c>
      <c r="I1669" s="42">
        <f t="shared" si="150"/>
        <v>1419.0095747230555</v>
      </c>
      <c r="J1669" s="42">
        <f>(Y$9*E1669)+IF(E1669&gt;0,H1669+G1669,0)</f>
        <v>1780.4679080563888</v>
      </c>
      <c r="K1669" s="42">
        <f>MAX((Y$9*E1669)+H1669+G1669,0)</f>
        <v>1780.4679080563888</v>
      </c>
      <c r="L1669" s="42">
        <f t="shared" si="151"/>
        <v>0</v>
      </c>
      <c r="M1669" s="42">
        <f>ABS(MIN((Y$9*E1669)+H1669+G1669,0))</f>
        <v>0</v>
      </c>
      <c r="N1669" s="42">
        <f>MAX(K1669,0)*(D1669*1000/3600)</f>
        <v>60486.451432026763</v>
      </c>
      <c r="O1669" s="42">
        <f>ABS(M1669*(D1669*1000/3600))</f>
        <v>0</v>
      </c>
      <c r="P1669" s="42">
        <f>P1668+N1669/1000</f>
        <v>17847.852718375569</v>
      </c>
      <c r="Q1669" s="42">
        <f>Q1668+O1669/1000</f>
        <v>2136.8406981226767</v>
      </c>
      <c r="R1669" s="43"/>
      <c r="S1669" s="43">
        <f t="shared" si="152"/>
        <v>0</v>
      </c>
      <c r="T1669" s="42">
        <f>V1669*Y$16</f>
        <v>1319.7890939966226</v>
      </c>
      <c r="U1669" s="21">
        <f>MIN(O1669,Y$17)</f>
        <v>0</v>
      </c>
      <c r="V1669" s="21">
        <f t="shared" si="155"/>
        <v>1914.0444162283395</v>
      </c>
      <c r="W1669" s="22"/>
    </row>
    <row r="1670" spans="1:23" x14ac:dyDescent="0.35">
      <c r="A1670" s="6" t="s">
        <v>15</v>
      </c>
      <c r="B1670" s="6">
        <v>1663</v>
      </c>
      <c r="C1670" s="6">
        <v>186</v>
      </c>
      <c r="D1670" s="10">
        <v>123.1</v>
      </c>
      <c r="E1670" s="42">
        <f t="shared" si="153"/>
        <v>0.20833333333333331</v>
      </c>
      <c r="F1670" s="42">
        <f t="shared" si="154"/>
        <v>0.75</v>
      </c>
      <c r="G1670" s="42">
        <f>0.5*Y$11*Y$13*Y$10*(D1670*(1000/3600))^2</f>
        <v>1058.2721382297223</v>
      </c>
      <c r="H1670" s="42">
        <f>IF(D1670=0,0,Y$12*Y$9*9.81)</f>
        <v>374.44769999999994</v>
      </c>
      <c r="I1670" s="42">
        <f t="shared" si="150"/>
        <v>1432.7198382297222</v>
      </c>
      <c r="J1670" s="42">
        <f>(Y$9*E1670)+IF(E1670&gt;0,H1670+G1670,0)</f>
        <v>1794.1781715630555</v>
      </c>
      <c r="K1670" s="42">
        <f>MAX((Y$9*E1670)+H1670+G1670,0)</f>
        <v>1794.1781715630555</v>
      </c>
      <c r="L1670" s="42">
        <f t="shared" si="151"/>
        <v>0</v>
      </c>
      <c r="M1670" s="42">
        <f>ABS(MIN((Y$9*E1670)+H1670+G1670,0))</f>
        <v>0</v>
      </c>
      <c r="N1670" s="42">
        <f>MAX(K1670,0)*(D1670*1000/3600)</f>
        <v>61350.925810947811</v>
      </c>
      <c r="O1670" s="42">
        <f>ABS(M1670*(D1670*1000/3600))</f>
        <v>0</v>
      </c>
      <c r="P1670" s="42">
        <f>P1669+N1670/1000</f>
        <v>17909.203644186517</v>
      </c>
      <c r="Q1670" s="42">
        <f>Q1669+O1670/1000</f>
        <v>2136.8406981226767</v>
      </c>
      <c r="R1670" s="43"/>
      <c r="S1670" s="43">
        <f t="shared" si="152"/>
        <v>0</v>
      </c>
      <c r="T1670" s="42">
        <f>V1670*Y$16</f>
        <v>1319.7890939966226</v>
      </c>
      <c r="U1670" s="21">
        <f>MIN(O1670,Y$17)</f>
        <v>0</v>
      </c>
      <c r="V1670" s="21">
        <f t="shared" si="155"/>
        <v>1914.0444162283395</v>
      </c>
      <c r="W1670" s="22"/>
    </row>
    <row r="1671" spans="1:23" x14ac:dyDescent="0.35">
      <c r="A1671" s="6" t="s">
        <v>15</v>
      </c>
      <c r="B1671" s="6">
        <v>1664</v>
      </c>
      <c r="C1671" s="6">
        <v>187</v>
      </c>
      <c r="D1671" s="10">
        <v>123.8</v>
      </c>
      <c r="E1671" s="42">
        <f t="shared" si="153"/>
        <v>0.18055555555555713</v>
      </c>
      <c r="F1671" s="42">
        <f t="shared" si="154"/>
        <v>0.65000000000000568</v>
      </c>
      <c r="G1671" s="42">
        <f>0.5*Y$11*Y$13*Y$10*(D1671*(1000/3600))^2</f>
        <v>1070.3419469188891</v>
      </c>
      <c r="H1671" s="42">
        <f>IF(D1671=0,0,Y$12*Y$9*9.81)</f>
        <v>374.44769999999994</v>
      </c>
      <c r="I1671" s="42">
        <f t="shared" si="150"/>
        <v>1444.789646918889</v>
      </c>
      <c r="J1671" s="42">
        <f>(Y$9*E1671)+IF(E1671&gt;0,H1671+G1671,0)</f>
        <v>1758.0535358077807</v>
      </c>
      <c r="K1671" s="42">
        <f>MAX((Y$9*E1671)+H1671+G1671,0)</f>
        <v>1758.0535358077807</v>
      </c>
      <c r="L1671" s="42">
        <f t="shared" si="151"/>
        <v>0</v>
      </c>
      <c r="M1671" s="42">
        <f>ABS(MIN((Y$9*E1671)+H1671+G1671,0))</f>
        <v>0</v>
      </c>
      <c r="N1671" s="42">
        <f>MAX(K1671,0)*(D1671*1000/3600)</f>
        <v>60457.507703612006</v>
      </c>
      <c r="O1671" s="42">
        <f>ABS(M1671*(D1671*1000/3600))</f>
        <v>0</v>
      </c>
      <c r="P1671" s="42">
        <f>P1670+N1671/1000</f>
        <v>17969.66115189013</v>
      </c>
      <c r="Q1671" s="42">
        <f>Q1670+O1671/1000</f>
        <v>2136.8406981226767</v>
      </c>
      <c r="R1671" s="43"/>
      <c r="S1671" s="43">
        <f t="shared" si="152"/>
        <v>0</v>
      </c>
      <c r="T1671" s="42">
        <f>V1671*Y$16</f>
        <v>1319.7890939966226</v>
      </c>
      <c r="U1671" s="21">
        <f>MIN(O1671,Y$17)</f>
        <v>0</v>
      </c>
      <c r="V1671" s="21">
        <f t="shared" si="155"/>
        <v>1914.0444162283395</v>
      </c>
      <c r="W1671" s="22"/>
    </row>
    <row r="1672" spans="1:23" x14ac:dyDescent="0.35">
      <c r="A1672" s="6" t="s">
        <v>15</v>
      </c>
      <c r="B1672" s="6">
        <v>1665</v>
      </c>
      <c r="C1672" s="6">
        <v>188</v>
      </c>
      <c r="D1672" s="10">
        <v>124.4</v>
      </c>
      <c r="E1672" s="42">
        <f t="shared" si="153"/>
        <v>0.16666666666666705</v>
      </c>
      <c r="F1672" s="42">
        <f t="shared" si="154"/>
        <v>0.60000000000000142</v>
      </c>
      <c r="G1672" s="42">
        <f>0.5*Y$11*Y$13*Y$10*(D1672*(1000/3600))^2</f>
        <v>1080.7419695422225</v>
      </c>
      <c r="H1672" s="42">
        <f>IF(D1672=0,0,Y$12*Y$9*9.81)</f>
        <v>374.44769999999994</v>
      </c>
      <c r="I1672" s="42">
        <f t="shared" ref="I1672:I1735" si="156">G1672+H1672</f>
        <v>1455.1896695422224</v>
      </c>
      <c r="J1672" s="42">
        <f>(Y$9*E1672)+IF(E1672&gt;0,H1672+G1672,0)</f>
        <v>1744.3563362088898</v>
      </c>
      <c r="K1672" s="42">
        <f>MAX((Y$9*E1672)+H1672+G1672,0)</f>
        <v>1744.3563362088898</v>
      </c>
      <c r="L1672" s="42">
        <f t="shared" ref="L1672:L1735" si="157">ABS(MIN(J1672,0))</f>
        <v>0</v>
      </c>
      <c r="M1672" s="42">
        <f>ABS(MIN((Y$9*E1672)+H1672+G1672,0))</f>
        <v>0</v>
      </c>
      <c r="N1672" s="42">
        <f>MAX(K1672,0)*(D1672*1000/3600)</f>
        <v>60277.20228455164</v>
      </c>
      <c r="O1672" s="42">
        <f>ABS(M1672*(D1672*1000/3600))</f>
        <v>0</v>
      </c>
      <c r="P1672" s="42">
        <f>P1671+N1672/1000</f>
        <v>18029.938354174683</v>
      </c>
      <c r="Q1672" s="42">
        <f>Q1671+O1672/1000</f>
        <v>2136.8406981226767</v>
      </c>
      <c r="R1672" s="43"/>
      <c r="S1672" s="43">
        <f t="shared" ref="S1672:S1735" si="158">R1673-R1672</f>
        <v>0</v>
      </c>
      <c r="T1672" s="42">
        <f>V1672*Y$16</f>
        <v>1319.7890939966226</v>
      </c>
      <c r="U1672" s="21">
        <f>MIN(O1672,Y$17)</f>
        <v>0</v>
      </c>
      <c r="V1672" s="21">
        <f t="shared" si="155"/>
        <v>1914.0444162283395</v>
      </c>
      <c r="W1672" s="22"/>
    </row>
    <row r="1673" spans="1:23" x14ac:dyDescent="0.35">
      <c r="A1673" s="6" t="s">
        <v>15</v>
      </c>
      <c r="B1673" s="6">
        <v>1666</v>
      </c>
      <c r="C1673" s="6">
        <v>189</v>
      </c>
      <c r="D1673" s="10">
        <v>125</v>
      </c>
      <c r="E1673" s="42">
        <f t="shared" ref="E1673:E1736" si="159">($D1674-$D1672)/2/3.6</f>
        <v>0.1388888888888889</v>
      </c>
      <c r="F1673" s="42">
        <f t="shared" ref="F1673:F1736" si="160">($D1674-$D1672)/2</f>
        <v>0.5</v>
      </c>
      <c r="G1673" s="42">
        <f>0.5*Y$11*Y$13*Y$10*(D1673*(1000/3600))^2</f>
        <v>1091.1922743055554</v>
      </c>
      <c r="H1673" s="42">
        <f>IF(D1673=0,0,Y$12*Y$9*9.81)</f>
        <v>374.44769999999994</v>
      </c>
      <c r="I1673" s="42">
        <f t="shared" si="156"/>
        <v>1465.6399743055554</v>
      </c>
      <c r="J1673" s="42">
        <f>(Y$9*E1673)+IF(E1673&gt;0,H1673+G1673,0)</f>
        <v>1706.6121965277775</v>
      </c>
      <c r="K1673" s="42">
        <f>MAX((Y$9*E1673)+H1673+G1673,0)</f>
        <v>1706.6121965277775</v>
      </c>
      <c r="L1673" s="42">
        <f t="shared" si="157"/>
        <v>0</v>
      </c>
      <c r="M1673" s="42">
        <f>ABS(MIN((Y$9*E1673)+H1673+G1673,0))</f>
        <v>0</v>
      </c>
      <c r="N1673" s="42">
        <f>MAX(K1673,0)*(D1673*1000/3600)</f>
        <v>59257.367934992275</v>
      </c>
      <c r="O1673" s="42">
        <f>ABS(M1673*(D1673*1000/3600))</f>
        <v>0</v>
      </c>
      <c r="P1673" s="42">
        <f>P1672+N1673/1000</f>
        <v>18089.195722109675</v>
      </c>
      <c r="Q1673" s="42">
        <f>Q1672+O1673/1000</f>
        <v>2136.8406981226767</v>
      </c>
      <c r="R1673" s="43"/>
      <c r="S1673" s="43">
        <f t="shared" si="158"/>
        <v>0</v>
      </c>
      <c r="T1673" s="42">
        <f>V1673*Y$16</f>
        <v>1319.7890939966226</v>
      </c>
      <c r="U1673" s="21">
        <f>MIN(O1673,Y$17)</f>
        <v>0</v>
      </c>
      <c r="V1673" s="21">
        <f t="shared" ref="V1673:V1736" si="161">V1672+U1673/1000</f>
        <v>1914.0444162283395</v>
      </c>
      <c r="W1673" s="22"/>
    </row>
    <row r="1674" spans="1:23" x14ac:dyDescent="0.35">
      <c r="A1674" s="6" t="s">
        <v>15</v>
      </c>
      <c r="B1674" s="6">
        <v>1667</v>
      </c>
      <c r="C1674" s="6">
        <v>190</v>
      </c>
      <c r="D1674" s="10">
        <v>125.4</v>
      </c>
      <c r="E1674" s="42">
        <f t="shared" si="159"/>
        <v>0.11111111111111072</v>
      </c>
      <c r="F1674" s="42">
        <f t="shared" si="160"/>
        <v>0.39999999999999858</v>
      </c>
      <c r="G1674" s="42">
        <f>0.5*Y$11*Y$13*Y$10*(D1674*(1000/3600))^2</f>
        <v>1098.1870786700001</v>
      </c>
      <c r="H1674" s="42">
        <f>IF(D1674=0,0,Y$12*Y$9*9.81)</f>
        <v>374.44769999999994</v>
      </c>
      <c r="I1674" s="42">
        <f t="shared" si="156"/>
        <v>1472.6347786700001</v>
      </c>
      <c r="J1674" s="42">
        <f>(Y$9*E1674)+IF(E1674&gt;0,H1674+G1674,0)</f>
        <v>1665.4125564477772</v>
      </c>
      <c r="K1674" s="42">
        <f>MAX((Y$9*E1674)+H1674+G1674,0)</f>
        <v>1665.4125564477772</v>
      </c>
      <c r="L1674" s="42">
        <f t="shared" si="157"/>
        <v>0</v>
      </c>
      <c r="M1674" s="42">
        <f>ABS(MIN((Y$9*E1674)+H1674+G1674,0))</f>
        <v>0</v>
      </c>
      <c r="N1674" s="42">
        <f>MAX(K1674,0)*(D1674*1000/3600)</f>
        <v>58011.870716264246</v>
      </c>
      <c r="O1674" s="42">
        <f>ABS(M1674*(D1674*1000/3600))</f>
        <v>0</v>
      </c>
      <c r="P1674" s="42">
        <f>P1673+N1674/1000</f>
        <v>18147.20759282594</v>
      </c>
      <c r="Q1674" s="42">
        <f>Q1673+O1674/1000</f>
        <v>2136.8406981226767</v>
      </c>
      <c r="R1674" s="43"/>
      <c r="S1674" s="43">
        <f t="shared" si="158"/>
        <v>0</v>
      </c>
      <c r="T1674" s="42">
        <f>V1674*Y$16</f>
        <v>1319.7890939966226</v>
      </c>
      <c r="U1674" s="21">
        <f>MIN(O1674,Y$17)</f>
        <v>0</v>
      </c>
      <c r="V1674" s="21">
        <f t="shared" si="161"/>
        <v>1914.0444162283395</v>
      </c>
      <c r="W1674" s="22"/>
    </row>
    <row r="1675" spans="1:23" x14ac:dyDescent="0.35">
      <c r="A1675" s="6" t="s">
        <v>15</v>
      </c>
      <c r="B1675" s="6">
        <v>1668</v>
      </c>
      <c r="C1675" s="6">
        <v>191</v>
      </c>
      <c r="D1675" s="10">
        <v>125.8</v>
      </c>
      <c r="E1675" s="42">
        <f t="shared" si="159"/>
        <v>9.7222222222220642E-2</v>
      </c>
      <c r="F1675" s="42">
        <f t="shared" si="160"/>
        <v>0.34999999999999432</v>
      </c>
      <c r="G1675" s="42">
        <f>0.5*Y$11*Y$13*Y$10*(D1675*(1000/3600))^2</f>
        <v>1105.2042306522221</v>
      </c>
      <c r="H1675" s="42">
        <f>IF(D1675=0,0,Y$12*Y$9*9.81)</f>
        <v>374.44769999999994</v>
      </c>
      <c r="I1675" s="42">
        <f t="shared" si="156"/>
        <v>1479.6519306522221</v>
      </c>
      <c r="J1675" s="42">
        <f>(Y$9*E1675)+IF(E1675&gt;0,H1675+G1675,0)</f>
        <v>1648.3324862077748</v>
      </c>
      <c r="K1675" s="42">
        <f>MAX((Y$9*E1675)+H1675+G1675,0)</f>
        <v>1648.3324862077748</v>
      </c>
      <c r="L1675" s="42">
        <f t="shared" si="157"/>
        <v>0</v>
      </c>
      <c r="M1675" s="42">
        <f>ABS(MIN((Y$9*E1675)+H1675+G1675,0))</f>
        <v>0</v>
      </c>
      <c r="N1675" s="42">
        <f>MAX(K1675,0)*(D1675*1000/3600)</f>
        <v>57600.062990260572</v>
      </c>
      <c r="O1675" s="42">
        <f>ABS(M1675*(D1675*1000/3600))</f>
        <v>0</v>
      </c>
      <c r="P1675" s="42">
        <f>P1674+N1675/1000</f>
        <v>18204.807655816199</v>
      </c>
      <c r="Q1675" s="42">
        <f>Q1674+O1675/1000</f>
        <v>2136.8406981226767</v>
      </c>
      <c r="R1675" s="43"/>
      <c r="S1675" s="43">
        <f t="shared" si="158"/>
        <v>0</v>
      </c>
      <c r="T1675" s="42">
        <f>V1675*Y$16</f>
        <v>1319.7890939966226</v>
      </c>
      <c r="U1675" s="21">
        <f>MIN(O1675,Y$17)</f>
        <v>0</v>
      </c>
      <c r="V1675" s="21">
        <f t="shared" si="161"/>
        <v>1914.0444162283395</v>
      </c>
      <c r="W1675" s="22"/>
    </row>
    <row r="1676" spans="1:23" x14ac:dyDescent="0.35">
      <c r="A1676" s="6" t="s">
        <v>15</v>
      </c>
      <c r="B1676" s="6">
        <v>1669</v>
      </c>
      <c r="C1676" s="6">
        <v>192</v>
      </c>
      <c r="D1676" s="10">
        <v>126.1</v>
      </c>
      <c r="E1676" s="42">
        <f t="shared" si="159"/>
        <v>8.3333333333334522E-2</v>
      </c>
      <c r="F1676" s="42">
        <f t="shared" si="160"/>
        <v>0.30000000000000426</v>
      </c>
      <c r="G1676" s="42">
        <f>0.5*Y$11*Y$13*Y$10*(D1676*(1000/3600))^2</f>
        <v>1110.4817602630555</v>
      </c>
      <c r="H1676" s="42">
        <f>IF(D1676=0,0,Y$12*Y$9*9.81)</f>
        <v>374.44769999999994</v>
      </c>
      <c r="I1676" s="42">
        <f t="shared" si="156"/>
        <v>1484.9294602630555</v>
      </c>
      <c r="J1676" s="42">
        <f>(Y$9*E1676)+IF(E1676&gt;0,H1676+G1676,0)</f>
        <v>1629.5127935963908</v>
      </c>
      <c r="K1676" s="42">
        <f>MAX((Y$9*E1676)+H1676+G1676,0)</f>
        <v>1629.512793596391</v>
      </c>
      <c r="L1676" s="42">
        <f t="shared" si="157"/>
        <v>0</v>
      </c>
      <c r="M1676" s="42">
        <f>ABS(MIN((Y$9*E1676)+H1676+G1676,0))</f>
        <v>0</v>
      </c>
      <c r="N1676" s="42">
        <f>MAX(K1676,0)*(D1676*1000/3600)</f>
        <v>57078.21202014025</v>
      </c>
      <c r="O1676" s="42">
        <f>ABS(M1676*(D1676*1000/3600))</f>
        <v>0</v>
      </c>
      <c r="P1676" s="42">
        <f>P1675+N1676/1000</f>
        <v>18261.885867836339</v>
      </c>
      <c r="Q1676" s="42">
        <f>Q1675+O1676/1000</f>
        <v>2136.8406981226767</v>
      </c>
      <c r="R1676" s="43"/>
      <c r="S1676" s="43">
        <f t="shared" si="158"/>
        <v>0</v>
      </c>
      <c r="T1676" s="42">
        <f>V1676*Y$16</f>
        <v>1319.7890939966226</v>
      </c>
      <c r="U1676" s="21">
        <f>MIN(O1676,Y$17)</f>
        <v>0</v>
      </c>
      <c r="V1676" s="21">
        <f t="shared" si="161"/>
        <v>1914.0444162283395</v>
      </c>
      <c r="W1676" s="22"/>
    </row>
    <row r="1677" spans="1:23" x14ac:dyDescent="0.35">
      <c r="A1677" s="6" t="s">
        <v>15</v>
      </c>
      <c r="B1677" s="6">
        <v>1670</v>
      </c>
      <c r="C1677" s="6">
        <v>193</v>
      </c>
      <c r="D1677" s="10">
        <v>126.4</v>
      </c>
      <c r="E1677" s="42">
        <f t="shared" si="159"/>
        <v>6.9444444444444448E-2</v>
      </c>
      <c r="F1677" s="42">
        <f t="shared" si="160"/>
        <v>0.25</v>
      </c>
      <c r="G1677" s="42">
        <f>0.5*Y$11*Y$13*Y$10*(D1677*(1000/3600))^2</f>
        <v>1115.7718604088891</v>
      </c>
      <c r="H1677" s="42">
        <f>IF(D1677=0,0,Y$12*Y$9*9.81)</f>
        <v>374.44769999999994</v>
      </c>
      <c r="I1677" s="42">
        <f t="shared" si="156"/>
        <v>1490.219560408889</v>
      </c>
      <c r="J1677" s="42">
        <f>(Y$9*E1677)+IF(E1677&gt;0,H1677+G1677,0)</f>
        <v>1610.7056715200001</v>
      </c>
      <c r="K1677" s="42">
        <f>MAX((Y$9*E1677)+H1677+G1677,0)</f>
        <v>1610.7056715200001</v>
      </c>
      <c r="L1677" s="42">
        <f t="shared" si="157"/>
        <v>0</v>
      </c>
      <c r="M1677" s="42">
        <f>ABS(MIN((Y$9*E1677)+H1677+G1677,0))</f>
        <v>0</v>
      </c>
      <c r="N1677" s="42">
        <f>MAX(K1677,0)*(D1677*1000/3600)</f>
        <v>56553.665800035567</v>
      </c>
      <c r="O1677" s="42">
        <f>ABS(M1677*(D1677*1000/3600))</f>
        <v>0</v>
      </c>
      <c r="P1677" s="42">
        <f>P1676+N1677/1000</f>
        <v>18318.439533636374</v>
      </c>
      <c r="Q1677" s="42">
        <f>Q1676+O1677/1000</f>
        <v>2136.8406981226767</v>
      </c>
      <c r="R1677" s="43"/>
      <c r="S1677" s="43">
        <f t="shared" si="158"/>
        <v>0</v>
      </c>
      <c r="T1677" s="42">
        <f>V1677*Y$16</f>
        <v>1319.7890939966226</v>
      </c>
      <c r="U1677" s="21">
        <f>MIN(O1677,Y$17)</f>
        <v>0</v>
      </c>
      <c r="V1677" s="21">
        <f t="shared" si="161"/>
        <v>1914.0444162283395</v>
      </c>
      <c r="W1677" s="22"/>
    </row>
    <row r="1678" spans="1:23" x14ac:dyDescent="0.35">
      <c r="A1678" s="6" t="s">
        <v>15</v>
      </c>
      <c r="B1678" s="6">
        <v>1671</v>
      </c>
      <c r="C1678" s="6">
        <v>194</v>
      </c>
      <c r="D1678" s="10">
        <v>126.6</v>
      </c>
      <c r="E1678" s="42">
        <f t="shared" si="159"/>
        <v>4.1666666666666269E-2</v>
      </c>
      <c r="F1678" s="42">
        <f t="shared" si="160"/>
        <v>0.14999999999999858</v>
      </c>
      <c r="G1678" s="42">
        <f>0.5*Y$11*Y$13*Y$10*(D1678*(1000/3600))^2</f>
        <v>1119.3055774699999</v>
      </c>
      <c r="H1678" s="42">
        <f>IF(D1678=0,0,Y$12*Y$9*9.81)</f>
        <v>374.44769999999994</v>
      </c>
      <c r="I1678" s="42">
        <f t="shared" si="156"/>
        <v>1493.7532774699998</v>
      </c>
      <c r="J1678" s="42">
        <f>(Y$9*E1678)+IF(E1678&gt;0,H1678+G1678,0)</f>
        <v>1566.0449441366659</v>
      </c>
      <c r="K1678" s="42">
        <f>MAX((Y$9*E1678)+H1678+G1678,0)</f>
        <v>1566.0449441366659</v>
      </c>
      <c r="L1678" s="42">
        <f t="shared" si="157"/>
        <v>0</v>
      </c>
      <c r="M1678" s="42">
        <f>ABS(MIN((Y$9*E1678)+H1678+G1678,0))</f>
        <v>0</v>
      </c>
      <c r="N1678" s="42">
        <f>MAX(K1678,0)*(D1678*1000/3600)</f>
        <v>55072.580535472749</v>
      </c>
      <c r="O1678" s="42">
        <f>ABS(M1678*(D1678*1000/3600))</f>
        <v>0</v>
      </c>
      <c r="P1678" s="42">
        <f>P1677+N1678/1000</f>
        <v>18373.512114171848</v>
      </c>
      <c r="Q1678" s="42">
        <f>Q1677+O1678/1000</f>
        <v>2136.8406981226767</v>
      </c>
      <c r="R1678" s="43"/>
      <c r="S1678" s="43">
        <f t="shared" si="158"/>
        <v>0</v>
      </c>
      <c r="T1678" s="42">
        <f>V1678*Y$16</f>
        <v>1319.7890939966226</v>
      </c>
      <c r="U1678" s="21">
        <f>MIN(O1678,Y$17)</f>
        <v>0</v>
      </c>
      <c r="V1678" s="21">
        <f t="shared" si="161"/>
        <v>1914.0444162283395</v>
      </c>
      <c r="W1678" s="22"/>
    </row>
    <row r="1679" spans="1:23" x14ac:dyDescent="0.35">
      <c r="A1679" s="6" t="s">
        <v>15</v>
      </c>
      <c r="B1679" s="6">
        <v>1672</v>
      </c>
      <c r="C1679" s="6">
        <v>195</v>
      </c>
      <c r="D1679" s="10">
        <v>126.7</v>
      </c>
      <c r="E1679" s="42">
        <f t="shared" si="159"/>
        <v>2.7777777777778172E-2</v>
      </c>
      <c r="F1679" s="42">
        <f t="shared" si="160"/>
        <v>0.10000000000000142</v>
      </c>
      <c r="G1679" s="42">
        <f>0.5*Y$11*Y$13*Y$10*(D1679*(1000/3600))^2</f>
        <v>1121.0745310897225</v>
      </c>
      <c r="H1679" s="42">
        <f>IF(D1679=0,0,Y$12*Y$9*9.81)</f>
        <v>374.44769999999994</v>
      </c>
      <c r="I1679" s="42">
        <f t="shared" si="156"/>
        <v>1495.5222310897225</v>
      </c>
      <c r="J1679" s="42">
        <f>(Y$9*E1679)+IF(E1679&gt;0,H1679+G1679,0)</f>
        <v>1543.7166755341675</v>
      </c>
      <c r="K1679" s="42">
        <f>MAX((Y$9*E1679)+H1679+G1679,0)</f>
        <v>1543.7166755341677</v>
      </c>
      <c r="L1679" s="42">
        <f t="shared" si="157"/>
        <v>0</v>
      </c>
      <c r="M1679" s="42">
        <f>ABS(MIN((Y$9*E1679)+H1679+G1679,0))</f>
        <v>0</v>
      </c>
      <c r="N1679" s="42">
        <f>MAX(K1679,0)*(D1679*1000/3600)</f>
        <v>54330.250775049732</v>
      </c>
      <c r="O1679" s="42">
        <f>ABS(M1679*(D1679*1000/3600))</f>
        <v>0</v>
      </c>
      <c r="P1679" s="42">
        <f>P1678+N1679/1000</f>
        <v>18427.842364946897</v>
      </c>
      <c r="Q1679" s="42">
        <f>Q1678+O1679/1000</f>
        <v>2136.8406981226767</v>
      </c>
      <c r="R1679" s="43"/>
      <c r="S1679" s="43">
        <f t="shared" si="158"/>
        <v>0</v>
      </c>
      <c r="T1679" s="42">
        <f>V1679*Y$16</f>
        <v>1319.7890939966226</v>
      </c>
      <c r="U1679" s="21">
        <f>MIN(O1679,Y$17)</f>
        <v>0</v>
      </c>
      <c r="V1679" s="21">
        <f t="shared" si="161"/>
        <v>1914.0444162283395</v>
      </c>
      <c r="W1679" s="22"/>
    </row>
    <row r="1680" spans="1:23" x14ac:dyDescent="0.35">
      <c r="A1680" s="6" t="s">
        <v>15</v>
      </c>
      <c r="B1680" s="6">
        <v>1673</v>
      </c>
      <c r="C1680" s="6">
        <v>196</v>
      </c>
      <c r="D1680" s="10">
        <v>126.8</v>
      </c>
      <c r="E1680" s="42">
        <f t="shared" si="159"/>
        <v>2.7777777777778172E-2</v>
      </c>
      <c r="F1680" s="42">
        <f t="shared" si="160"/>
        <v>0.10000000000000142</v>
      </c>
      <c r="G1680" s="42">
        <f>0.5*Y$11*Y$13*Y$10*(D1680*(1000/3600))^2</f>
        <v>1122.8448814355554</v>
      </c>
      <c r="H1680" s="42">
        <f>IF(D1680=0,0,Y$12*Y$9*9.81)</f>
        <v>374.44769999999994</v>
      </c>
      <c r="I1680" s="42">
        <f t="shared" si="156"/>
        <v>1497.2925814355553</v>
      </c>
      <c r="J1680" s="42">
        <f>(Y$9*E1680)+IF(E1680&gt;0,H1680+G1680,0)</f>
        <v>1545.4870258800004</v>
      </c>
      <c r="K1680" s="42">
        <f>MAX((Y$9*E1680)+H1680+G1680,0)</f>
        <v>1545.4870258800006</v>
      </c>
      <c r="L1680" s="42">
        <f t="shared" si="157"/>
        <v>0</v>
      </c>
      <c r="M1680" s="42">
        <f>ABS(MIN((Y$9*E1680)+H1680+G1680,0))</f>
        <v>0</v>
      </c>
      <c r="N1680" s="42">
        <f>MAX(K1680,0)*(D1680*1000/3600)</f>
        <v>54435.487467106686</v>
      </c>
      <c r="O1680" s="42">
        <f>ABS(M1680*(D1680*1000/3600))</f>
        <v>0</v>
      </c>
      <c r="P1680" s="42">
        <f>P1679+N1680/1000</f>
        <v>18482.277852414005</v>
      </c>
      <c r="Q1680" s="42">
        <f>Q1679+O1680/1000</f>
        <v>2136.8406981226767</v>
      </c>
      <c r="R1680" s="43"/>
      <c r="S1680" s="43">
        <f t="shared" si="158"/>
        <v>0</v>
      </c>
      <c r="T1680" s="42">
        <f>V1680*Y$16</f>
        <v>1319.7890939966226</v>
      </c>
      <c r="U1680" s="21">
        <f>MIN(O1680,Y$17)</f>
        <v>0</v>
      </c>
      <c r="V1680" s="21">
        <f t="shared" si="161"/>
        <v>1914.0444162283395</v>
      </c>
      <c r="W1680" s="22"/>
    </row>
    <row r="1681" spans="1:23" x14ac:dyDescent="0.35">
      <c r="A1681" s="6" t="s">
        <v>15</v>
      </c>
      <c r="B1681" s="6">
        <v>1674</v>
      </c>
      <c r="C1681" s="6">
        <v>197</v>
      </c>
      <c r="D1681" s="10">
        <v>126.9</v>
      </c>
      <c r="E1681" s="42">
        <f t="shared" si="159"/>
        <v>1.3888888888890073E-2</v>
      </c>
      <c r="F1681" s="42">
        <f t="shared" si="160"/>
        <v>5.0000000000004263E-2</v>
      </c>
      <c r="G1681" s="42">
        <f>0.5*Y$11*Y$13*Y$10*(D1681*(1000/3600))^2</f>
        <v>1124.6166285075001</v>
      </c>
      <c r="H1681" s="42">
        <f>IF(D1681=0,0,Y$12*Y$9*9.81)</f>
        <v>374.44769999999994</v>
      </c>
      <c r="I1681" s="42">
        <f t="shared" si="156"/>
        <v>1499.0643285075</v>
      </c>
      <c r="J1681" s="42">
        <f>(Y$9*E1681)+IF(E1681&gt;0,H1681+G1681,0)</f>
        <v>1523.1615507297242</v>
      </c>
      <c r="K1681" s="42">
        <f>MAX((Y$9*E1681)+H1681+G1681,0)</f>
        <v>1523.1615507297242</v>
      </c>
      <c r="L1681" s="42">
        <f t="shared" si="157"/>
        <v>0</v>
      </c>
      <c r="M1681" s="42">
        <f>ABS(MIN((Y$9*E1681)+H1681+G1681,0))</f>
        <v>0</v>
      </c>
      <c r="N1681" s="42">
        <f>MAX(K1681,0)*(D1681*1000/3600)</f>
        <v>53691.444663222777</v>
      </c>
      <c r="O1681" s="42">
        <f>ABS(M1681*(D1681*1000/3600))</f>
        <v>0</v>
      </c>
      <c r="P1681" s="42">
        <f>P1680+N1681/1000</f>
        <v>18535.969297077227</v>
      </c>
      <c r="Q1681" s="42">
        <f>Q1680+O1681/1000</f>
        <v>2136.8406981226767</v>
      </c>
      <c r="R1681" s="43"/>
      <c r="S1681" s="43">
        <f t="shared" si="158"/>
        <v>0</v>
      </c>
      <c r="T1681" s="42">
        <f>V1681*Y$16</f>
        <v>1319.7890939966226</v>
      </c>
      <c r="U1681" s="21">
        <f>MIN(O1681,Y$17)</f>
        <v>0</v>
      </c>
      <c r="V1681" s="21">
        <f t="shared" si="161"/>
        <v>1914.0444162283395</v>
      </c>
      <c r="W1681" s="22"/>
    </row>
    <row r="1682" spans="1:23" x14ac:dyDescent="0.35">
      <c r="A1682" s="6" t="s">
        <v>15</v>
      </c>
      <c r="B1682" s="6">
        <v>1675</v>
      </c>
      <c r="C1682" s="6">
        <v>198</v>
      </c>
      <c r="D1682" s="10">
        <v>126.9</v>
      </c>
      <c r="E1682" s="42">
        <f t="shared" si="159"/>
        <v>0</v>
      </c>
      <c r="F1682" s="42">
        <f t="shared" si="160"/>
        <v>0</v>
      </c>
      <c r="G1682" s="42">
        <f>0.5*Y$11*Y$13*Y$10*(D1682*(1000/3600))^2</f>
        <v>1124.6166285075001</v>
      </c>
      <c r="H1682" s="42">
        <f>IF(D1682=0,0,Y$12*Y$9*9.81)</f>
        <v>374.44769999999994</v>
      </c>
      <c r="I1682" s="42">
        <f t="shared" si="156"/>
        <v>1499.0643285075</v>
      </c>
      <c r="J1682" s="42">
        <f>(Y$9*E1682)+IF(E1682&gt;0,H1682+G1682,0)</f>
        <v>0</v>
      </c>
      <c r="K1682" s="42">
        <f>MAX((Y$9*E1682)+H1682+G1682,0)</f>
        <v>1499.0643285075</v>
      </c>
      <c r="L1682" s="42">
        <f t="shared" si="157"/>
        <v>0</v>
      </c>
      <c r="M1682" s="42">
        <f>ABS(MIN((Y$9*E1682)+H1682+G1682,0))</f>
        <v>0</v>
      </c>
      <c r="N1682" s="42">
        <f>MAX(K1682,0)*(D1682*1000/3600)</f>
        <v>52842.017579889376</v>
      </c>
      <c r="O1682" s="42">
        <f>ABS(M1682*(D1682*1000/3600))</f>
        <v>0</v>
      </c>
      <c r="P1682" s="42">
        <f>P1681+N1682/1000</f>
        <v>18588.811314657116</v>
      </c>
      <c r="Q1682" s="42">
        <f>Q1681+O1682/1000</f>
        <v>2136.8406981226767</v>
      </c>
      <c r="R1682" s="43"/>
      <c r="S1682" s="43">
        <f t="shared" si="158"/>
        <v>0</v>
      </c>
      <c r="T1682" s="42">
        <f>V1682*Y$16</f>
        <v>1319.7890939966226</v>
      </c>
      <c r="U1682" s="21">
        <f>MIN(O1682,Y$17)</f>
        <v>0</v>
      </c>
      <c r="V1682" s="21">
        <f t="shared" si="161"/>
        <v>1914.0444162283395</v>
      </c>
      <c r="W1682" s="22"/>
    </row>
    <row r="1683" spans="1:23" x14ac:dyDescent="0.35">
      <c r="A1683" s="6" t="s">
        <v>15</v>
      </c>
      <c r="B1683" s="6">
        <v>1676</v>
      </c>
      <c r="C1683" s="6">
        <v>199</v>
      </c>
      <c r="D1683" s="10">
        <v>126.9</v>
      </c>
      <c r="E1683" s="42">
        <f t="shared" si="159"/>
        <v>-1.3888888888890073E-2</v>
      </c>
      <c r="F1683" s="42">
        <f t="shared" si="160"/>
        <v>-5.0000000000004263E-2</v>
      </c>
      <c r="G1683" s="42">
        <f>0.5*Y$11*Y$13*Y$10*(D1683*(1000/3600))^2</f>
        <v>1124.6166285075001</v>
      </c>
      <c r="H1683" s="42">
        <f>IF(D1683=0,0,Y$12*Y$9*9.81)</f>
        <v>374.44769999999994</v>
      </c>
      <c r="I1683" s="42">
        <f t="shared" si="156"/>
        <v>1499.0643285075</v>
      </c>
      <c r="J1683" s="42">
        <f>(Y$9*E1683)+IF(E1683&gt;0,H1683+G1683,0)</f>
        <v>-24.097222222224275</v>
      </c>
      <c r="K1683" s="42">
        <f>MAX((Y$9*E1683)+H1683+G1683,0)</f>
        <v>1474.9671062852758</v>
      </c>
      <c r="L1683" s="42">
        <f t="shared" si="157"/>
        <v>24.097222222224275</v>
      </c>
      <c r="M1683" s="42">
        <f>ABS(MIN((Y$9*E1683)+H1683+G1683,0))</f>
        <v>0</v>
      </c>
      <c r="N1683" s="42">
        <f>MAX(K1683,0)*(D1683*1000/3600)</f>
        <v>51992.590496555975</v>
      </c>
      <c r="O1683" s="42">
        <f>ABS(M1683*(D1683*1000/3600))</f>
        <v>0</v>
      </c>
      <c r="P1683" s="42">
        <f>P1682+N1683/1000</f>
        <v>18640.803905153673</v>
      </c>
      <c r="Q1683" s="42">
        <f>Q1682+O1683/1000</f>
        <v>2136.8406981226767</v>
      </c>
      <c r="R1683" s="43"/>
      <c r="S1683" s="43">
        <f t="shared" si="158"/>
        <v>0</v>
      </c>
      <c r="T1683" s="42">
        <f>V1683*Y$16</f>
        <v>1319.7890939966226</v>
      </c>
      <c r="U1683" s="21">
        <f>MIN(O1683,Y$17)</f>
        <v>0</v>
      </c>
      <c r="V1683" s="21">
        <f t="shared" si="161"/>
        <v>1914.0444162283395</v>
      </c>
      <c r="W1683" s="22"/>
    </row>
    <row r="1684" spans="1:23" x14ac:dyDescent="0.35">
      <c r="A1684" s="6" t="s">
        <v>15</v>
      </c>
      <c r="B1684" s="6">
        <v>1677</v>
      </c>
      <c r="C1684" s="6">
        <v>200</v>
      </c>
      <c r="D1684" s="10">
        <v>126.8</v>
      </c>
      <c r="E1684" s="42">
        <f t="shared" si="159"/>
        <v>-4.1666666666668246E-2</v>
      </c>
      <c r="F1684" s="42">
        <f t="shared" si="160"/>
        <v>-0.15000000000000568</v>
      </c>
      <c r="G1684" s="42">
        <f>0.5*Y$11*Y$13*Y$10*(D1684*(1000/3600))^2</f>
        <v>1122.8448814355554</v>
      </c>
      <c r="H1684" s="42">
        <f>IF(D1684=0,0,Y$12*Y$9*9.81)</f>
        <v>374.44769999999994</v>
      </c>
      <c r="I1684" s="42">
        <f t="shared" si="156"/>
        <v>1497.2925814355553</v>
      </c>
      <c r="J1684" s="42">
        <f>(Y$9*E1684)+IF(E1684&gt;0,H1684+G1684,0)</f>
        <v>-72.291666666669414</v>
      </c>
      <c r="K1684" s="42">
        <f>MAX((Y$9*E1684)+H1684+G1684,0)</f>
        <v>1425.0009147688859</v>
      </c>
      <c r="L1684" s="42">
        <f t="shared" si="157"/>
        <v>72.291666666669414</v>
      </c>
      <c r="M1684" s="42">
        <f>ABS(MIN((Y$9*E1684)+H1684+G1684,0))</f>
        <v>0</v>
      </c>
      <c r="N1684" s="42">
        <f>MAX(K1684,0)*(D1684*1000/3600)</f>
        <v>50191.698886859645</v>
      </c>
      <c r="O1684" s="42">
        <f>ABS(M1684*(D1684*1000/3600))</f>
        <v>0</v>
      </c>
      <c r="P1684" s="42">
        <f>P1683+N1684/1000</f>
        <v>18690.99560404053</v>
      </c>
      <c r="Q1684" s="42">
        <f>Q1683+O1684/1000</f>
        <v>2136.8406981226767</v>
      </c>
      <c r="R1684" s="43"/>
      <c r="S1684" s="43">
        <f t="shared" si="158"/>
        <v>0</v>
      </c>
      <c r="T1684" s="42">
        <f>V1684*Y$16</f>
        <v>1319.7890939966226</v>
      </c>
      <c r="U1684" s="21">
        <f>MIN(O1684,Y$17)</f>
        <v>0</v>
      </c>
      <c r="V1684" s="21">
        <f t="shared" si="161"/>
        <v>1914.0444162283395</v>
      </c>
      <c r="W1684" s="22"/>
    </row>
    <row r="1685" spans="1:23" x14ac:dyDescent="0.35">
      <c r="A1685" s="6" t="s">
        <v>15</v>
      </c>
      <c r="B1685" s="6">
        <v>1678</v>
      </c>
      <c r="C1685" s="6">
        <v>201</v>
      </c>
      <c r="D1685" s="10">
        <v>126.6</v>
      </c>
      <c r="E1685" s="42">
        <f t="shared" si="159"/>
        <v>-6.9444444444444448E-2</v>
      </c>
      <c r="F1685" s="42">
        <f t="shared" si="160"/>
        <v>-0.25</v>
      </c>
      <c r="G1685" s="42">
        <f>0.5*Y$11*Y$13*Y$10*(D1685*(1000/3600))^2</f>
        <v>1119.3055774699999</v>
      </c>
      <c r="H1685" s="42">
        <f>IF(D1685=0,0,Y$12*Y$9*9.81)</f>
        <v>374.44769999999994</v>
      </c>
      <c r="I1685" s="42">
        <f t="shared" si="156"/>
        <v>1493.7532774699998</v>
      </c>
      <c r="J1685" s="42">
        <f>(Y$9*E1685)+IF(E1685&gt;0,H1685+G1685,0)</f>
        <v>-120.48611111111111</v>
      </c>
      <c r="K1685" s="42">
        <f>MAX((Y$9*E1685)+H1685+G1685,0)</f>
        <v>1373.2671663588887</v>
      </c>
      <c r="L1685" s="42">
        <f t="shared" si="157"/>
        <v>120.48611111111111</v>
      </c>
      <c r="M1685" s="42">
        <f>ABS(MIN((Y$9*E1685)+H1685+G1685,0))</f>
        <v>0</v>
      </c>
      <c r="N1685" s="42">
        <f>MAX(K1685,0)*(D1685*1000/3600)</f>
        <v>48293.228683620917</v>
      </c>
      <c r="O1685" s="42">
        <f>ABS(M1685*(D1685*1000/3600))</f>
        <v>0</v>
      </c>
      <c r="P1685" s="42">
        <f>P1684+N1685/1000</f>
        <v>18739.288832724153</v>
      </c>
      <c r="Q1685" s="42">
        <f>Q1684+O1685/1000</f>
        <v>2136.8406981226767</v>
      </c>
      <c r="R1685" s="43"/>
      <c r="S1685" s="43">
        <f t="shared" si="158"/>
        <v>0</v>
      </c>
      <c r="T1685" s="42">
        <f>V1685*Y$16</f>
        <v>1319.7890939966226</v>
      </c>
      <c r="U1685" s="21">
        <f>MIN(O1685,Y$17)</f>
        <v>0</v>
      </c>
      <c r="V1685" s="21">
        <f t="shared" si="161"/>
        <v>1914.0444162283395</v>
      </c>
      <c r="W1685" s="22"/>
    </row>
    <row r="1686" spans="1:23" x14ac:dyDescent="0.35">
      <c r="A1686" s="6" t="s">
        <v>15</v>
      </c>
      <c r="B1686" s="6">
        <v>1679</v>
      </c>
      <c r="C1686" s="6">
        <v>202</v>
      </c>
      <c r="D1686" s="10">
        <v>126.3</v>
      </c>
      <c r="E1686" s="42">
        <f t="shared" si="159"/>
        <v>-8.3333333333332538E-2</v>
      </c>
      <c r="F1686" s="42">
        <f t="shared" si="160"/>
        <v>-0.29999999999999716</v>
      </c>
      <c r="G1686" s="42">
        <f>0.5*Y$11*Y$13*Y$10*(D1686*(1000/3600))^2</f>
        <v>1114.0070969675003</v>
      </c>
      <c r="H1686" s="42">
        <f>IF(D1686=0,0,Y$12*Y$9*9.81)</f>
        <v>374.44769999999994</v>
      </c>
      <c r="I1686" s="42">
        <f t="shared" si="156"/>
        <v>1488.4547969675002</v>
      </c>
      <c r="J1686" s="42">
        <f>(Y$9*E1686)+IF(E1686&gt;0,H1686+G1686,0)</f>
        <v>-144.58333333333195</v>
      </c>
      <c r="K1686" s="42">
        <f>MAX((Y$9*E1686)+H1686+G1686,0)</f>
        <v>1343.8714636341683</v>
      </c>
      <c r="L1686" s="42">
        <f t="shared" si="157"/>
        <v>144.58333333333195</v>
      </c>
      <c r="M1686" s="42">
        <f>ABS(MIN((Y$9*E1686)+H1686+G1686,0))</f>
        <v>0</v>
      </c>
      <c r="N1686" s="42">
        <f>MAX(K1686,0)*(D1686*1000/3600)</f>
        <v>47147.490515832076</v>
      </c>
      <c r="O1686" s="42">
        <f>ABS(M1686*(D1686*1000/3600))</f>
        <v>0</v>
      </c>
      <c r="P1686" s="42">
        <f>P1685+N1686/1000</f>
        <v>18786.436323239985</v>
      </c>
      <c r="Q1686" s="42">
        <f>Q1685+O1686/1000</f>
        <v>2136.8406981226767</v>
      </c>
      <c r="R1686" s="43"/>
      <c r="S1686" s="43">
        <f t="shared" si="158"/>
        <v>0</v>
      </c>
      <c r="T1686" s="42">
        <f>V1686*Y$16</f>
        <v>1319.7890939966226</v>
      </c>
      <c r="U1686" s="21">
        <f>MIN(O1686,Y$17)</f>
        <v>0</v>
      </c>
      <c r="V1686" s="21">
        <f t="shared" si="161"/>
        <v>1914.0444162283395</v>
      </c>
      <c r="W1686" s="22"/>
    </row>
    <row r="1687" spans="1:23" x14ac:dyDescent="0.35">
      <c r="A1687" s="6" t="s">
        <v>15</v>
      </c>
      <c r="B1687" s="6">
        <v>1680</v>
      </c>
      <c r="C1687" s="6">
        <v>203</v>
      </c>
      <c r="D1687" s="10">
        <v>126</v>
      </c>
      <c r="E1687" s="42">
        <f t="shared" si="159"/>
        <v>-8.3333333333332538E-2</v>
      </c>
      <c r="F1687" s="42">
        <f t="shared" si="160"/>
        <v>-0.29999999999999716</v>
      </c>
      <c r="G1687" s="42">
        <f>0.5*Y$11*Y$13*Y$10*(D1687*(1000/3600))^2</f>
        <v>1108.7211870000001</v>
      </c>
      <c r="H1687" s="42">
        <f>IF(D1687=0,0,Y$12*Y$9*9.81)</f>
        <v>374.44769999999994</v>
      </c>
      <c r="I1687" s="42">
        <f t="shared" si="156"/>
        <v>1483.168887</v>
      </c>
      <c r="J1687" s="42">
        <f>(Y$9*E1687)+IF(E1687&gt;0,H1687+G1687,0)</f>
        <v>-144.58333333333195</v>
      </c>
      <c r="K1687" s="42">
        <f>MAX((Y$9*E1687)+H1687+G1687,0)</f>
        <v>1338.5855536666681</v>
      </c>
      <c r="L1687" s="42">
        <f t="shared" si="157"/>
        <v>144.58333333333195</v>
      </c>
      <c r="M1687" s="42">
        <f>ABS(MIN((Y$9*E1687)+H1687+G1687,0))</f>
        <v>0</v>
      </c>
      <c r="N1687" s="42">
        <f>MAX(K1687,0)*(D1687*1000/3600)</f>
        <v>46850.494378333387</v>
      </c>
      <c r="O1687" s="42">
        <f>ABS(M1687*(D1687*1000/3600))</f>
        <v>0</v>
      </c>
      <c r="P1687" s="42">
        <f>P1686+N1687/1000</f>
        <v>18833.286817618318</v>
      </c>
      <c r="Q1687" s="42">
        <f>Q1686+O1687/1000</f>
        <v>2136.8406981226767</v>
      </c>
      <c r="R1687" s="43"/>
      <c r="S1687" s="43">
        <f t="shared" si="158"/>
        <v>0</v>
      </c>
      <c r="T1687" s="42">
        <f>V1687*Y$16</f>
        <v>1319.7890939966226</v>
      </c>
      <c r="U1687" s="21">
        <f>MIN(O1687,Y$17)</f>
        <v>0</v>
      </c>
      <c r="V1687" s="21">
        <f t="shared" si="161"/>
        <v>1914.0444162283395</v>
      </c>
      <c r="W1687" s="22"/>
    </row>
    <row r="1688" spans="1:23" x14ac:dyDescent="0.35">
      <c r="A1688" s="6" t="s">
        <v>15</v>
      </c>
      <c r="B1688" s="6">
        <v>1681</v>
      </c>
      <c r="C1688" s="6">
        <v>204</v>
      </c>
      <c r="D1688" s="10">
        <v>125.7</v>
      </c>
      <c r="E1688" s="42">
        <f t="shared" si="159"/>
        <v>-5.5555555555556344E-2</v>
      </c>
      <c r="F1688" s="42">
        <f t="shared" si="160"/>
        <v>-0.20000000000000284</v>
      </c>
      <c r="G1688" s="42">
        <f>0.5*Y$11*Y$13*Y$10*(D1688*(1000/3600))^2</f>
        <v>1103.4478475675003</v>
      </c>
      <c r="H1688" s="42">
        <f>IF(D1688=0,0,Y$12*Y$9*9.81)</f>
        <v>374.44769999999994</v>
      </c>
      <c r="I1688" s="42">
        <f t="shared" si="156"/>
        <v>1477.8955475675002</v>
      </c>
      <c r="J1688" s="42">
        <f>(Y$9*E1688)+IF(E1688&gt;0,H1688+G1688,0)</f>
        <v>-96.38888888889025</v>
      </c>
      <c r="K1688" s="42">
        <f>MAX((Y$9*E1688)+H1688+G1688,0)</f>
        <v>1381.5066586786099</v>
      </c>
      <c r="L1688" s="42">
        <f t="shared" si="157"/>
        <v>96.38888888889025</v>
      </c>
      <c r="M1688" s="42">
        <f>ABS(MIN((Y$9*E1688)+H1688+G1688,0))</f>
        <v>0</v>
      </c>
      <c r="N1688" s="42">
        <f>MAX(K1688,0)*(D1688*1000/3600)</f>
        <v>48237.607498861464</v>
      </c>
      <c r="O1688" s="42">
        <f>ABS(M1688*(D1688*1000/3600))</f>
        <v>0</v>
      </c>
      <c r="P1688" s="42">
        <f>P1687+N1688/1000</f>
        <v>18881.524425117179</v>
      </c>
      <c r="Q1688" s="42">
        <f>Q1687+O1688/1000</f>
        <v>2136.8406981226767</v>
      </c>
      <c r="R1688" s="43"/>
      <c r="S1688" s="43">
        <f t="shared" si="158"/>
        <v>0</v>
      </c>
      <c r="T1688" s="42">
        <f>V1688*Y$16</f>
        <v>1319.7890939966226</v>
      </c>
      <c r="U1688" s="21">
        <f>MIN(O1688,Y$17)</f>
        <v>0</v>
      </c>
      <c r="V1688" s="21">
        <f t="shared" si="161"/>
        <v>1914.0444162283395</v>
      </c>
      <c r="W1688" s="22"/>
    </row>
    <row r="1689" spans="1:23" x14ac:dyDescent="0.35">
      <c r="A1689" s="6" t="s">
        <v>15</v>
      </c>
      <c r="B1689" s="6">
        <v>1682</v>
      </c>
      <c r="C1689" s="6">
        <v>205</v>
      </c>
      <c r="D1689" s="10">
        <v>125.6</v>
      </c>
      <c r="E1689" s="42">
        <f t="shared" si="159"/>
        <v>-1.3888888888890073E-2</v>
      </c>
      <c r="F1689" s="42">
        <f t="shared" si="160"/>
        <v>-5.0000000000004263E-2</v>
      </c>
      <c r="G1689" s="42">
        <f>0.5*Y$11*Y$13*Y$10*(D1689*(1000/3600))^2</f>
        <v>1101.6928612088886</v>
      </c>
      <c r="H1689" s="42">
        <f>IF(D1689=0,0,Y$12*Y$9*9.81)</f>
        <v>374.44769999999994</v>
      </c>
      <c r="I1689" s="42">
        <f t="shared" si="156"/>
        <v>1476.1405612088886</v>
      </c>
      <c r="J1689" s="42">
        <f>(Y$9*E1689)+IF(E1689&gt;0,H1689+G1689,0)</f>
        <v>-24.097222222224275</v>
      </c>
      <c r="K1689" s="42">
        <f>MAX((Y$9*E1689)+H1689+G1689,0)</f>
        <v>1452.0433389866644</v>
      </c>
      <c r="L1689" s="42">
        <f t="shared" si="157"/>
        <v>24.097222222224275</v>
      </c>
      <c r="M1689" s="42">
        <f>ABS(MIN((Y$9*E1689)+H1689+G1689,0))</f>
        <v>0</v>
      </c>
      <c r="N1689" s="42">
        <f>MAX(K1689,0)*(D1689*1000/3600)</f>
        <v>50660.178715756949</v>
      </c>
      <c r="O1689" s="42">
        <f>ABS(M1689*(D1689*1000/3600))</f>
        <v>0</v>
      </c>
      <c r="P1689" s="42">
        <f>P1688+N1689/1000</f>
        <v>18932.184603832935</v>
      </c>
      <c r="Q1689" s="42">
        <f>Q1688+O1689/1000</f>
        <v>2136.8406981226767</v>
      </c>
      <c r="R1689" s="43"/>
      <c r="S1689" s="43">
        <f t="shared" si="158"/>
        <v>0</v>
      </c>
      <c r="T1689" s="42">
        <f>V1689*Y$16</f>
        <v>1319.7890939966226</v>
      </c>
      <c r="U1689" s="21">
        <f>MIN(O1689,Y$17)</f>
        <v>0</v>
      </c>
      <c r="V1689" s="21">
        <f t="shared" si="161"/>
        <v>1914.0444162283395</v>
      </c>
      <c r="W1689" s="22"/>
    </row>
    <row r="1690" spans="1:23" x14ac:dyDescent="0.35">
      <c r="A1690" s="6" t="s">
        <v>15</v>
      </c>
      <c r="B1690" s="6">
        <v>1683</v>
      </c>
      <c r="C1690" s="6">
        <v>206</v>
      </c>
      <c r="D1690" s="10">
        <v>125.6</v>
      </c>
      <c r="E1690" s="42">
        <f t="shared" si="159"/>
        <v>2.7777777777778172E-2</v>
      </c>
      <c r="F1690" s="42">
        <f t="shared" si="160"/>
        <v>0.10000000000000142</v>
      </c>
      <c r="G1690" s="42">
        <f>0.5*Y$11*Y$13*Y$10*(D1690*(1000/3600))^2</f>
        <v>1101.6928612088886</v>
      </c>
      <c r="H1690" s="42">
        <f>IF(D1690=0,0,Y$12*Y$9*9.81)</f>
        <v>374.44769999999994</v>
      </c>
      <c r="I1690" s="42">
        <f t="shared" si="156"/>
        <v>1476.1405612088886</v>
      </c>
      <c r="J1690" s="42">
        <f>(Y$9*E1690)+IF(E1690&gt;0,H1690+G1690,0)</f>
        <v>1524.3350056533336</v>
      </c>
      <c r="K1690" s="42">
        <f>MAX((Y$9*E1690)+H1690+G1690,0)</f>
        <v>1524.3350056533336</v>
      </c>
      <c r="L1690" s="42">
        <f t="shared" si="157"/>
        <v>0</v>
      </c>
      <c r="M1690" s="42">
        <f>ABS(MIN((Y$9*E1690)+H1690+G1690,0))</f>
        <v>0</v>
      </c>
      <c r="N1690" s="42">
        <f>MAX(K1690,0)*(D1690*1000/3600)</f>
        <v>53182.35464168297</v>
      </c>
      <c r="O1690" s="42">
        <f>ABS(M1690*(D1690*1000/3600))</f>
        <v>0</v>
      </c>
      <c r="P1690" s="42">
        <f>P1689+N1690/1000</f>
        <v>18985.366958474617</v>
      </c>
      <c r="Q1690" s="42">
        <f>Q1689+O1690/1000</f>
        <v>2136.8406981226767</v>
      </c>
      <c r="R1690" s="43"/>
      <c r="S1690" s="43">
        <f t="shared" si="158"/>
        <v>0</v>
      </c>
      <c r="T1690" s="42">
        <f>V1690*Y$16</f>
        <v>1319.7890939966226</v>
      </c>
      <c r="U1690" s="21">
        <f>MIN(O1690,Y$17)</f>
        <v>0</v>
      </c>
      <c r="V1690" s="21">
        <f t="shared" si="161"/>
        <v>1914.0444162283395</v>
      </c>
      <c r="W1690" s="22"/>
    </row>
    <row r="1691" spans="1:23" x14ac:dyDescent="0.35">
      <c r="A1691" s="6" t="s">
        <v>15</v>
      </c>
      <c r="B1691" s="6">
        <v>1684</v>
      </c>
      <c r="C1691" s="6">
        <v>207</v>
      </c>
      <c r="D1691" s="10">
        <v>125.8</v>
      </c>
      <c r="E1691" s="42">
        <f t="shared" si="159"/>
        <v>8.3333333333334522E-2</v>
      </c>
      <c r="F1691" s="42">
        <f t="shared" si="160"/>
        <v>0.30000000000000426</v>
      </c>
      <c r="G1691" s="42">
        <f>0.5*Y$11*Y$13*Y$10*(D1691*(1000/3600))^2</f>
        <v>1105.2042306522221</v>
      </c>
      <c r="H1691" s="42">
        <f>IF(D1691=0,0,Y$12*Y$9*9.81)</f>
        <v>374.44769999999994</v>
      </c>
      <c r="I1691" s="42">
        <f t="shared" si="156"/>
        <v>1479.6519306522221</v>
      </c>
      <c r="J1691" s="42">
        <f>(Y$9*E1691)+IF(E1691&gt;0,H1691+G1691,0)</f>
        <v>1624.2352639855574</v>
      </c>
      <c r="K1691" s="42">
        <f>MAX((Y$9*E1691)+H1691+G1691,0)</f>
        <v>1624.2352639855576</v>
      </c>
      <c r="L1691" s="42">
        <f t="shared" si="157"/>
        <v>0</v>
      </c>
      <c r="M1691" s="42">
        <f>ABS(MIN((Y$9*E1691)+H1691+G1691,0))</f>
        <v>0</v>
      </c>
      <c r="N1691" s="42">
        <f>MAX(K1691,0)*(D1691*1000/3600)</f>
        <v>56757.998947050874</v>
      </c>
      <c r="O1691" s="42">
        <f>ABS(M1691*(D1691*1000/3600))</f>
        <v>0</v>
      </c>
      <c r="P1691" s="42">
        <f>P1690+N1691/1000</f>
        <v>19042.124957421667</v>
      </c>
      <c r="Q1691" s="42">
        <f>Q1690+O1691/1000</f>
        <v>2136.8406981226767</v>
      </c>
      <c r="R1691" s="43"/>
      <c r="S1691" s="43">
        <f t="shared" si="158"/>
        <v>0</v>
      </c>
      <c r="T1691" s="42">
        <f>V1691*Y$16</f>
        <v>1319.7890939966226</v>
      </c>
      <c r="U1691" s="21">
        <f>MIN(O1691,Y$17)</f>
        <v>0</v>
      </c>
      <c r="V1691" s="21">
        <f t="shared" si="161"/>
        <v>1914.0444162283395</v>
      </c>
      <c r="W1691" s="22"/>
    </row>
    <row r="1692" spans="1:23" x14ac:dyDescent="0.35">
      <c r="A1692" s="6" t="s">
        <v>15</v>
      </c>
      <c r="B1692" s="6">
        <v>1685</v>
      </c>
      <c r="C1692" s="6">
        <v>208</v>
      </c>
      <c r="D1692" s="10">
        <v>126.2</v>
      </c>
      <c r="E1692" s="42">
        <f t="shared" si="159"/>
        <v>0.11111111111111072</v>
      </c>
      <c r="F1692" s="42">
        <f t="shared" si="160"/>
        <v>0.39999999999999858</v>
      </c>
      <c r="G1692" s="42">
        <f>0.5*Y$11*Y$13*Y$10*(D1692*(1000/3600))^2</f>
        <v>1112.2437302522223</v>
      </c>
      <c r="H1692" s="42">
        <f>IF(D1692=0,0,Y$12*Y$9*9.81)</f>
        <v>374.44769999999994</v>
      </c>
      <c r="I1692" s="42">
        <f t="shared" si="156"/>
        <v>1486.6914302522223</v>
      </c>
      <c r="J1692" s="42">
        <f>(Y$9*E1692)+IF(E1692&gt;0,H1692+G1692,0)</f>
        <v>1679.4692080299994</v>
      </c>
      <c r="K1692" s="42">
        <f>MAX((Y$9*E1692)+H1692+G1692,0)</f>
        <v>1679.4692080299994</v>
      </c>
      <c r="L1692" s="42">
        <f t="shared" si="157"/>
        <v>0</v>
      </c>
      <c r="M1692" s="42">
        <f>ABS(MIN((Y$9*E1692)+H1692+G1692,0))</f>
        <v>0</v>
      </c>
      <c r="N1692" s="42">
        <f>MAX(K1692,0)*(D1692*1000/3600)</f>
        <v>58874.726125940535</v>
      </c>
      <c r="O1692" s="42">
        <f>ABS(M1692*(D1692*1000/3600))</f>
        <v>0</v>
      </c>
      <c r="P1692" s="42">
        <f>P1691+N1692/1000</f>
        <v>19100.999683547609</v>
      </c>
      <c r="Q1692" s="42">
        <f>Q1691+O1692/1000</f>
        <v>2136.8406981226767</v>
      </c>
      <c r="R1692" s="43"/>
      <c r="S1692" s="43">
        <f t="shared" si="158"/>
        <v>0</v>
      </c>
      <c r="T1692" s="42">
        <f>V1692*Y$16</f>
        <v>1319.7890939966226</v>
      </c>
      <c r="U1692" s="21">
        <f>MIN(O1692,Y$17)</f>
        <v>0</v>
      </c>
      <c r="V1692" s="21">
        <f t="shared" si="161"/>
        <v>1914.0444162283395</v>
      </c>
      <c r="W1692" s="22"/>
    </row>
    <row r="1693" spans="1:23" x14ac:dyDescent="0.35">
      <c r="A1693" s="6" t="s">
        <v>15</v>
      </c>
      <c r="B1693" s="6">
        <v>1686</v>
      </c>
      <c r="C1693" s="6">
        <v>209</v>
      </c>
      <c r="D1693" s="10">
        <v>126.6</v>
      </c>
      <c r="E1693" s="42">
        <f t="shared" si="159"/>
        <v>0.11111111111111072</v>
      </c>
      <c r="F1693" s="42">
        <f t="shared" si="160"/>
        <v>0.39999999999999858</v>
      </c>
      <c r="G1693" s="42">
        <f>0.5*Y$11*Y$13*Y$10*(D1693*(1000/3600))^2</f>
        <v>1119.3055774699999</v>
      </c>
      <c r="H1693" s="42">
        <f>IF(D1693=0,0,Y$12*Y$9*9.81)</f>
        <v>374.44769999999994</v>
      </c>
      <c r="I1693" s="42">
        <f t="shared" si="156"/>
        <v>1493.7532774699998</v>
      </c>
      <c r="J1693" s="42">
        <f>(Y$9*E1693)+IF(E1693&gt;0,H1693+G1693,0)</f>
        <v>1686.531055247777</v>
      </c>
      <c r="K1693" s="42">
        <f>MAX((Y$9*E1693)+H1693+G1693,0)</f>
        <v>1686.531055247777</v>
      </c>
      <c r="L1693" s="42">
        <f t="shared" si="157"/>
        <v>0</v>
      </c>
      <c r="M1693" s="42">
        <f>ABS(MIN((Y$9*E1693)+H1693+G1693,0))</f>
        <v>0</v>
      </c>
      <c r="N1693" s="42">
        <f>MAX(K1693,0)*(D1693*1000/3600)</f>
        <v>59309.675442880151</v>
      </c>
      <c r="O1693" s="42">
        <f>ABS(M1693*(D1693*1000/3600))</f>
        <v>0</v>
      </c>
      <c r="P1693" s="42">
        <f>P1692+N1693/1000</f>
        <v>19160.309358990489</v>
      </c>
      <c r="Q1693" s="42">
        <f>Q1692+O1693/1000</f>
        <v>2136.8406981226767</v>
      </c>
      <c r="R1693" s="43"/>
      <c r="S1693" s="43">
        <f t="shared" si="158"/>
        <v>0</v>
      </c>
      <c r="T1693" s="42">
        <f>V1693*Y$16</f>
        <v>1319.7890939966226</v>
      </c>
      <c r="U1693" s="21">
        <f>MIN(O1693,Y$17)</f>
        <v>0</v>
      </c>
      <c r="V1693" s="21">
        <f t="shared" si="161"/>
        <v>1914.0444162283395</v>
      </c>
      <c r="W1693" s="22"/>
    </row>
    <row r="1694" spans="1:23" x14ac:dyDescent="0.35">
      <c r="A1694" s="6" t="s">
        <v>15</v>
      </c>
      <c r="B1694" s="6">
        <v>1687</v>
      </c>
      <c r="C1694" s="6">
        <v>210</v>
      </c>
      <c r="D1694" s="10">
        <v>127</v>
      </c>
      <c r="E1694" s="42">
        <f t="shared" si="159"/>
        <v>0.11111111111111269</v>
      </c>
      <c r="F1694" s="42">
        <f t="shared" si="160"/>
        <v>0.40000000000000568</v>
      </c>
      <c r="G1694" s="42">
        <f>0.5*Y$11*Y$13*Y$10*(D1694*(1000/3600))^2</f>
        <v>1126.3897723055557</v>
      </c>
      <c r="H1694" s="42">
        <f>IF(D1694=0,0,Y$12*Y$9*9.81)</f>
        <v>374.44769999999994</v>
      </c>
      <c r="I1694" s="42">
        <f t="shared" si="156"/>
        <v>1500.8374723055556</v>
      </c>
      <c r="J1694" s="42">
        <f>(Y$9*E1694)+IF(E1694&gt;0,H1694+G1694,0)</f>
        <v>1693.6152500833362</v>
      </c>
      <c r="K1694" s="42">
        <f>MAX((Y$9*E1694)+H1694+G1694,0)</f>
        <v>1693.6152500833362</v>
      </c>
      <c r="L1694" s="42">
        <f t="shared" si="157"/>
        <v>0</v>
      </c>
      <c r="M1694" s="42">
        <f>ABS(MIN((Y$9*E1694)+H1694+G1694,0))</f>
        <v>0</v>
      </c>
      <c r="N1694" s="42">
        <f>MAX(K1694,0)*(D1694*1000/3600)</f>
        <v>59746.982433495468</v>
      </c>
      <c r="O1694" s="42">
        <f>ABS(M1694*(D1694*1000/3600))</f>
        <v>0</v>
      </c>
      <c r="P1694" s="42">
        <f>P1693+N1694/1000</f>
        <v>19220.056341423984</v>
      </c>
      <c r="Q1694" s="42">
        <f>Q1693+O1694/1000</f>
        <v>2136.8406981226767</v>
      </c>
      <c r="R1694" s="43"/>
      <c r="S1694" s="43">
        <f t="shared" si="158"/>
        <v>0</v>
      </c>
      <c r="T1694" s="42">
        <f>V1694*Y$16</f>
        <v>1319.7890939966226</v>
      </c>
      <c r="U1694" s="21">
        <f>MIN(O1694,Y$17)</f>
        <v>0</v>
      </c>
      <c r="V1694" s="21">
        <f t="shared" si="161"/>
        <v>1914.0444162283395</v>
      </c>
      <c r="W1694" s="22"/>
    </row>
    <row r="1695" spans="1:23" x14ac:dyDescent="0.35">
      <c r="A1695" s="6" t="s">
        <v>15</v>
      </c>
      <c r="B1695" s="6">
        <v>1688</v>
      </c>
      <c r="C1695" s="6">
        <v>211</v>
      </c>
      <c r="D1695" s="10">
        <v>127.4</v>
      </c>
      <c r="E1695" s="42">
        <f t="shared" si="159"/>
        <v>8.3333333333332538E-2</v>
      </c>
      <c r="F1695" s="42">
        <f t="shared" si="160"/>
        <v>0.29999999999999716</v>
      </c>
      <c r="G1695" s="42">
        <f>0.5*Y$11*Y$13*Y$10*(D1695*(1000/3600))^2</f>
        <v>1133.4963147588892</v>
      </c>
      <c r="H1695" s="42">
        <f>IF(D1695=0,0,Y$12*Y$9*9.81)</f>
        <v>374.44769999999994</v>
      </c>
      <c r="I1695" s="42">
        <f t="shared" si="156"/>
        <v>1507.9440147588891</v>
      </c>
      <c r="J1695" s="42">
        <f>(Y$9*E1695)+IF(E1695&gt;0,H1695+G1695,0)</f>
        <v>1652.527348092221</v>
      </c>
      <c r="K1695" s="42">
        <f>MAX((Y$9*E1695)+H1695+G1695,0)</f>
        <v>1652.527348092221</v>
      </c>
      <c r="L1695" s="42">
        <f t="shared" si="157"/>
        <v>0</v>
      </c>
      <c r="M1695" s="42">
        <f>ABS(MIN((Y$9*E1695)+H1695+G1695,0))</f>
        <v>0</v>
      </c>
      <c r="N1695" s="42">
        <f>MAX(K1695,0)*(D1695*1000/3600)</f>
        <v>58481.106707485815</v>
      </c>
      <c r="O1695" s="42">
        <f>ABS(M1695*(D1695*1000/3600))</f>
        <v>0</v>
      </c>
      <c r="P1695" s="42">
        <f>P1694+N1695/1000</f>
        <v>19278.537448131468</v>
      </c>
      <c r="Q1695" s="42">
        <f>Q1694+O1695/1000</f>
        <v>2136.8406981226767</v>
      </c>
      <c r="R1695" s="43"/>
      <c r="S1695" s="43">
        <f t="shared" si="158"/>
        <v>0</v>
      </c>
      <c r="T1695" s="42">
        <f>V1695*Y$16</f>
        <v>1319.7890939966226</v>
      </c>
      <c r="U1695" s="21">
        <f>MIN(O1695,Y$17)</f>
        <v>0</v>
      </c>
      <c r="V1695" s="21">
        <f t="shared" si="161"/>
        <v>1914.0444162283395</v>
      </c>
      <c r="W1695" s="22"/>
    </row>
    <row r="1696" spans="1:23" x14ac:dyDescent="0.35">
      <c r="A1696" s="6" t="s">
        <v>15</v>
      </c>
      <c r="B1696" s="6">
        <v>1689</v>
      </c>
      <c r="C1696" s="6">
        <v>212</v>
      </c>
      <c r="D1696" s="10">
        <v>127.6</v>
      </c>
      <c r="E1696" s="42">
        <f t="shared" si="159"/>
        <v>5.5555555555554373E-2</v>
      </c>
      <c r="F1696" s="42">
        <f t="shared" si="160"/>
        <v>0.19999999999999574</v>
      </c>
      <c r="G1696" s="42">
        <f>0.5*Y$11*Y$13*Y$10*(D1696*(1000/3600))^2</f>
        <v>1137.0579663422222</v>
      </c>
      <c r="H1696" s="42">
        <f>IF(D1696=0,0,Y$12*Y$9*9.81)</f>
        <v>374.44769999999994</v>
      </c>
      <c r="I1696" s="42">
        <f t="shared" si="156"/>
        <v>1511.5056663422222</v>
      </c>
      <c r="J1696" s="42">
        <f>(Y$9*E1696)+IF(E1696&gt;0,H1696+G1696,0)</f>
        <v>1607.8945552311091</v>
      </c>
      <c r="K1696" s="42">
        <f>MAX((Y$9*E1696)+H1696+G1696,0)</f>
        <v>1607.8945552311091</v>
      </c>
      <c r="L1696" s="42">
        <f t="shared" si="157"/>
        <v>0</v>
      </c>
      <c r="M1696" s="42">
        <f>ABS(MIN((Y$9*E1696)+H1696+G1696,0))</f>
        <v>0</v>
      </c>
      <c r="N1696" s="42">
        <f>MAX(K1696,0)*(D1696*1000/3600)</f>
        <v>56990.929235413751</v>
      </c>
      <c r="O1696" s="42">
        <f>ABS(M1696*(D1696*1000/3600))</f>
        <v>0</v>
      </c>
      <c r="P1696" s="42">
        <f>P1695+N1696/1000</f>
        <v>19335.528377366882</v>
      </c>
      <c r="Q1696" s="42">
        <f>Q1695+O1696/1000</f>
        <v>2136.8406981226767</v>
      </c>
      <c r="R1696" s="43"/>
      <c r="S1696" s="43">
        <f t="shared" si="158"/>
        <v>0</v>
      </c>
      <c r="T1696" s="42">
        <f>V1696*Y$16</f>
        <v>1319.7890939966226</v>
      </c>
      <c r="U1696" s="21">
        <f>MIN(O1696,Y$17)</f>
        <v>0</v>
      </c>
      <c r="V1696" s="21">
        <f t="shared" si="161"/>
        <v>1914.0444162283395</v>
      </c>
      <c r="W1696" s="22"/>
    </row>
    <row r="1697" spans="1:23" x14ac:dyDescent="0.35">
      <c r="A1697" s="6" t="s">
        <v>15</v>
      </c>
      <c r="B1697" s="6">
        <v>1690</v>
      </c>
      <c r="C1697" s="6">
        <v>213</v>
      </c>
      <c r="D1697" s="10">
        <v>127.8</v>
      </c>
      <c r="E1697" s="42">
        <f t="shared" si="159"/>
        <v>4.1666666666668246E-2</v>
      </c>
      <c r="F1697" s="42">
        <f t="shared" si="160"/>
        <v>0.15000000000000568</v>
      </c>
      <c r="G1697" s="42">
        <f>0.5*Y$11*Y$13*Y$10*(D1697*(1000/3600))^2</f>
        <v>1140.62520483</v>
      </c>
      <c r="H1697" s="42">
        <f>IF(D1697=0,0,Y$12*Y$9*9.81)</f>
        <v>374.44769999999994</v>
      </c>
      <c r="I1697" s="42">
        <f t="shared" si="156"/>
        <v>1515.07290483</v>
      </c>
      <c r="J1697" s="42">
        <f>(Y$9*E1697)+IF(E1697&gt;0,H1697+G1697,0)</f>
        <v>1587.3645714966694</v>
      </c>
      <c r="K1697" s="42">
        <f>MAX((Y$9*E1697)+H1697+G1697,0)</f>
        <v>1587.3645714966694</v>
      </c>
      <c r="L1697" s="42">
        <f t="shared" si="157"/>
        <v>0</v>
      </c>
      <c r="M1697" s="42">
        <f>ABS(MIN((Y$9*E1697)+H1697+G1697,0))</f>
        <v>0</v>
      </c>
      <c r="N1697" s="42">
        <f>MAX(K1697,0)*(D1697*1000/3600)</f>
        <v>56351.442288131766</v>
      </c>
      <c r="O1697" s="42">
        <f>ABS(M1697*(D1697*1000/3600))</f>
        <v>0</v>
      </c>
      <c r="P1697" s="42">
        <f>P1696+N1697/1000</f>
        <v>19391.879819655012</v>
      </c>
      <c r="Q1697" s="42">
        <f>Q1696+O1697/1000</f>
        <v>2136.8406981226767</v>
      </c>
      <c r="R1697" s="43"/>
      <c r="S1697" s="43">
        <f t="shared" si="158"/>
        <v>0</v>
      </c>
      <c r="T1697" s="42">
        <f>V1697*Y$16</f>
        <v>1319.7890939966226</v>
      </c>
      <c r="U1697" s="21">
        <f>MIN(O1697,Y$17)</f>
        <v>0</v>
      </c>
      <c r="V1697" s="21">
        <f t="shared" si="161"/>
        <v>1914.0444162283395</v>
      </c>
      <c r="W1697" s="22"/>
    </row>
    <row r="1698" spans="1:23" x14ac:dyDescent="0.35">
      <c r="A1698" s="6" t="s">
        <v>15</v>
      </c>
      <c r="B1698" s="6">
        <v>1691</v>
      </c>
      <c r="C1698" s="6">
        <v>214</v>
      </c>
      <c r="D1698" s="10">
        <v>127.9</v>
      </c>
      <c r="E1698" s="42">
        <f t="shared" si="159"/>
        <v>2.7777777777778172E-2</v>
      </c>
      <c r="F1698" s="42">
        <f t="shared" si="160"/>
        <v>0.10000000000000142</v>
      </c>
      <c r="G1698" s="42">
        <f>0.5*Y$11*Y$13*Y$10*(D1698*(1000/3600))^2</f>
        <v>1142.4109191630555</v>
      </c>
      <c r="H1698" s="42">
        <f>IF(D1698=0,0,Y$12*Y$9*9.81)</f>
        <v>374.44769999999994</v>
      </c>
      <c r="I1698" s="42">
        <f t="shared" si="156"/>
        <v>1516.8586191630554</v>
      </c>
      <c r="J1698" s="42">
        <f>(Y$9*E1698)+IF(E1698&gt;0,H1698+G1698,0)</f>
        <v>1565.0530636075005</v>
      </c>
      <c r="K1698" s="42">
        <f>MAX((Y$9*E1698)+H1698+G1698,0)</f>
        <v>1565.0530636075005</v>
      </c>
      <c r="L1698" s="42">
        <f t="shared" si="157"/>
        <v>0</v>
      </c>
      <c r="M1698" s="42">
        <f>ABS(MIN((Y$9*E1698)+H1698+G1698,0))</f>
        <v>0</v>
      </c>
      <c r="N1698" s="42">
        <f>MAX(K1698,0)*(D1698*1000/3600)</f>
        <v>55602.85745427759</v>
      </c>
      <c r="O1698" s="42">
        <f>ABS(M1698*(D1698*1000/3600))</f>
        <v>0</v>
      </c>
      <c r="P1698" s="42">
        <f>P1697+N1698/1000</f>
        <v>19447.482677109288</v>
      </c>
      <c r="Q1698" s="42">
        <f>Q1697+O1698/1000</f>
        <v>2136.8406981226767</v>
      </c>
      <c r="R1698" s="43"/>
      <c r="S1698" s="43">
        <f t="shared" si="158"/>
        <v>0</v>
      </c>
      <c r="T1698" s="42">
        <f>V1698*Y$16</f>
        <v>1319.7890939966226</v>
      </c>
      <c r="U1698" s="21">
        <f>MIN(O1698,Y$17)</f>
        <v>0</v>
      </c>
      <c r="V1698" s="21">
        <f t="shared" si="161"/>
        <v>1914.0444162283395</v>
      </c>
      <c r="W1698" s="22"/>
    </row>
    <row r="1699" spans="1:23" x14ac:dyDescent="0.35">
      <c r="A1699" s="6" t="s">
        <v>15</v>
      </c>
      <c r="B1699" s="6">
        <v>1692</v>
      </c>
      <c r="C1699" s="6">
        <v>215</v>
      </c>
      <c r="D1699" s="10">
        <v>128</v>
      </c>
      <c r="E1699" s="42">
        <f t="shared" si="159"/>
        <v>2.7777777777776198E-2</v>
      </c>
      <c r="F1699" s="42">
        <f t="shared" si="160"/>
        <v>9.9999999999994316E-2</v>
      </c>
      <c r="G1699" s="42">
        <f>0.5*Y$11*Y$13*Y$10*(D1699*(1000/3600))^2</f>
        <v>1144.1980302222223</v>
      </c>
      <c r="H1699" s="42">
        <f>IF(D1699=0,0,Y$12*Y$9*9.81)</f>
        <v>374.44769999999994</v>
      </c>
      <c r="I1699" s="42">
        <f t="shared" si="156"/>
        <v>1518.6457302222223</v>
      </c>
      <c r="J1699" s="42">
        <f>(Y$9*E1699)+IF(E1699&gt;0,H1699+G1699,0)</f>
        <v>1566.8401746666639</v>
      </c>
      <c r="K1699" s="42">
        <f>MAX((Y$9*E1699)+H1699+G1699,0)</f>
        <v>1566.8401746666641</v>
      </c>
      <c r="L1699" s="42">
        <f t="shared" si="157"/>
        <v>0</v>
      </c>
      <c r="M1699" s="42">
        <f>ABS(MIN((Y$9*E1699)+H1699+G1699,0))</f>
        <v>0</v>
      </c>
      <c r="N1699" s="42">
        <f>MAX(K1699,0)*(D1699*1000/3600)</f>
        <v>55709.872877036949</v>
      </c>
      <c r="O1699" s="42">
        <f>ABS(M1699*(D1699*1000/3600))</f>
        <v>0</v>
      </c>
      <c r="P1699" s="42">
        <f>P1698+N1699/1000</f>
        <v>19503.192549986325</v>
      </c>
      <c r="Q1699" s="42">
        <f>Q1698+O1699/1000</f>
        <v>2136.8406981226767</v>
      </c>
      <c r="R1699" s="43"/>
      <c r="S1699" s="43">
        <f t="shared" si="158"/>
        <v>0</v>
      </c>
      <c r="T1699" s="42">
        <f>V1699*Y$16</f>
        <v>1319.7890939966226</v>
      </c>
      <c r="U1699" s="21">
        <f>MIN(O1699,Y$17)</f>
        <v>0</v>
      </c>
      <c r="V1699" s="21">
        <f t="shared" si="161"/>
        <v>1914.0444162283395</v>
      </c>
      <c r="W1699" s="22"/>
    </row>
    <row r="1700" spans="1:23" x14ac:dyDescent="0.35">
      <c r="A1700" s="6" t="s">
        <v>15</v>
      </c>
      <c r="B1700" s="6">
        <v>1693</v>
      </c>
      <c r="C1700" s="6">
        <v>216</v>
      </c>
      <c r="D1700" s="10">
        <v>128.1</v>
      </c>
      <c r="E1700" s="42">
        <f t="shared" si="159"/>
        <v>2.7777777777776198E-2</v>
      </c>
      <c r="F1700" s="42">
        <f t="shared" si="160"/>
        <v>9.9999999999994316E-2</v>
      </c>
      <c r="G1700" s="42">
        <f>0.5*Y$11*Y$13*Y$10*(D1700*(1000/3600))^2</f>
        <v>1145.9865380075003</v>
      </c>
      <c r="H1700" s="42">
        <f>IF(D1700=0,0,Y$12*Y$9*9.81)</f>
        <v>374.44769999999994</v>
      </c>
      <c r="I1700" s="42">
        <f t="shared" si="156"/>
        <v>1520.4342380075002</v>
      </c>
      <c r="J1700" s="42">
        <f>(Y$9*E1700)+IF(E1700&gt;0,H1700+G1700,0)</f>
        <v>1568.6286824519418</v>
      </c>
      <c r="K1700" s="42">
        <f>MAX((Y$9*E1700)+H1700+G1700,0)</f>
        <v>1568.628682451942</v>
      </c>
      <c r="L1700" s="42">
        <f t="shared" si="157"/>
        <v>0</v>
      </c>
      <c r="M1700" s="42">
        <f>ABS(MIN((Y$9*E1700)+H1700+G1700,0))</f>
        <v>0</v>
      </c>
      <c r="N1700" s="42">
        <f>MAX(K1700,0)*(D1700*1000/3600)</f>
        <v>55817.037283914942</v>
      </c>
      <c r="O1700" s="42">
        <f>ABS(M1700*(D1700*1000/3600))</f>
        <v>0</v>
      </c>
      <c r="P1700" s="42">
        <f>P1699+N1700/1000</f>
        <v>19559.00958727024</v>
      </c>
      <c r="Q1700" s="42">
        <f>Q1699+O1700/1000</f>
        <v>2136.8406981226767</v>
      </c>
      <c r="R1700" s="43"/>
      <c r="S1700" s="43">
        <f t="shared" si="158"/>
        <v>0</v>
      </c>
      <c r="T1700" s="42">
        <f>V1700*Y$16</f>
        <v>1319.7890939966226</v>
      </c>
      <c r="U1700" s="21">
        <f>MIN(O1700,Y$17)</f>
        <v>0</v>
      </c>
      <c r="V1700" s="21">
        <f t="shared" si="161"/>
        <v>1914.0444162283395</v>
      </c>
      <c r="W1700" s="22"/>
    </row>
    <row r="1701" spans="1:23" x14ac:dyDescent="0.35">
      <c r="A1701" s="6" t="s">
        <v>15</v>
      </c>
      <c r="B1701" s="6">
        <v>1694</v>
      </c>
      <c r="C1701" s="6">
        <v>217</v>
      </c>
      <c r="D1701" s="10">
        <v>128.19999999999999</v>
      </c>
      <c r="E1701" s="42">
        <f t="shared" si="159"/>
        <v>2.7777777777780146E-2</v>
      </c>
      <c r="F1701" s="42">
        <f t="shared" si="160"/>
        <v>0.10000000000000853</v>
      </c>
      <c r="G1701" s="42">
        <f>0.5*Y$11*Y$13*Y$10*(D1701*(1000/3600))^2</f>
        <v>1147.7764425188886</v>
      </c>
      <c r="H1701" s="42">
        <f>IF(D1701=0,0,Y$12*Y$9*9.81)</f>
        <v>374.44769999999994</v>
      </c>
      <c r="I1701" s="42">
        <f t="shared" si="156"/>
        <v>1522.2241425188886</v>
      </c>
      <c r="J1701" s="42">
        <f>(Y$9*E1701)+IF(E1701&gt;0,H1701+G1701,0)</f>
        <v>1570.418586963337</v>
      </c>
      <c r="K1701" s="42">
        <f>MAX((Y$9*E1701)+H1701+G1701,0)</f>
        <v>1570.418586963337</v>
      </c>
      <c r="L1701" s="42">
        <f t="shared" si="157"/>
        <v>0</v>
      </c>
      <c r="M1701" s="42">
        <f>ABS(MIN((Y$9*E1701)+H1701+G1701,0))</f>
        <v>0</v>
      </c>
      <c r="N1701" s="42">
        <f>MAX(K1701,0)*(D1701*1000/3600)</f>
        <v>55924.350791305493</v>
      </c>
      <c r="O1701" s="42">
        <f>ABS(M1701*(D1701*1000/3600))</f>
        <v>0</v>
      </c>
      <c r="P1701" s="42">
        <f>P1700+N1701/1000</f>
        <v>19614.933938061546</v>
      </c>
      <c r="Q1701" s="42">
        <f>Q1700+O1701/1000</f>
        <v>2136.8406981226767</v>
      </c>
      <c r="R1701" s="43"/>
      <c r="S1701" s="43">
        <f t="shared" si="158"/>
        <v>0</v>
      </c>
      <c r="T1701" s="42">
        <f>V1701*Y$16</f>
        <v>1319.7890939966226</v>
      </c>
      <c r="U1701" s="21">
        <f>MIN(O1701,Y$17)</f>
        <v>0</v>
      </c>
      <c r="V1701" s="21">
        <f t="shared" si="161"/>
        <v>1914.0444162283395</v>
      </c>
      <c r="W1701" s="22"/>
    </row>
    <row r="1702" spans="1:23" x14ac:dyDescent="0.35">
      <c r="A1702" s="6" t="s">
        <v>15</v>
      </c>
      <c r="B1702" s="6">
        <v>1695</v>
      </c>
      <c r="C1702" s="6">
        <v>218</v>
      </c>
      <c r="D1702" s="10">
        <v>128.30000000000001</v>
      </c>
      <c r="E1702" s="42">
        <f t="shared" si="159"/>
        <v>2.7777777777780146E-2</v>
      </c>
      <c r="F1702" s="42">
        <f t="shared" si="160"/>
        <v>0.10000000000000853</v>
      </c>
      <c r="G1702" s="42">
        <f>0.5*Y$11*Y$13*Y$10*(D1702*(1000/3600))^2</f>
        <v>1149.5677437563891</v>
      </c>
      <c r="H1702" s="42">
        <f>IF(D1702=0,0,Y$12*Y$9*9.81)</f>
        <v>374.44769999999994</v>
      </c>
      <c r="I1702" s="42">
        <f t="shared" si="156"/>
        <v>1524.015443756389</v>
      </c>
      <c r="J1702" s="42">
        <f>(Y$9*E1702)+IF(E1702&gt;0,H1702+G1702,0)</f>
        <v>1572.2098882008377</v>
      </c>
      <c r="K1702" s="42">
        <f>MAX((Y$9*E1702)+H1702+G1702,0)</f>
        <v>1572.2098882008377</v>
      </c>
      <c r="L1702" s="42">
        <f t="shared" si="157"/>
        <v>0</v>
      </c>
      <c r="M1702" s="42">
        <f>ABS(MIN((Y$9*E1702)+H1702+G1702,0))</f>
        <v>0</v>
      </c>
      <c r="N1702" s="42">
        <f>MAX(K1702,0)*(D1702*1000/3600)</f>
        <v>56031.81351560208</v>
      </c>
      <c r="O1702" s="42">
        <f>ABS(M1702*(D1702*1000/3600))</f>
        <v>0</v>
      </c>
      <c r="P1702" s="42">
        <f>P1701+N1702/1000</f>
        <v>19670.965751577147</v>
      </c>
      <c r="Q1702" s="42">
        <f>Q1701+O1702/1000</f>
        <v>2136.8406981226767</v>
      </c>
      <c r="R1702" s="43"/>
      <c r="S1702" s="43">
        <f t="shared" si="158"/>
        <v>0</v>
      </c>
      <c r="T1702" s="42">
        <f>V1702*Y$16</f>
        <v>1319.7890939966226</v>
      </c>
      <c r="U1702" s="21">
        <f>MIN(O1702,Y$17)</f>
        <v>0</v>
      </c>
      <c r="V1702" s="21">
        <f t="shared" si="161"/>
        <v>1914.0444162283395</v>
      </c>
      <c r="W1702" s="22"/>
    </row>
    <row r="1703" spans="1:23" x14ac:dyDescent="0.35">
      <c r="A1703" s="6" t="s">
        <v>15</v>
      </c>
      <c r="B1703" s="6">
        <v>1696</v>
      </c>
      <c r="C1703" s="6">
        <v>219</v>
      </c>
      <c r="D1703" s="10">
        <v>128.4</v>
      </c>
      <c r="E1703" s="42">
        <f t="shared" si="159"/>
        <v>2.7777777777776198E-2</v>
      </c>
      <c r="F1703" s="42">
        <f t="shared" si="160"/>
        <v>9.9999999999994316E-2</v>
      </c>
      <c r="G1703" s="42">
        <f>0.5*Y$11*Y$13*Y$10*(D1703*(1000/3600))^2</f>
        <v>1151.3604417200004</v>
      </c>
      <c r="H1703" s="42">
        <f>IF(D1703=0,0,Y$12*Y$9*9.81)</f>
        <v>374.44769999999994</v>
      </c>
      <c r="I1703" s="42">
        <f t="shared" si="156"/>
        <v>1525.8081417200003</v>
      </c>
      <c r="J1703" s="42">
        <f>(Y$9*E1703)+IF(E1703&gt;0,H1703+G1703,0)</f>
        <v>1574.0025861644419</v>
      </c>
      <c r="K1703" s="42">
        <f>MAX((Y$9*E1703)+H1703+G1703,0)</f>
        <v>1574.0025861644422</v>
      </c>
      <c r="L1703" s="42">
        <f t="shared" si="157"/>
        <v>0</v>
      </c>
      <c r="M1703" s="42">
        <f>ABS(MIN((Y$9*E1703)+H1703+G1703,0))</f>
        <v>0</v>
      </c>
      <c r="N1703" s="42">
        <f>MAX(K1703,0)*(D1703*1000/3600)</f>
        <v>56139.42557319843</v>
      </c>
      <c r="O1703" s="42">
        <f>ABS(M1703*(D1703*1000/3600))</f>
        <v>0</v>
      </c>
      <c r="P1703" s="42">
        <f>P1702+N1703/1000</f>
        <v>19727.105177150344</v>
      </c>
      <c r="Q1703" s="42">
        <f>Q1702+O1703/1000</f>
        <v>2136.8406981226767</v>
      </c>
      <c r="R1703" s="43"/>
      <c r="S1703" s="43">
        <f t="shared" si="158"/>
        <v>0</v>
      </c>
      <c r="T1703" s="42">
        <f>V1703*Y$16</f>
        <v>1319.7890939966226</v>
      </c>
      <c r="U1703" s="21">
        <f>MIN(O1703,Y$17)</f>
        <v>0</v>
      </c>
      <c r="V1703" s="21">
        <f t="shared" si="161"/>
        <v>1914.0444162283395</v>
      </c>
      <c r="W1703" s="22"/>
    </row>
    <row r="1704" spans="1:23" x14ac:dyDescent="0.35">
      <c r="A1704" s="6" t="s">
        <v>15</v>
      </c>
      <c r="B1704" s="6">
        <v>1697</v>
      </c>
      <c r="C1704" s="6">
        <v>220</v>
      </c>
      <c r="D1704" s="10">
        <v>128.5</v>
      </c>
      <c r="E1704" s="42">
        <f t="shared" si="159"/>
        <v>2.7777777777776198E-2</v>
      </c>
      <c r="F1704" s="42">
        <f t="shared" si="160"/>
        <v>9.9999999999994316E-2</v>
      </c>
      <c r="G1704" s="42">
        <f>0.5*Y$11*Y$13*Y$10*(D1704*(1000/3600))^2</f>
        <v>1153.1545364097221</v>
      </c>
      <c r="H1704" s="42">
        <f>IF(D1704=0,0,Y$12*Y$9*9.81)</f>
        <v>374.44769999999994</v>
      </c>
      <c r="I1704" s="42">
        <f t="shared" si="156"/>
        <v>1527.6022364097221</v>
      </c>
      <c r="J1704" s="42">
        <f>(Y$9*E1704)+IF(E1704&gt;0,H1704+G1704,0)</f>
        <v>1575.7966808541637</v>
      </c>
      <c r="K1704" s="42">
        <f>MAX((Y$9*E1704)+H1704+G1704,0)</f>
        <v>1575.7966808541637</v>
      </c>
      <c r="L1704" s="42">
        <f t="shared" si="157"/>
        <v>0</v>
      </c>
      <c r="M1704" s="42">
        <f>ABS(MIN((Y$9*E1704)+H1704+G1704,0))</f>
        <v>0</v>
      </c>
      <c r="N1704" s="42">
        <f>MAX(K1704,0)*(D1704*1000/3600)</f>
        <v>56247.187080488897</v>
      </c>
      <c r="O1704" s="42">
        <f>ABS(M1704*(D1704*1000/3600))</f>
        <v>0</v>
      </c>
      <c r="P1704" s="42">
        <f>P1703+N1704/1000</f>
        <v>19783.352364230832</v>
      </c>
      <c r="Q1704" s="42">
        <f>Q1703+O1704/1000</f>
        <v>2136.8406981226767</v>
      </c>
      <c r="R1704" s="43"/>
      <c r="S1704" s="43">
        <f t="shared" si="158"/>
        <v>0</v>
      </c>
      <c r="T1704" s="42">
        <f>V1704*Y$16</f>
        <v>1319.7890939966226</v>
      </c>
      <c r="U1704" s="21">
        <f>MIN(O1704,Y$17)</f>
        <v>0</v>
      </c>
      <c r="V1704" s="21">
        <f t="shared" si="161"/>
        <v>1914.0444162283395</v>
      </c>
      <c r="W1704" s="22"/>
    </row>
    <row r="1705" spans="1:23" x14ac:dyDescent="0.35">
      <c r="A1705" s="6" t="s">
        <v>15</v>
      </c>
      <c r="B1705" s="6">
        <v>1698</v>
      </c>
      <c r="C1705" s="6">
        <v>221</v>
      </c>
      <c r="D1705" s="10">
        <v>128.6</v>
      </c>
      <c r="E1705" s="42">
        <f t="shared" si="159"/>
        <v>1.3888888888888099E-2</v>
      </c>
      <c r="F1705" s="42">
        <f t="shared" si="160"/>
        <v>4.9999999999997158E-2</v>
      </c>
      <c r="G1705" s="42">
        <f>0.5*Y$11*Y$13*Y$10*(D1705*(1000/3600))^2</f>
        <v>1154.9500278255555</v>
      </c>
      <c r="H1705" s="42">
        <f>IF(D1705=0,0,Y$12*Y$9*9.81)</f>
        <v>374.44769999999994</v>
      </c>
      <c r="I1705" s="42">
        <f t="shared" si="156"/>
        <v>1529.3977278255554</v>
      </c>
      <c r="J1705" s="42">
        <f>(Y$9*E1705)+IF(E1705&gt;0,H1705+G1705,0)</f>
        <v>1553.4949500477762</v>
      </c>
      <c r="K1705" s="42">
        <f>MAX((Y$9*E1705)+H1705+G1705,0)</f>
        <v>1553.4949500477762</v>
      </c>
      <c r="L1705" s="42">
        <f t="shared" si="157"/>
        <v>0</v>
      </c>
      <c r="M1705" s="42">
        <f>ABS(MIN((Y$9*E1705)+H1705+G1705,0))</f>
        <v>0</v>
      </c>
      <c r="N1705" s="42">
        <f>MAX(K1705,0)*(D1705*1000/3600)</f>
        <v>55494.291826706671</v>
      </c>
      <c r="O1705" s="42">
        <f>ABS(M1705*(D1705*1000/3600))</f>
        <v>0</v>
      </c>
      <c r="P1705" s="42">
        <f>P1704+N1705/1000</f>
        <v>19838.84665605754</v>
      </c>
      <c r="Q1705" s="42">
        <f>Q1704+O1705/1000</f>
        <v>2136.8406981226767</v>
      </c>
      <c r="R1705" s="43"/>
      <c r="S1705" s="43">
        <f t="shared" si="158"/>
        <v>0</v>
      </c>
      <c r="T1705" s="42">
        <f>V1705*Y$16</f>
        <v>1319.7890939966226</v>
      </c>
      <c r="U1705" s="21">
        <f>MIN(O1705,Y$17)</f>
        <v>0</v>
      </c>
      <c r="V1705" s="21">
        <f t="shared" si="161"/>
        <v>1914.0444162283395</v>
      </c>
      <c r="W1705" s="22"/>
    </row>
    <row r="1706" spans="1:23" x14ac:dyDescent="0.35">
      <c r="A1706" s="6" t="s">
        <v>15</v>
      </c>
      <c r="B1706" s="6">
        <v>1699</v>
      </c>
      <c r="C1706" s="6">
        <v>222</v>
      </c>
      <c r="D1706" s="10">
        <v>128.6</v>
      </c>
      <c r="E1706" s="42">
        <f t="shared" si="159"/>
        <v>-1.3888888888888099E-2</v>
      </c>
      <c r="F1706" s="42">
        <f t="shared" si="160"/>
        <v>-4.9999999999997158E-2</v>
      </c>
      <c r="G1706" s="42">
        <f>0.5*Y$11*Y$13*Y$10*(D1706*(1000/3600))^2</f>
        <v>1154.9500278255555</v>
      </c>
      <c r="H1706" s="42">
        <f>IF(D1706=0,0,Y$12*Y$9*9.81)</f>
        <v>374.44769999999994</v>
      </c>
      <c r="I1706" s="42">
        <f t="shared" si="156"/>
        <v>1529.3977278255554</v>
      </c>
      <c r="J1706" s="42">
        <f>(Y$9*E1706)+IF(E1706&gt;0,H1706+G1706,0)</f>
        <v>-24.09722222222085</v>
      </c>
      <c r="K1706" s="42">
        <f>MAX((Y$9*E1706)+H1706+G1706,0)</f>
        <v>1505.3005056033346</v>
      </c>
      <c r="L1706" s="42">
        <f t="shared" si="157"/>
        <v>24.09722222222085</v>
      </c>
      <c r="M1706" s="42">
        <f>ABS(MIN((Y$9*E1706)+H1706+G1706,0))</f>
        <v>0</v>
      </c>
      <c r="N1706" s="42">
        <f>MAX(K1706,0)*(D1706*1000/3600)</f>
        <v>53772.679172385782</v>
      </c>
      <c r="O1706" s="42">
        <f>ABS(M1706*(D1706*1000/3600))</f>
        <v>0</v>
      </c>
      <c r="P1706" s="42">
        <f>P1705+N1706/1000</f>
        <v>19892.619335229927</v>
      </c>
      <c r="Q1706" s="42">
        <f>Q1705+O1706/1000</f>
        <v>2136.8406981226767</v>
      </c>
      <c r="R1706" s="43"/>
      <c r="S1706" s="43">
        <f t="shared" si="158"/>
        <v>0</v>
      </c>
      <c r="T1706" s="42">
        <f>V1706*Y$16</f>
        <v>1319.7890939966226</v>
      </c>
      <c r="U1706" s="21">
        <f>MIN(O1706,Y$17)</f>
        <v>0</v>
      </c>
      <c r="V1706" s="21">
        <f t="shared" si="161"/>
        <v>1914.0444162283395</v>
      </c>
      <c r="W1706" s="22"/>
    </row>
    <row r="1707" spans="1:23" x14ac:dyDescent="0.35">
      <c r="A1707" s="6" t="s">
        <v>15</v>
      </c>
      <c r="B1707" s="6">
        <v>1700</v>
      </c>
      <c r="C1707" s="6">
        <v>223</v>
      </c>
      <c r="D1707" s="10">
        <v>128.5</v>
      </c>
      <c r="E1707" s="42">
        <f t="shared" si="159"/>
        <v>-4.1666666666664298E-2</v>
      </c>
      <c r="F1707" s="42">
        <f t="shared" si="160"/>
        <v>-0.14999999999999147</v>
      </c>
      <c r="G1707" s="42">
        <f>0.5*Y$11*Y$13*Y$10*(D1707*(1000/3600))^2</f>
        <v>1153.1545364097221</v>
      </c>
      <c r="H1707" s="42">
        <f>IF(D1707=0,0,Y$12*Y$9*9.81)</f>
        <v>374.44769999999994</v>
      </c>
      <c r="I1707" s="42">
        <f t="shared" si="156"/>
        <v>1527.6022364097221</v>
      </c>
      <c r="J1707" s="42">
        <f>(Y$9*E1707)+IF(E1707&gt;0,H1707+G1707,0)</f>
        <v>-72.291666666662564</v>
      </c>
      <c r="K1707" s="42">
        <f>MAX((Y$9*E1707)+H1707+G1707,0)</f>
        <v>1455.3105697430597</v>
      </c>
      <c r="L1707" s="42">
        <f t="shared" si="157"/>
        <v>72.291666666662564</v>
      </c>
      <c r="M1707" s="42">
        <f>ABS(MIN((Y$9*E1707)+H1707+G1707,0))</f>
        <v>0</v>
      </c>
      <c r="N1707" s="42">
        <f>MAX(K1707,0)*(D1707*1000/3600)</f>
        <v>51946.502281106434</v>
      </c>
      <c r="O1707" s="42">
        <f>ABS(M1707*(D1707*1000/3600))</f>
        <v>0</v>
      </c>
      <c r="P1707" s="42">
        <f>P1706+N1707/1000</f>
        <v>19944.565837511032</v>
      </c>
      <c r="Q1707" s="42">
        <f>Q1706+O1707/1000</f>
        <v>2136.8406981226767</v>
      </c>
      <c r="R1707" s="43"/>
      <c r="S1707" s="43">
        <f t="shared" si="158"/>
        <v>0</v>
      </c>
      <c r="T1707" s="42">
        <f>V1707*Y$16</f>
        <v>1319.7890939966226</v>
      </c>
      <c r="U1707" s="21">
        <f>MIN(O1707,Y$17)</f>
        <v>0</v>
      </c>
      <c r="V1707" s="21">
        <f t="shared" si="161"/>
        <v>1914.0444162283395</v>
      </c>
      <c r="W1707" s="22"/>
    </row>
    <row r="1708" spans="1:23" x14ac:dyDescent="0.35">
      <c r="A1708" s="6" t="s">
        <v>15</v>
      </c>
      <c r="B1708" s="6">
        <v>1701</v>
      </c>
      <c r="C1708" s="6">
        <v>224</v>
      </c>
      <c r="D1708" s="10">
        <v>128.30000000000001</v>
      </c>
      <c r="E1708" s="42">
        <f t="shared" si="159"/>
        <v>-5.5555555555556344E-2</v>
      </c>
      <c r="F1708" s="42">
        <f t="shared" si="160"/>
        <v>-0.20000000000000284</v>
      </c>
      <c r="G1708" s="42">
        <f>0.5*Y$11*Y$13*Y$10*(D1708*(1000/3600))^2</f>
        <v>1149.5677437563891</v>
      </c>
      <c r="H1708" s="42">
        <f>IF(D1708=0,0,Y$12*Y$9*9.81)</f>
        <v>374.44769999999994</v>
      </c>
      <c r="I1708" s="42">
        <f t="shared" si="156"/>
        <v>1524.015443756389</v>
      </c>
      <c r="J1708" s="42">
        <f>(Y$9*E1708)+IF(E1708&gt;0,H1708+G1708,0)</f>
        <v>-96.38888888889025</v>
      </c>
      <c r="K1708" s="42">
        <f>MAX((Y$9*E1708)+H1708+G1708,0)</f>
        <v>1427.6265548674987</v>
      </c>
      <c r="L1708" s="42">
        <f t="shared" si="157"/>
        <v>96.38888888889025</v>
      </c>
      <c r="M1708" s="42">
        <f>ABS(MIN((Y$9*E1708)+H1708+G1708,0))</f>
        <v>0</v>
      </c>
      <c r="N1708" s="42">
        <f>MAX(K1708,0)*(D1708*1000/3600)</f>
        <v>50879.024163750029</v>
      </c>
      <c r="O1708" s="42">
        <f>ABS(M1708*(D1708*1000/3600))</f>
        <v>0</v>
      </c>
      <c r="P1708" s="42">
        <f>P1707+N1708/1000</f>
        <v>19995.444861674783</v>
      </c>
      <c r="Q1708" s="42">
        <f>Q1707+O1708/1000</f>
        <v>2136.8406981226767</v>
      </c>
      <c r="R1708" s="43"/>
      <c r="S1708" s="43">
        <f t="shared" si="158"/>
        <v>0</v>
      </c>
      <c r="T1708" s="42">
        <f>V1708*Y$16</f>
        <v>1319.7890939966226</v>
      </c>
      <c r="U1708" s="21">
        <f>MIN(O1708,Y$17)</f>
        <v>0</v>
      </c>
      <c r="V1708" s="21">
        <f t="shared" si="161"/>
        <v>1914.0444162283395</v>
      </c>
      <c r="W1708" s="22"/>
    </row>
    <row r="1709" spans="1:23" x14ac:dyDescent="0.35">
      <c r="A1709" s="6" t="s">
        <v>15</v>
      </c>
      <c r="B1709" s="6">
        <v>1702</v>
      </c>
      <c r="C1709" s="6">
        <v>225</v>
      </c>
      <c r="D1709" s="10">
        <v>128.1</v>
      </c>
      <c r="E1709" s="42">
        <f t="shared" si="159"/>
        <v>-5.5555555555556344E-2</v>
      </c>
      <c r="F1709" s="42">
        <f t="shared" si="160"/>
        <v>-0.20000000000000284</v>
      </c>
      <c r="G1709" s="42">
        <f>0.5*Y$11*Y$13*Y$10*(D1709*(1000/3600))^2</f>
        <v>1145.9865380075003</v>
      </c>
      <c r="H1709" s="42">
        <f>IF(D1709=0,0,Y$12*Y$9*9.81)</f>
        <v>374.44769999999994</v>
      </c>
      <c r="I1709" s="42">
        <f t="shared" si="156"/>
        <v>1520.4342380075002</v>
      </c>
      <c r="J1709" s="42">
        <f>(Y$9*E1709)+IF(E1709&gt;0,H1709+G1709,0)</f>
        <v>-96.38888888889025</v>
      </c>
      <c r="K1709" s="42">
        <f>MAX((Y$9*E1709)+H1709+G1709,0)</f>
        <v>1424.0453491186099</v>
      </c>
      <c r="L1709" s="42">
        <f t="shared" si="157"/>
        <v>96.38888888889025</v>
      </c>
      <c r="M1709" s="42">
        <f>ABS(MIN((Y$9*E1709)+H1709+G1709,0))</f>
        <v>0</v>
      </c>
      <c r="N1709" s="42">
        <f>MAX(K1709,0)*(D1709*1000/3600)</f>
        <v>50672.280339470541</v>
      </c>
      <c r="O1709" s="42">
        <f>ABS(M1709*(D1709*1000/3600))</f>
        <v>0</v>
      </c>
      <c r="P1709" s="42">
        <f>P1708+N1709/1000</f>
        <v>20046.117142014253</v>
      </c>
      <c r="Q1709" s="42">
        <f>Q1708+O1709/1000</f>
        <v>2136.8406981226767</v>
      </c>
      <c r="R1709" s="43"/>
      <c r="S1709" s="43">
        <f t="shared" si="158"/>
        <v>0</v>
      </c>
      <c r="T1709" s="42">
        <f>V1709*Y$16</f>
        <v>1319.7890939966226</v>
      </c>
      <c r="U1709" s="21">
        <f>MIN(O1709,Y$17)</f>
        <v>0</v>
      </c>
      <c r="V1709" s="21">
        <f t="shared" si="161"/>
        <v>1914.0444162283395</v>
      </c>
      <c r="W1709" s="22"/>
    </row>
    <row r="1710" spans="1:23" x14ac:dyDescent="0.35">
      <c r="A1710" s="6" t="s">
        <v>15</v>
      </c>
      <c r="B1710" s="6">
        <v>1703</v>
      </c>
      <c r="C1710" s="6">
        <v>226</v>
      </c>
      <c r="D1710" s="10">
        <v>127.9</v>
      </c>
      <c r="E1710" s="42">
        <f t="shared" si="159"/>
        <v>-6.9444444444444448E-2</v>
      </c>
      <c r="F1710" s="42">
        <f t="shared" si="160"/>
        <v>-0.25</v>
      </c>
      <c r="G1710" s="42">
        <f>0.5*Y$11*Y$13*Y$10*(D1710*(1000/3600))^2</f>
        <v>1142.4109191630555</v>
      </c>
      <c r="H1710" s="42">
        <f>IF(D1710=0,0,Y$12*Y$9*9.81)</f>
        <v>374.44769999999994</v>
      </c>
      <c r="I1710" s="42">
        <f t="shared" si="156"/>
        <v>1516.8586191630554</v>
      </c>
      <c r="J1710" s="42">
        <f>(Y$9*E1710)+IF(E1710&gt;0,H1710+G1710,0)</f>
        <v>-120.48611111111111</v>
      </c>
      <c r="K1710" s="42">
        <f>MAX((Y$9*E1710)+H1710+G1710,0)</f>
        <v>1396.3725080519444</v>
      </c>
      <c r="L1710" s="42">
        <f t="shared" si="157"/>
        <v>120.48611111111111</v>
      </c>
      <c r="M1710" s="42">
        <f>ABS(MIN((Y$9*E1710)+H1710+G1710,0))</f>
        <v>0</v>
      </c>
      <c r="N1710" s="42">
        <f>MAX(K1710,0)*(D1710*1000/3600)</f>
        <v>49610.012161067694</v>
      </c>
      <c r="O1710" s="42">
        <f>ABS(M1710*(D1710*1000/3600))</f>
        <v>0</v>
      </c>
      <c r="P1710" s="42">
        <f>P1709+N1710/1000</f>
        <v>20095.727154175322</v>
      </c>
      <c r="Q1710" s="42">
        <f>Q1709+O1710/1000</f>
        <v>2136.8406981226767</v>
      </c>
      <c r="R1710" s="43"/>
      <c r="S1710" s="43">
        <f t="shared" si="158"/>
        <v>0</v>
      </c>
      <c r="T1710" s="42">
        <f>V1710*Y$16</f>
        <v>1319.7890939966226</v>
      </c>
      <c r="U1710" s="21">
        <f>MIN(O1710,Y$17)</f>
        <v>0</v>
      </c>
      <c r="V1710" s="21">
        <f t="shared" si="161"/>
        <v>1914.0444162283395</v>
      </c>
      <c r="W1710" s="22"/>
    </row>
    <row r="1711" spans="1:23" x14ac:dyDescent="0.35">
      <c r="A1711" s="6" t="s">
        <v>15</v>
      </c>
      <c r="B1711" s="6">
        <v>1704</v>
      </c>
      <c r="C1711" s="6">
        <v>227</v>
      </c>
      <c r="D1711" s="10">
        <v>127.6</v>
      </c>
      <c r="E1711" s="42">
        <f t="shared" si="159"/>
        <v>-6.9444444444444448E-2</v>
      </c>
      <c r="F1711" s="42">
        <f t="shared" si="160"/>
        <v>-0.25</v>
      </c>
      <c r="G1711" s="42">
        <f>0.5*Y$11*Y$13*Y$10*(D1711*(1000/3600))^2</f>
        <v>1137.0579663422222</v>
      </c>
      <c r="H1711" s="42">
        <f>IF(D1711=0,0,Y$12*Y$9*9.81)</f>
        <v>374.44769999999994</v>
      </c>
      <c r="I1711" s="42">
        <f t="shared" si="156"/>
        <v>1511.5056663422222</v>
      </c>
      <c r="J1711" s="42">
        <f>(Y$9*E1711)+IF(E1711&gt;0,H1711+G1711,0)</f>
        <v>-120.48611111111111</v>
      </c>
      <c r="K1711" s="42">
        <f>MAX((Y$9*E1711)+H1711+G1711,0)</f>
        <v>1391.0195552311111</v>
      </c>
      <c r="L1711" s="42">
        <f t="shared" si="157"/>
        <v>120.48611111111111</v>
      </c>
      <c r="M1711" s="42">
        <f>ABS(MIN((Y$9*E1711)+H1711+G1711,0))</f>
        <v>0</v>
      </c>
      <c r="N1711" s="42">
        <f>MAX(K1711,0)*(D1711*1000/3600)</f>
        <v>49303.915346524933</v>
      </c>
      <c r="O1711" s="42">
        <f>ABS(M1711*(D1711*1000/3600))</f>
        <v>0</v>
      </c>
      <c r="P1711" s="42">
        <f>P1710+N1711/1000</f>
        <v>20145.031069521847</v>
      </c>
      <c r="Q1711" s="42">
        <f>Q1710+O1711/1000</f>
        <v>2136.8406981226767</v>
      </c>
      <c r="R1711" s="43"/>
      <c r="S1711" s="43">
        <f t="shared" si="158"/>
        <v>0</v>
      </c>
      <c r="T1711" s="42">
        <f>V1711*Y$16</f>
        <v>1319.7890939966226</v>
      </c>
      <c r="U1711" s="21">
        <f>MIN(O1711,Y$17)</f>
        <v>0</v>
      </c>
      <c r="V1711" s="21">
        <f t="shared" si="161"/>
        <v>1914.0444162283395</v>
      </c>
      <c r="W1711" s="22"/>
    </row>
    <row r="1712" spans="1:23" x14ac:dyDescent="0.35">
      <c r="A1712" s="6" t="s">
        <v>15</v>
      </c>
      <c r="B1712" s="6">
        <v>1705</v>
      </c>
      <c r="C1712" s="6">
        <v>228</v>
      </c>
      <c r="D1712" s="10">
        <v>127.4</v>
      </c>
      <c r="E1712" s="42">
        <f t="shared" si="159"/>
        <v>-5.5555555555554373E-2</v>
      </c>
      <c r="F1712" s="42">
        <f t="shared" si="160"/>
        <v>-0.19999999999999574</v>
      </c>
      <c r="G1712" s="42">
        <f>0.5*Y$11*Y$13*Y$10*(D1712*(1000/3600))^2</f>
        <v>1133.4963147588892</v>
      </c>
      <c r="H1712" s="42">
        <f>IF(D1712=0,0,Y$12*Y$9*9.81)</f>
        <v>374.44769999999994</v>
      </c>
      <c r="I1712" s="42">
        <f t="shared" si="156"/>
        <v>1507.9440147588891</v>
      </c>
      <c r="J1712" s="42">
        <f>(Y$9*E1712)+IF(E1712&gt;0,H1712+G1712,0)</f>
        <v>-96.388888888886839</v>
      </c>
      <c r="K1712" s="42">
        <f>MAX((Y$9*E1712)+H1712+G1712,0)</f>
        <v>1411.5551258700023</v>
      </c>
      <c r="L1712" s="42">
        <f t="shared" si="157"/>
        <v>96.388888888886839</v>
      </c>
      <c r="M1712" s="42">
        <f>ABS(MIN((Y$9*E1712)+H1712+G1712,0))</f>
        <v>0</v>
      </c>
      <c r="N1712" s="42">
        <f>MAX(K1712,0)*(D1712*1000/3600)</f>
        <v>49953.367509955075</v>
      </c>
      <c r="O1712" s="42">
        <f>ABS(M1712*(D1712*1000/3600))</f>
        <v>0</v>
      </c>
      <c r="P1712" s="42">
        <f>P1711+N1712/1000</f>
        <v>20194.984437031802</v>
      </c>
      <c r="Q1712" s="42">
        <f>Q1711+O1712/1000</f>
        <v>2136.8406981226767</v>
      </c>
      <c r="R1712" s="43"/>
      <c r="S1712" s="43">
        <f t="shared" si="158"/>
        <v>0</v>
      </c>
      <c r="T1712" s="42">
        <f>V1712*Y$16</f>
        <v>1319.7890939966226</v>
      </c>
      <c r="U1712" s="21">
        <f>MIN(O1712,Y$17)</f>
        <v>0</v>
      </c>
      <c r="V1712" s="21">
        <f t="shared" si="161"/>
        <v>1914.0444162283395</v>
      </c>
      <c r="W1712" s="22"/>
    </row>
    <row r="1713" spans="1:23" x14ac:dyDescent="0.35">
      <c r="A1713" s="6" t="s">
        <v>15</v>
      </c>
      <c r="B1713" s="6">
        <v>1706</v>
      </c>
      <c r="C1713" s="6">
        <v>229</v>
      </c>
      <c r="D1713" s="10">
        <v>127.2</v>
      </c>
      <c r="E1713" s="42">
        <f t="shared" si="159"/>
        <v>-5.5555555555556344E-2</v>
      </c>
      <c r="F1713" s="42">
        <f t="shared" si="160"/>
        <v>-0.20000000000000284</v>
      </c>
      <c r="G1713" s="42">
        <f>0.5*Y$11*Y$13*Y$10*(D1713*(1000/3600))^2</f>
        <v>1129.9402500800002</v>
      </c>
      <c r="H1713" s="42">
        <f>IF(D1713=0,0,Y$12*Y$9*9.81)</f>
        <v>374.44769999999994</v>
      </c>
      <c r="I1713" s="42">
        <f t="shared" si="156"/>
        <v>1504.3879500800001</v>
      </c>
      <c r="J1713" s="42">
        <f>(Y$9*E1713)+IF(E1713&gt;0,H1713+G1713,0)</f>
        <v>-96.38888888889025</v>
      </c>
      <c r="K1713" s="42">
        <f>MAX((Y$9*E1713)+H1713+G1713,0)</f>
        <v>1407.9990611911098</v>
      </c>
      <c r="L1713" s="42">
        <f t="shared" si="157"/>
        <v>96.38888888889025</v>
      </c>
      <c r="M1713" s="42">
        <f>ABS(MIN((Y$9*E1713)+H1713+G1713,0))</f>
        <v>0</v>
      </c>
      <c r="N1713" s="42">
        <f>MAX(K1713,0)*(D1713*1000/3600)</f>
        <v>49749.300162085885</v>
      </c>
      <c r="O1713" s="42">
        <f>ABS(M1713*(D1713*1000/3600))</f>
        <v>0</v>
      </c>
      <c r="P1713" s="42">
        <f>P1712+N1713/1000</f>
        <v>20244.733737193888</v>
      </c>
      <c r="Q1713" s="42">
        <f>Q1712+O1713/1000</f>
        <v>2136.8406981226767</v>
      </c>
      <c r="R1713" s="43"/>
      <c r="S1713" s="43">
        <f t="shared" si="158"/>
        <v>0</v>
      </c>
      <c r="T1713" s="42">
        <f>V1713*Y$16</f>
        <v>1319.7890939966226</v>
      </c>
      <c r="U1713" s="21">
        <f>MIN(O1713,Y$17)</f>
        <v>0</v>
      </c>
      <c r="V1713" s="21">
        <f t="shared" si="161"/>
        <v>1914.0444162283395</v>
      </c>
      <c r="W1713" s="22"/>
    </row>
    <row r="1714" spans="1:23" x14ac:dyDescent="0.35">
      <c r="A1714" s="6" t="s">
        <v>15</v>
      </c>
      <c r="B1714" s="6">
        <v>1707</v>
      </c>
      <c r="C1714" s="6">
        <v>230</v>
      </c>
      <c r="D1714" s="10">
        <v>127</v>
      </c>
      <c r="E1714" s="42">
        <f t="shared" si="159"/>
        <v>-4.1666666666666269E-2</v>
      </c>
      <c r="F1714" s="42">
        <f t="shared" si="160"/>
        <v>-0.14999999999999858</v>
      </c>
      <c r="G1714" s="42">
        <f>0.5*Y$11*Y$13*Y$10*(D1714*(1000/3600))^2</f>
        <v>1126.3897723055557</v>
      </c>
      <c r="H1714" s="42">
        <f>IF(D1714=0,0,Y$12*Y$9*9.81)</f>
        <v>374.44769999999994</v>
      </c>
      <c r="I1714" s="42">
        <f t="shared" si="156"/>
        <v>1500.8374723055556</v>
      </c>
      <c r="J1714" s="42">
        <f>(Y$9*E1714)+IF(E1714&gt;0,H1714+G1714,0)</f>
        <v>-72.291666666665975</v>
      </c>
      <c r="K1714" s="42">
        <f>MAX((Y$9*E1714)+H1714+G1714,0)</f>
        <v>1428.5458056388898</v>
      </c>
      <c r="L1714" s="42">
        <f t="shared" si="157"/>
        <v>72.291666666665975</v>
      </c>
      <c r="M1714" s="42">
        <f>ABS(MIN((Y$9*E1714)+H1714+G1714,0))</f>
        <v>0</v>
      </c>
      <c r="N1714" s="42">
        <f>MAX(K1714,0)*(D1714*1000/3600)</f>
        <v>50395.921476705276</v>
      </c>
      <c r="O1714" s="42">
        <f>ABS(M1714*(D1714*1000/3600))</f>
        <v>0</v>
      </c>
      <c r="P1714" s="42">
        <f>P1713+N1714/1000</f>
        <v>20295.129658670594</v>
      </c>
      <c r="Q1714" s="42">
        <f>Q1713+O1714/1000</f>
        <v>2136.8406981226767</v>
      </c>
      <c r="R1714" s="43"/>
      <c r="S1714" s="43">
        <f t="shared" si="158"/>
        <v>0</v>
      </c>
      <c r="T1714" s="42">
        <f>V1714*Y$16</f>
        <v>1319.7890939966226</v>
      </c>
      <c r="U1714" s="21">
        <f>MIN(O1714,Y$17)</f>
        <v>0</v>
      </c>
      <c r="V1714" s="21">
        <f t="shared" si="161"/>
        <v>1914.0444162283395</v>
      </c>
      <c r="W1714" s="22"/>
    </row>
    <row r="1715" spans="1:23" x14ac:dyDescent="0.35">
      <c r="A1715" s="6" t="s">
        <v>15</v>
      </c>
      <c r="B1715" s="6">
        <v>1708</v>
      </c>
      <c r="C1715" s="6">
        <v>231</v>
      </c>
      <c r="D1715" s="10">
        <v>126.9</v>
      </c>
      <c r="E1715" s="42">
        <f t="shared" si="159"/>
        <v>-2.7777777777778172E-2</v>
      </c>
      <c r="F1715" s="42">
        <f t="shared" si="160"/>
        <v>-0.10000000000000142</v>
      </c>
      <c r="G1715" s="42">
        <f>0.5*Y$11*Y$13*Y$10*(D1715*(1000/3600))^2</f>
        <v>1124.6166285075001</v>
      </c>
      <c r="H1715" s="42">
        <f>IF(D1715=0,0,Y$12*Y$9*9.81)</f>
        <v>374.44769999999994</v>
      </c>
      <c r="I1715" s="42">
        <f t="shared" si="156"/>
        <v>1499.0643285075</v>
      </c>
      <c r="J1715" s="42">
        <f>(Y$9*E1715)+IF(E1715&gt;0,H1715+G1715,0)</f>
        <v>-48.194444444445125</v>
      </c>
      <c r="K1715" s="42">
        <f>MAX((Y$9*E1715)+H1715+G1715,0)</f>
        <v>1450.869884063055</v>
      </c>
      <c r="L1715" s="42">
        <f t="shared" si="157"/>
        <v>48.194444444445125</v>
      </c>
      <c r="M1715" s="42">
        <f>ABS(MIN((Y$9*E1715)+H1715+G1715,0))</f>
        <v>0</v>
      </c>
      <c r="N1715" s="42">
        <f>MAX(K1715,0)*(D1715*1000/3600)</f>
        <v>51143.16341322269</v>
      </c>
      <c r="O1715" s="42">
        <f>ABS(M1715*(D1715*1000/3600))</f>
        <v>0</v>
      </c>
      <c r="P1715" s="42">
        <f>P1714+N1715/1000</f>
        <v>20346.272822083818</v>
      </c>
      <c r="Q1715" s="42">
        <f>Q1714+O1715/1000</f>
        <v>2136.8406981226767</v>
      </c>
      <c r="R1715" s="43"/>
      <c r="S1715" s="43">
        <f t="shared" si="158"/>
        <v>0</v>
      </c>
      <c r="T1715" s="42">
        <f>V1715*Y$16</f>
        <v>1319.7890939966226</v>
      </c>
      <c r="U1715" s="21">
        <f>MIN(O1715,Y$17)</f>
        <v>0</v>
      </c>
      <c r="V1715" s="21">
        <f t="shared" si="161"/>
        <v>1914.0444162283395</v>
      </c>
      <c r="W1715" s="22"/>
    </row>
    <row r="1716" spans="1:23" x14ac:dyDescent="0.35">
      <c r="A1716" s="6" t="s">
        <v>15</v>
      </c>
      <c r="B1716" s="6">
        <v>1709</v>
      </c>
      <c r="C1716" s="6">
        <v>232</v>
      </c>
      <c r="D1716" s="10">
        <v>126.8</v>
      </c>
      <c r="E1716" s="42">
        <f t="shared" si="159"/>
        <v>-2.7777777777778172E-2</v>
      </c>
      <c r="F1716" s="42">
        <f t="shared" si="160"/>
        <v>-0.10000000000000142</v>
      </c>
      <c r="G1716" s="42">
        <f>0.5*Y$11*Y$13*Y$10*(D1716*(1000/3600))^2</f>
        <v>1122.8448814355554</v>
      </c>
      <c r="H1716" s="42">
        <f>IF(D1716=0,0,Y$12*Y$9*9.81)</f>
        <v>374.44769999999994</v>
      </c>
      <c r="I1716" s="42">
        <f t="shared" si="156"/>
        <v>1497.2925814355553</v>
      </c>
      <c r="J1716" s="42">
        <f>(Y$9*E1716)+IF(E1716&gt;0,H1716+G1716,0)</f>
        <v>-48.194444444445125</v>
      </c>
      <c r="K1716" s="42">
        <f>MAX((Y$9*E1716)+H1716+G1716,0)</f>
        <v>1449.0981369911101</v>
      </c>
      <c r="L1716" s="42">
        <f t="shared" si="157"/>
        <v>48.194444444445125</v>
      </c>
      <c r="M1716" s="42">
        <f>ABS(MIN((Y$9*E1716)+H1716+G1716,0))</f>
        <v>0</v>
      </c>
      <c r="N1716" s="42">
        <f>MAX(K1716,0)*(D1716*1000/3600)</f>
        <v>51040.4566029091</v>
      </c>
      <c r="O1716" s="42">
        <f>ABS(M1716*(D1716*1000/3600))</f>
        <v>0</v>
      </c>
      <c r="P1716" s="42">
        <f>P1715+N1716/1000</f>
        <v>20397.313278686728</v>
      </c>
      <c r="Q1716" s="42">
        <f>Q1715+O1716/1000</f>
        <v>2136.8406981226767</v>
      </c>
      <c r="R1716" s="43"/>
      <c r="S1716" s="43">
        <f t="shared" si="158"/>
        <v>0</v>
      </c>
      <c r="T1716" s="42">
        <f>V1716*Y$16</f>
        <v>1319.7890939966226</v>
      </c>
      <c r="U1716" s="21">
        <f>MIN(O1716,Y$17)</f>
        <v>0</v>
      </c>
      <c r="V1716" s="21">
        <f t="shared" si="161"/>
        <v>1914.0444162283395</v>
      </c>
      <c r="W1716" s="22"/>
    </row>
    <row r="1717" spans="1:23" x14ac:dyDescent="0.35">
      <c r="A1717" s="6" t="s">
        <v>15</v>
      </c>
      <c r="B1717" s="6">
        <v>1710</v>
      </c>
      <c r="C1717" s="6">
        <v>233</v>
      </c>
      <c r="D1717" s="10">
        <v>126.7</v>
      </c>
      <c r="E1717" s="42">
        <f t="shared" si="159"/>
        <v>0</v>
      </c>
      <c r="F1717" s="42">
        <f t="shared" si="160"/>
        <v>0</v>
      </c>
      <c r="G1717" s="42">
        <f>0.5*Y$11*Y$13*Y$10*(D1717*(1000/3600))^2</f>
        <v>1121.0745310897225</v>
      </c>
      <c r="H1717" s="42">
        <f>IF(D1717=0,0,Y$12*Y$9*9.81)</f>
        <v>374.44769999999994</v>
      </c>
      <c r="I1717" s="42">
        <f t="shared" si="156"/>
        <v>1495.5222310897225</v>
      </c>
      <c r="J1717" s="42">
        <f>(Y$9*E1717)+IF(E1717&gt;0,H1717+G1717,0)</f>
        <v>0</v>
      </c>
      <c r="K1717" s="42">
        <f>MAX((Y$9*E1717)+H1717+G1717,0)</f>
        <v>1495.5222310897225</v>
      </c>
      <c r="L1717" s="42">
        <f t="shared" si="157"/>
        <v>0</v>
      </c>
      <c r="M1717" s="42">
        <f>ABS(MIN((Y$9*E1717)+H1717+G1717,0))</f>
        <v>0</v>
      </c>
      <c r="N1717" s="42">
        <f>MAX(K1717,0)*(D1717*1000/3600)</f>
        <v>52634.074077518839</v>
      </c>
      <c r="O1717" s="42">
        <f>ABS(M1717*(D1717*1000/3600))</f>
        <v>0</v>
      </c>
      <c r="P1717" s="42">
        <f>P1716+N1717/1000</f>
        <v>20449.947352764248</v>
      </c>
      <c r="Q1717" s="42">
        <f>Q1716+O1717/1000</f>
        <v>2136.8406981226767</v>
      </c>
      <c r="R1717" s="43"/>
      <c r="S1717" s="43">
        <f t="shared" si="158"/>
        <v>0</v>
      </c>
      <c r="T1717" s="42">
        <f>V1717*Y$16</f>
        <v>1319.7890939966226</v>
      </c>
      <c r="U1717" s="21">
        <f>MIN(O1717,Y$17)</f>
        <v>0</v>
      </c>
      <c r="V1717" s="21">
        <f t="shared" si="161"/>
        <v>1914.0444162283395</v>
      </c>
      <c r="W1717" s="22"/>
    </row>
    <row r="1718" spans="1:23" x14ac:dyDescent="0.35">
      <c r="A1718" s="6" t="s">
        <v>15</v>
      </c>
      <c r="B1718" s="6">
        <v>1711</v>
      </c>
      <c r="C1718" s="6">
        <v>234</v>
      </c>
      <c r="D1718" s="10">
        <v>126.8</v>
      </c>
      <c r="E1718" s="42">
        <f t="shared" si="159"/>
        <v>2.7777777777778172E-2</v>
      </c>
      <c r="F1718" s="42">
        <f t="shared" si="160"/>
        <v>0.10000000000000142</v>
      </c>
      <c r="G1718" s="42">
        <f>0.5*Y$11*Y$13*Y$10*(D1718*(1000/3600))^2</f>
        <v>1122.8448814355554</v>
      </c>
      <c r="H1718" s="42">
        <f>IF(D1718=0,0,Y$12*Y$9*9.81)</f>
        <v>374.44769999999994</v>
      </c>
      <c r="I1718" s="42">
        <f t="shared" si="156"/>
        <v>1497.2925814355553</v>
      </c>
      <c r="J1718" s="42">
        <f>(Y$9*E1718)+IF(E1718&gt;0,H1718+G1718,0)</f>
        <v>1545.4870258800004</v>
      </c>
      <c r="K1718" s="42">
        <f>MAX((Y$9*E1718)+H1718+G1718,0)</f>
        <v>1545.4870258800006</v>
      </c>
      <c r="L1718" s="42">
        <f t="shared" si="157"/>
        <v>0</v>
      </c>
      <c r="M1718" s="42">
        <f>ABS(MIN((Y$9*E1718)+H1718+G1718,0))</f>
        <v>0</v>
      </c>
      <c r="N1718" s="42">
        <f>MAX(K1718,0)*(D1718*1000/3600)</f>
        <v>54435.487467106686</v>
      </c>
      <c r="O1718" s="42">
        <f>ABS(M1718*(D1718*1000/3600))</f>
        <v>0</v>
      </c>
      <c r="P1718" s="42">
        <f>P1717+N1718/1000</f>
        <v>20504.382840231356</v>
      </c>
      <c r="Q1718" s="42">
        <f>Q1717+O1718/1000</f>
        <v>2136.8406981226767</v>
      </c>
      <c r="R1718" s="43"/>
      <c r="S1718" s="43">
        <f t="shared" si="158"/>
        <v>0</v>
      </c>
      <c r="T1718" s="42">
        <f>V1718*Y$16</f>
        <v>1319.7890939966226</v>
      </c>
      <c r="U1718" s="21">
        <f>MIN(O1718,Y$17)</f>
        <v>0</v>
      </c>
      <c r="V1718" s="21">
        <f t="shared" si="161"/>
        <v>1914.0444162283395</v>
      </c>
      <c r="W1718" s="22"/>
    </row>
    <row r="1719" spans="1:23" x14ac:dyDescent="0.35">
      <c r="A1719" s="6" t="s">
        <v>15</v>
      </c>
      <c r="B1719" s="6">
        <v>1712</v>
      </c>
      <c r="C1719" s="6">
        <v>235</v>
      </c>
      <c r="D1719" s="10">
        <v>126.9</v>
      </c>
      <c r="E1719" s="42">
        <f t="shared" si="159"/>
        <v>4.1666666666666269E-2</v>
      </c>
      <c r="F1719" s="42">
        <f t="shared" si="160"/>
        <v>0.14999999999999858</v>
      </c>
      <c r="G1719" s="42">
        <f>0.5*Y$11*Y$13*Y$10*(D1719*(1000/3600))^2</f>
        <v>1124.6166285075001</v>
      </c>
      <c r="H1719" s="42">
        <f>IF(D1719=0,0,Y$12*Y$9*9.81)</f>
        <v>374.44769999999994</v>
      </c>
      <c r="I1719" s="42">
        <f t="shared" si="156"/>
        <v>1499.0643285075</v>
      </c>
      <c r="J1719" s="42">
        <f>(Y$9*E1719)+IF(E1719&gt;0,H1719+G1719,0)</f>
        <v>1571.3559951741661</v>
      </c>
      <c r="K1719" s="42">
        <f>MAX((Y$9*E1719)+H1719+G1719,0)</f>
        <v>1571.3559951741659</v>
      </c>
      <c r="L1719" s="42">
        <f t="shared" si="157"/>
        <v>0</v>
      </c>
      <c r="M1719" s="42">
        <f>ABS(MIN((Y$9*E1719)+H1719+G1719,0))</f>
        <v>0</v>
      </c>
      <c r="N1719" s="42">
        <f>MAX(K1719,0)*(D1719*1000/3600)</f>
        <v>55390.298829889347</v>
      </c>
      <c r="O1719" s="42">
        <f>ABS(M1719*(D1719*1000/3600))</f>
        <v>0</v>
      </c>
      <c r="P1719" s="42">
        <f>P1718+N1719/1000</f>
        <v>20559.773139061246</v>
      </c>
      <c r="Q1719" s="42">
        <f>Q1718+O1719/1000</f>
        <v>2136.8406981226767</v>
      </c>
      <c r="R1719" s="43"/>
      <c r="S1719" s="43">
        <f t="shared" si="158"/>
        <v>0</v>
      </c>
      <c r="T1719" s="42">
        <f>V1719*Y$16</f>
        <v>1319.7890939966226</v>
      </c>
      <c r="U1719" s="21">
        <f>MIN(O1719,Y$17)</f>
        <v>0</v>
      </c>
      <c r="V1719" s="21">
        <f t="shared" si="161"/>
        <v>1914.0444162283395</v>
      </c>
      <c r="W1719" s="22"/>
    </row>
    <row r="1720" spans="1:23" x14ac:dyDescent="0.35">
      <c r="A1720" s="6" t="s">
        <v>15</v>
      </c>
      <c r="B1720" s="6">
        <v>1713</v>
      </c>
      <c r="C1720" s="6">
        <v>236</v>
      </c>
      <c r="D1720" s="10">
        <v>127.1</v>
      </c>
      <c r="E1720" s="42">
        <f t="shared" si="159"/>
        <v>6.9444444444444448E-2</v>
      </c>
      <c r="F1720" s="42">
        <f t="shared" si="160"/>
        <v>0.25</v>
      </c>
      <c r="G1720" s="42">
        <f>0.5*Y$11*Y$13*Y$10*(D1720*(1000/3600))^2</f>
        <v>1128.1643128297223</v>
      </c>
      <c r="H1720" s="42">
        <f>IF(D1720=0,0,Y$12*Y$9*9.81)</f>
        <v>374.44769999999994</v>
      </c>
      <c r="I1720" s="42">
        <f t="shared" si="156"/>
        <v>1502.6120128297223</v>
      </c>
      <c r="J1720" s="42">
        <f>(Y$9*E1720)+IF(E1720&gt;0,H1720+G1720,0)</f>
        <v>1623.0981239408334</v>
      </c>
      <c r="K1720" s="42">
        <f>MAX((Y$9*E1720)+H1720+G1720,0)</f>
        <v>1623.0981239408334</v>
      </c>
      <c r="L1720" s="42">
        <f t="shared" si="157"/>
        <v>0</v>
      </c>
      <c r="M1720" s="42">
        <f>ABS(MIN((Y$9*E1720)+H1720+G1720,0))</f>
        <v>0</v>
      </c>
      <c r="N1720" s="42">
        <f>MAX(K1720,0)*(D1720*1000/3600)</f>
        <v>57304.380986911092</v>
      </c>
      <c r="O1720" s="42">
        <f>ABS(M1720*(D1720*1000/3600))</f>
        <v>0</v>
      </c>
      <c r="P1720" s="42">
        <f>P1719+N1720/1000</f>
        <v>20617.077520048158</v>
      </c>
      <c r="Q1720" s="42">
        <f>Q1719+O1720/1000</f>
        <v>2136.8406981226767</v>
      </c>
      <c r="R1720" s="43"/>
      <c r="S1720" s="43">
        <f t="shared" si="158"/>
        <v>0</v>
      </c>
      <c r="T1720" s="42">
        <f>V1720*Y$16</f>
        <v>1319.7890939966226</v>
      </c>
      <c r="U1720" s="21">
        <f>MIN(O1720,Y$17)</f>
        <v>0</v>
      </c>
      <c r="V1720" s="21">
        <f t="shared" si="161"/>
        <v>1914.0444162283395</v>
      </c>
      <c r="W1720" s="22"/>
    </row>
    <row r="1721" spans="1:23" x14ac:dyDescent="0.35">
      <c r="A1721" s="6" t="s">
        <v>15</v>
      </c>
      <c r="B1721" s="6">
        <v>1714</v>
      </c>
      <c r="C1721" s="6">
        <v>237</v>
      </c>
      <c r="D1721" s="10">
        <v>127.4</v>
      </c>
      <c r="E1721" s="42">
        <f t="shared" si="159"/>
        <v>8.3333333333334522E-2</v>
      </c>
      <c r="F1721" s="42">
        <f t="shared" si="160"/>
        <v>0.30000000000000426</v>
      </c>
      <c r="G1721" s="42">
        <f>0.5*Y$11*Y$13*Y$10*(D1721*(1000/3600))^2</f>
        <v>1133.4963147588892</v>
      </c>
      <c r="H1721" s="42">
        <f>IF(D1721=0,0,Y$12*Y$9*9.81)</f>
        <v>374.44769999999994</v>
      </c>
      <c r="I1721" s="42">
        <f t="shared" si="156"/>
        <v>1507.9440147588891</v>
      </c>
      <c r="J1721" s="42">
        <f>(Y$9*E1721)+IF(E1721&gt;0,H1721+G1721,0)</f>
        <v>1652.5273480922244</v>
      </c>
      <c r="K1721" s="42">
        <f>MAX((Y$9*E1721)+H1721+G1721,0)</f>
        <v>1652.5273480922247</v>
      </c>
      <c r="L1721" s="42">
        <f t="shared" si="157"/>
        <v>0</v>
      </c>
      <c r="M1721" s="42">
        <f>ABS(MIN((Y$9*E1721)+H1721+G1721,0))</f>
        <v>0</v>
      </c>
      <c r="N1721" s="42">
        <f>MAX(K1721,0)*(D1721*1000/3600)</f>
        <v>58481.106707485946</v>
      </c>
      <c r="O1721" s="42">
        <f>ABS(M1721*(D1721*1000/3600))</f>
        <v>0</v>
      </c>
      <c r="P1721" s="42">
        <f>P1720+N1721/1000</f>
        <v>20675.558626755643</v>
      </c>
      <c r="Q1721" s="42">
        <f>Q1720+O1721/1000</f>
        <v>2136.8406981226767</v>
      </c>
      <c r="R1721" s="43"/>
      <c r="S1721" s="43">
        <f t="shared" si="158"/>
        <v>0</v>
      </c>
      <c r="T1721" s="42">
        <f>V1721*Y$16</f>
        <v>1319.7890939966226</v>
      </c>
      <c r="U1721" s="21">
        <f>MIN(O1721,Y$17)</f>
        <v>0</v>
      </c>
      <c r="V1721" s="21">
        <f t="shared" si="161"/>
        <v>1914.0444162283395</v>
      </c>
      <c r="W1721" s="22"/>
    </row>
    <row r="1722" spans="1:23" x14ac:dyDescent="0.35">
      <c r="A1722" s="6" t="s">
        <v>15</v>
      </c>
      <c r="B1722" s="6">
        <v>1715</v>
      </c>
      <c r="C1722" s="6">
        <v>238</v>
      </c>
      <c r="D1722" s="10">
        <v>127.7</v>
      </c>
      <c r="E1722" s="42">
        <f t="shared" si="159"/>
        <v>9.7222222222220642E-2</v>
      </c>
      <c r="F1722" s="42">
        <f t="shared" si="160"/>
        <v>0.34999999999999432</v>
      </c>
      <c r="G1722" s="42">
        <f>0.5*Y$11*Y$13*Y$10*(D1722*(1000/3600))^2</f>
        <v>1138.8408872230555</v>
      </c>
      <c r="H1722" s="42">
        <f>IF(D1722=0,0,Y$12*Y$9*9.81)</f>
        <v>374.44769999999994</v>
      </c>
      <c r="I1722" s="42">
        <f t="shared" si="156"/>
        <v>1513.2885872230554</v>
      </c>
      <c r="J1722" s="42">
        <f>(Y$9*E1722)+IF(E1722&gt;0,H1722+G1722,0)</f>
        <v>1681.9691427786083</v>
      </c>
      <c r="K1722" s="42">
        <f>MAX((Y$9*E1722)+H1722+G1722,0)</f>
        <v>1681.9691427786083</v>
      </c>
      <c r="L1722" s="42">
        <f t="shared" si="157"/>
        <v>0</v>
      </c>
      <c r="M1722" s="42">
        <f>ABS(MIN((Y$9*E1722)+H1722+G1722,0))</f>
        <v>0</v>
      </c>
      <c r="N1722" s="42">
        <f>MAX(K1722,0)*(D1722*1000/3600)</f>
        <v>59663.183203563414</v>
      </c>
      <c r="O1722" s="42">
        <f>ABS(M1722*(D1722*1000/3600))</f>
        <v>0</v>
      </c>
      <c r="P1722" s="42">
        <f>P1721+N1722/1000</f>
        <v>20735.221809959206</v>
      </c>
      <c r="Q1722" s="42">
        <f>Q1721+O1722/1000</f>
        <v>2136.8406981226767</v>
      </c>
      <c r="R1722" s="43"/>
      <c r="S1722" s="43">
        <f t="shared" si="158"/>
        <v>0</v>
      </c>
      <c r="T1722" s="42">
        <f>V1722*Y$16</f>
        <v>1319.7890939966226</v>
      </c>
      <c r="U1722" s="21">
        <f>MIN(O1722,Y$17)</f>
        <v>0</v>
      </c>
      <c r="V1722" s="21">
        <f t="shared" si="161"/>
        <v>1914.0444162283395</v>
      </c>
      <c r="W1722" s="22"/>
    </row>
    <row r="1723" spans="1:23" x14ac:dyDescent="0.35">
      <c r="A1723" s="6" t="s">
        <v>15</v>
      </c>
      <c r="B1723" s="6">
        <v>1716</v>
      </c>
      <c r="C1723" s="6">
        <v>239</v>
      </c>
      <c r="D1723" s="10">
        <v>128.1</v>
      </c>
      <c r="E1723" s="42">
        <f t="shared" si="159"/>
        <v>0.11111111111111072</v>
      </c>
      <c r="F1723" s="42">
        <f t="shared" si="160"/>
        <v>0.39999999999999858</v>
      </c>
      <c r="G1723" s="42">
        <f>0.5*Y$11*Y$13*Y$10*(D1723*(1000/3600))^2</f>
        <v>1145.9865380075003</v>
      </c>
      <c r="H1723" s="42">
        <f>IF(D1723=0,0,Y$12*Y$9*9.81)</f>
        <v>374.44769999999994</v>
      </c>
      <c r="I1723" s="42">
        <f t="shared" si="156"/>
        <v>1520.4342380075002</v>
      </c>
      <c r="J1723" s="42">
        <f>(Y$9*E1723)+IF(E1723&gt;0,H1723+G1723,0)</f>
        <v>1713.2120157852773</v>
      </c>
      <c r="K1723" s="42">
        <f>MAX((Y$9*E1723)+H1723+G1723,0)</f>
        <v>1713.2120157852773</v>
      </c>
      <c r="L1723" s="42">
        <f t="shared" si="157"/>
        <v>0</v>
      </c>
      <c r="M1723" s="42">
        <f>ABS(MIN((Y$9*E1723)+H1723+G1723,0))</f>
        <v>0</v>
      </c>
      <c r="N1723" s="42">
        <f>MAX(K1723,0)*(D1723*1000/3600)</f>
        <v>60961.794228359453</v>
      </c>
      <c r="O1723" s="42">
        <f>ABS(M1723*(D1723*1000/3600))</f>
        <v>0</v>
      </c>
      <c r="P1723" s="42">
        <f>P1722+N1723/1000</f>
        <v>20796.183604187565</v>
      </c>
      <c r="Q1723" s="42">
        <f>Q1722+O1723/1000</f>
        <v>2136.8406981226767</v>
      </c>
      <c r="R1723" s="43"/>
      <c r="S1723" s="43">
        <f t="shared" si="158"/>
        <v>0</v>
      </c>
      <c r="T1723" s="42">
        <f>V1723*Y$16</f>
        <v>1319.7890939966226</v>
      </c>
      <c r="U1723" s="21">
        <f>MIN(O1723,Y$17)</f>
        <v>0</v>
      </c>
      <c r="V1723" s="21">
        <f t="shared" si="161"/>
        <v>1914.0444162283395</v>
      </c>
      <c r="W1723" s="22"/>
    </row>
    <row r="1724" spans="1:23" x14ac:dyDescent="0.35">
      <c r="A1724" s="6" t="s">
        <v>15</v>
      </c>
      <c r="B1724" s="6">
        <v>1717</v>
      </c>
      <c r="C1724" s="6">
        <v>240</v>
      </c>
      <c r="D1724" s="10">
        <v>128.5</v>
      </c>
      <c r="E1724" s="42">
        <f t="shared" si="159"/>
        <v>0.12500000000000078</v>
      </c>
      <c r="F1724" s="42">
        <f t="shared" si="160"/>
        <v>0.45000000000000284</v>
      </c>
      <c r="G1724" s="42">
        <f>0.5*Y$11*Y$13*Y$10*(D1724*(1000/3600))^2</f>
        <v>1153.1545364097221</v>
      </c>
      <c r="H1724" s="42">
        <f>IF(D1724=0,0,Y$12*Y$9*9.81)</f>
        <v>374.44769999999994</v>
      </c>
      <c r="I1724" s="42">
        <f t="shared" si="156"/>
        <v>1527.6022364097221</v>
      </c>
      <c r="J1724" s="42">
        <f>(Y$9*E1724)+IF(E1724&gt;0,H1724+G1724,0)</f>
        <v>1744.4772364097234</v>
      </c>
      <c r="K1724" s="42">
        <f>MAX((Y$9*E1724)+H1724+G1724,0)</f>
        <v>1744.4772364097234</v>
      </c>
      <c r="L1724" s="42">
        <f t="shared" si="157"/>
        <v>0</v>
      </c>
      <c r="M1724" s="42">
        <f>ABS(MIN((Y$9*E1724)+H1724+G1724,0))</f>
        <v>0</v>
      </c>
      <c r="N1724" s="42">
        <f>MAX(K1724,0)*(D1724*1000/3600)</f>
        <v>62268.14579962485</v>
      </c>
      <c r="O1724" s="42">
        <f>ABS(M1724*(D1724*1000/3600))</f>
        <v>0</v>
      </c>
      <c r="P1724" s="42">
        <f>P1723+N1724/1000</f>
        <v>20858.451749987191</v>
      </c>
      <c r="Q1724" s="42">
        <f>Q1723+O1724/1000</f>
        <v>2136.8406981226767</v>
      </c>
      <c r="R1724" s="43"/>
      <c r="S1724" s="43">
        <f t="shared" si="158"/>
        <v>0</v>
      </c>
      <c r="T1724" s="42">
        <f>V1724*Y$16</f>
        <v>1319.7890939966226</v>
      </c>
      <c r="U1724" s="21">
        <f>MIN(O1724,Y$17)</f>
        <v>0</v>
      </c>
      <c r="V1724" s="21">
        <f t="shared" si="161"/>
        <v>1914.0444162283395</v>
      </c>
      <c r="W1724" s="22"/>
    </row>
    <row r="1725" spans="1:23" x14ac:dyDescent="0.35">
      <c r="A1725" s="6" t="s">
        <v>15</v>
      </c>
      <c r="B1725" s="6">
        <v>1718</v>
      </c>
      <c r="C1725" s="6">
        <v>241</v>
      </c>
      <c r="D1725" s="10">
        <v>129</v>
      </c>
      <c r="E1725" s="42">
        <f t="shared" si="159"/>
        <v>0.1388888888888889</v>
      </c>
      <c r="F1725" s="42">
        <f t="shared" si="160"/>
        <v>0.5</v>
      </c>
      <c r="G1725" s="42">
        <f>0.5*Y$11*Y$13*Y$10*(D1725*(1000/3600))^2</f>
        <v>1162.1459607500003</v>
      </c>
      <c r="H1725" s="42">
        <f>IF(D1725=0,0,Y$12*Y$9*9.81)</f>
        <v>374.44769999999994</v>
      </c>
      <c r="I1725" s="42">
        <f t="shared" si="156"/>
        <v>1536.5936607500003</v>
      </c>
      <c r="J1725" s="42">
        <f>(Y$9*E1725)+IF(E1725&gt;0,H1725+G1725,0)</f>
        <v>1777.5658829722224</v>
      </c>
      <c r="K1725" s="42">
        <f>MAX((Y$9*E1725)+H1725+G1725,0)</f>
        <v>1777.5658829722224</v>
      </c>
      <c r="L1725" s="42">
        <f t="shared" si="157"/>
        <v>0</v>
      </c>
      <c r="M1725" s="42">
        <f>ABS(MIN((Y$9*E1725)+H1725+G1725,0))</f>
        <v>0</v>
      </c>
      <c r="N1725" s="42">
        <f>MAX(K1725,0)*(D1725*1000/3600)</f>
        <v>63696.110806504643</v>
      </c>
      <c r="O1725" s="42">
        <f>ABS(M1725*(D1725*1000/3600))</f>
        <v>0</v>
      </c>
      <c r="P1725" s="42">
        <f>P1724+N1725/1000</f>
        <v>20922.147860793695</v>
      </c>
      <c r="Q1725" s="42">
        <f>Q1724+O1725/1000</f>
        <v>2136.8406981226767</v>
      </c>
      <c r="R1725" s="43"/>
      <c r="S1725" s="43">
        <f t="shared" si="158"/>
        <v>0</v>
      </c>
      <c r="T1725" s="42">
        <f>V1725*Y$16</f>
        <v>1319.7890939966226</v>
      </c>
      <c r="U1725" s="21">
        <f>MIN(O1725,Y$17)</f>
        <v>0</v>
      </c>
      <c r="V1725" s="21">
        <f t="shared" si="161"/>
        <v>1914.0444162283395</v>
      </c>
      <c r="W1725" s="22"/>
    </row>
    <row r="1726" spans="1:23" x14ac:dyDescent="0.35">
      <c r="A1726" s="6" t="s">
        <v>15</v>
      </c>
      <c r="B1726" s="6">
        <v>1719</v>
      </c>
      <c r="C1726" s="6">
        <v>242</v>
      </c>
      <c r="D1726" s="10">
        <v>129.5</v>
      </c>
      <c r="E1726" s="42">
        <f t="shared" si="159"/>
        <v>0.15277777777777699</v>
      </c>
      <c r="F1726" s="42">
        <f t="shared" si="160"/>
        <v>0.54999999999999716</v>
      </c>
      <c r="G1726" s="42">
        <f>0.5*Y$11*Y$13*Y$10*(D1726*(1000/3600))^2</f>
        <v>1171.1723032430555</v>
      </c>
      <c r="H1726" s="42">
        <f>IF(D1726=0,0,Y$12*Y$9*9.81)</f>
        <v>374.44769999999994</v>
      </c>
      <c r="I1726" s="42">
        <f t="shared" si="156"/>
        <v>1545.6200032430554</v>
      </c>
      <c r="J1726" s="42">
        <f>(Y$9*E1726)+IF(E1726&gt;0,H1726+G1726,0)</f>
        <v>1810.6894476874986</v>
      </c>
      <c r="K1726" s="42">
        <f>MAX((Y$9*E1726)+H1726+G1726,0)</f>
        <v>1810.6894476874986</v>
      </c>
      <c r="L1726" s="42">
        <f t="shared" si="157"/>
        <v>0</v>
      </c>
      <c r="M1726" s="42">
        <f>ABS(MIN((Y$9*E1726)+H1726+G1726,0))</f>
        <v>0</v>
      </c>
      <c r="N1726" s="42">
        <f>MAX(K1726,0)*(D1726*1000/3600)</f>
        <v>65134.523187647515</v>
      </c>
      <c r="O1726" s="42">
        <f>ABS(M1726*(D1726*1000/3600))</f>
        <v>0</v>
      </c>
      <c r="P1726" s="42">
        <f>P1725+N1726/1000</f>
        <v>20987.282383981343</v>
      </c>
      <c r="Q1726" s="42">
        <f>Q1725+O1726/1000</f>
        <v>2136.8406981226767</v>
      </c>
      <c r="R1726" s="43"/>
      <c r="S1726" s="43">
        <f t="shared" si="158"/>
        <v>0</v>
      </c>
      <c r="T1726" s="42">
        <f>V1726*Y$16</f>
        <v>1319.7890939966226</v>
      </c>
      <c r="U1726" s="21">
        <f>MIN(O1726,Y$17)</f>
        <v>0</v>
      </c>
      <c r="V1726" s="21">
        <f t="shared" si="161"/>
        <v>1914.0444162283395</v>
      </c>
      <c r="W1726" s="22"/>
    </row>
    <row r="1727" spans="1:23" x14ac:dyDescent="0.35">
      <c r="A1727" s="6" t="s">
        <v>15</v>
      </c>
      <c r="B1727" s="6">
        <v>1720</v>
      </c>
      <c r="C1727" s="6">
        <v>243</v>
      </c>
      <c r="D1727" s="10">
        <v>130.1</v>
      </c>
      <c r="E1727" s="42">
        <f t="shared" si="159"/>
        <v>0.15277777777777699</v>
      </c>
      <c r="F1727" s="42">
        <f t="shared" si="160"/>
        <v>0.54999999999999716</v>
      </c>
      <c r="G1727" s="42">
        <f>0.5*Y$11*Y$13*Y$10*(D1727*(1000/3600))^2</f>
        <v>1182.0500061963887</v>
      </c>
      <c r="H1727" s="42">
        <f>IF(D1727=0,0,Y$12*Y$9*9.81)</f>
        <v>374.44769999999994</v>
      </c>
      <c r="I1727" s="42">
        <f t="shared" si="156"/>
        <v>1556.4977061963887</v>
      </c>
      <c r="J1727" s="42">
        <f>(Y$9*E1727)+IF(E1727&gt;0,H1727+G1727,0)</f>
        <v>1821.5671506408316</v>
      </c>
      <c r="K1727" s="42">
        <f>MAX((Y$9*E1727)+H1727+G1727,0)</f>
        <v>1821.5671506408316</v>
      </c>
      <c r="L1727" s="42">
        <f t="shared" si="157"/>
        <v>0</v>
      </c>
      <c r="M1727" s="42">
        <f>ABS(MIN((Y$9*E1727)+H1727+G1727,0))</f>
        <v>0</v>
      </c>
      <c r="N1727" s="42">
        <f>MAX(K1727,0)*(D1727*1000/3600)</f>
        <v>65829.412860658937</v>
      </c>
      <c r="O1727" s="42">
        <f>ABS(M1727*(D1727*1000/3600))</f>
        <v>0</v>
      </c>
      <c r="P1727" s="42">
        <f>P1726+N1727/1000</f>
        <v>21053.111796842</v>
      </c>
      <c r="Q1727" s="42">
        <f>Q1726+O1727/1000</f>
        <v>2136.8406981226767</v>
      </c>
      <c r="R1727" s="43"/>
      <c r="S1727" s="43">
        <f t="shared" si="158"/>
        <v>0</v>
      </c>
      <c r="T1727" s="42">
        <f>V1727*Y$16</f>
        <v>1319.7890939966226</v>
      </c>
      <c r="U1727" s="21">
        <f>MIN(O1727,Y$17)</f>
        <v>0</v>
      </c>
      <c r="V1727" s="21">
        <f t="shared" si="161"/>
        <v>1914.0444162283395</v>
      </c>
      <c r="W1727" s="22"/>
    </row>
    <row r="1728" spans="1:23" x14ac:dyDescent="0.35">
      <c r="A1728" s="6" t="s">
        <v>15</v>
      </c>
      <c r="B1728" s="6">
        <v>1721</v>
      </c>
      <c r="C1728" s="6">
        <v>244</v>
      </c>
      <c r="D1728" s="10">
        <v>130.6</v>
      </c>
      <c r="E1728" s="42">
        <f t="shared" si="159"/>
        <v>0.12500000000000078</v>
      </c>
      <c r="F1728" s="42">
        <f t="shared" si="160"/>
        <v>0.45000000000000284</v>
      </c>
      <c r="G1728" s="42">
        <f>0.5*Y$11*Y$13*Y$10*(D1728*(1000/3600))^2</f>
        <v>1191.1531686255557</v>
      </c>
      <c r="H1728" s="42">
        <f>IF(D1728=0,0,Y$12*Y$9*9.81)</f>
        <v>374.44769999999994</v>
      </c>
      <c r="I1728" s="42">
        <f t="shared" si="156"/>
        <v>1565.6008686255557</v>
      </c>
      <c r="J1728" s="42">
        <f>(Y$9*E1728)+IF(E1728&gt;0,H1728+G1728,0)</f>
        <v>1782.475868625557</v>
      </c>
      <c r="K1728" s="42">
        <f>MAX((Y$9*E1728)+H1728+G1728,0)</f>
        <v>1782.475868625557</v>
      </c>
      <c r="L1728" s="42">
        <f t="shared" si="157"/>
        <v>0</v>
      </c>
      <c r="M1728" s="42">
        <f>ABS(MIN((Y$9*E1728)+H1728+G1728,0))</f>
        <v>0</v>
      </c>
      <c r="N1728" s="42">
        <f>MAX(K1728,0)*(D1728*1000/3600)</f>
        <v>64664.263456249377</v>
      </c>
      <c r="O1728" s="42">
        <f>ABS(M1728*(D1728*1000/3600))</f>
        <v>0</v>
      </c>
      <c r="P1728" s="42">
        <f>P1727+N1728/1000</f>
        <v>21117.776060298249</v>
      </c>
      <c r="Q1728" s="42">
        <f>Q1727+O1728/1000</f>
        <v>2136.8406981226767</v>
      </c>
      <c r="R1728" s="43"/>
      <c r="S1728" s="43">
        <f t="shared" si="158"/>
        <v>0</v>
      </c>
      <c r="T1728" s="42">
        <f>V1728*Y$16</f>
        <v>1319.7890939966226</v>
      </c>
      <c r="U1728" s="21">
        <f>MIN(O1728,Y$17)</f>
        <v>0</v>
      </c>
      <c r="V1728" s="21">
        <f t="shared" si="161"/>
        <v>1914.0444162283395</v>
      </c>
      <c r="W1728" s="22"/>
    </row>
    <row r="1729" spans="1:23" x14ac:dyDescent="0.35">
      <c r="A1729" s="6" t="s">
        <v>15</v>
      </c>
      <c r="B1729" s="6">
        <v>1722</v>
      </c>
      <c r="C1729" s="6">
        <v>245</v>
      </c>
      <c r="D1729" s="10">
        <v>131</v>
      </c>
      <c r="E1729" s="42">
        <f t="shared" si="159"/>
        <v>8.3333333333332538E-2</v>
      </c>
      <c r="F1729" s="42">
        <f t="shared" si="160"/>
        <v>0.29999999999999716</v>
      </c>
      <c r="G1729" s="42">
        <f>0.5*Y$11*Y$13*Y$10*(D1729*(1000/3600))^2</f>
        <v>1198.4608396388892</v>
      </c>
      <c r="H1729" s="42">
        <f>IF(D1729=0,0,Y$12*Y$9*9.81)</f>
        <v>374.44769999999994</v>
      </c>
      <c r="I1729" s="42">
        <f t="shared" si="156"/>
        <v>1572.9085396388891</v>
      </c>
      <c r="J1729" s="42">
        <f>(Y$9*E1729)+IF(E1729&gt;0,H1729+G1729,0)</f>
        <v>1717.491872972221</v>
      </c>
      <c r="K1729" s="42">
        <f>MAX((Y$9*E1729)+H1729+G1729,0)</f>
        <v>1717.491872972221</v>
      </c>
      <c r="L1729" s="42">
        <f t="shared" si="157"/>
        <v>0</v>
      </c>
      <c r="M1729" s="42">
        <f>ABS(MIN((Y$9*E1729)+H1729+G1729,0))</f>
        <v>0</v>
      </c>
      <c r="N1729" s="42">
        <f>MAX(K1729,0)*(D1729*1000/3600)</f>
        <v>62497.620933155813</v>
      </c>
      <c r="O1729" s="42">
        <f>ABS(M1729*(D1729*1000/3600))</f>
        <v>0</v>
      </c>
      <c r="P1729" s="42">
        <f>P1728+N1729/1000</f>
        <v>21180.273681231403</v>
      </c>
      <c r="Q1729" s="42">
        <f>Q1728+O1729/1000</f>
        <v>2136.8406981226767</v>
      </c>
      <c r="R1729" s="43"/>
      <c r="S1729" s="43">
        <f t="shared" si="158"/>
        <v>0</v>
      </c>
      <c r="T1729" s="42">
        <f>V1729*Y$16</f>
        <v>1319.7890939966226</v>
      </c>
      <c r="U1729" s="21">
        <f>MIN(O1729,Y$17)</f>
        <v>0</v>
      </c>
      <c r="V1729" s="21">
        <f t="shared" si="161"/>
        <v>1914.0444162283395</v>
      </c>
      <c r="W1729" s="22"/>
    </row>
    <row r="1730" spans="1:23" x14ac:dyDescent="0.35">
      <c r="A1730" s="6" t="s">
        <v>15</v>
      </c>
      <c r="B1730" s="6">
        <v>1723</v>
      </c>
      <c r="C1730" s="6">
        <v>246</v>
      </c>
      <c r="D1730" s="10">
        <v>131.19999999999999</v>
      </c>
      <c r="E1730" s="42">
        <f t="shared" si="159"/>
        <v>4.1666666666668246E-2</v>
      </c>
      <c r="F1730" s="42">
        <f t="shared" si="160"/>
        <v>0.15000000000000568</v>
      </c>
      <c r="G1730" s="42">
        <f>0.5*Y$11*Y$13*Y$10*(D1730*(1000/3600))^2</f>
        <v>1202.1230555022221</v>
      </c>
      <c r="H1730" s="42">
        <f>IF(D1730=0,0,Y$12*Y$9*9.81)</f>
        <v>374.44769999999994</v>
      </c>
      <c r="I1730" s="42">
        <f t="shared" si="156"/>
        <v>1576.570755502222</v>
      </c>
      <c r="J1730" s="42">
        <f>(Y$9*E1730)+IF(E1730&gt;0,H1730+G1730,0)</f>
        <v>1648.8624221688915</v>
      </c>
      <c r="K1730" s="42">
        <f>MAX((Y$9*E1730)+H1730+G1730,0)</f>
        <v>1648.8624221688915</v>
      </c>
      <c r="L1730" s="42">
        <f t="shared" si="157"/>
        <v>0</v>
      </c>
      <c r="M1730" s="42">
        <f>ABS(MIN((Y$9*E1730)+H1730+G1730,0))</f>
        <v>0</v>
      </c>
      <c r="N1730" s="42">
        <f>MAX(K1730,0)*(D1730*1000/3600)</f>
        <v>60091.874941266266</v>
      </c>
      <c r="O1730" s="42">
        <f>ABS(M1730*(D1730*1000/3600))</f>
        <v>0</v>
      </c>
      <c r="P1730" s="42">
        <f>P1729+N1730/1000</f>
        <v>21240.36555617267</v>
      </c>
      <c r="Q1730" s="42">
        <f>Q1729+O1730/1000</f>
        <v>2136.8406981226767</v>
      </c>
      <c r="R1730" s="43"/>
      <c r="S1730" s="43">
        <f t="shared" si="158"/>
        <v>0</v>
      </c>
      <c r="T1730" s="42">
        <f>V1730*Y$16</f>
        <v>1319.7890939966226</v>
      </c>
      <c r="U1730" s="21">
        <f>MIN(O1730,Y$17)</f>
        <v>0</v>
      </c>
      <c r="V1730" s="21">
        <f t="shared" si="161"/>
        <v>1914.0444162283395</v>
      </c>
      <c r="W1730" s="22"/>
    </row>
    <row r="1731" spans="1:23" x14ac:dyDescent="0.35">
      <c r="A1731" s="6" t="s">
        <v>15</v>
      </c>
      <c r="B1731" s="6">
        <v>1724</v>
      </c>
      <c r="C1731" s="6">
        <v>247</v>
      </c>
      <c r="D1731" s="10">
        <v>131.30000000000001</v>
      </c>
      <c r="E1731" s="42">
        <f t="shared" si="159"/>
        <v>0</v>
      </c>
      <c r="F1731" s="42">
        <f t="shared" si="160"/>
        <v>0</v>
      </c>
      <c r="G1731" s="42">
        <f>0.5*Y$11*Y$13*Y$10*(D1731*(1000/3600))^2</f>
        <v>1203.956258523056</v>
      </c>
      <c r="H1731" s="42">
        <f>IF(D1731=0,0,Y$12*Y$9*9.81)</f>
        <v>374.44769999999994</v>
      </c>
      <c r="I1731" s="42">
        <f t="shared" si="156"/>
        <v>1578.403958523056</v>
      </c>
      <c r="J1731" s="42">
        <f>(Y$9*E1731)+IF(E1731&gt;0,H1731+G1731,0)</f>
        <v>0</v>
      </c>
      <c r="K1731" s="42">
        <f>MAX((Y$9*E1731)+H1731+G1731,0)</f>
        <v>1578.403958523056</v>
      </c>
      <c r="L1731" s="42">
        <f t="shared" si="157"/>
        <v>0</v>
      </c>
      <c r="M1731" s="42">
        <f>ABS(MIN((Y$9*E1731)+H1731+G1731,0))</f>
        <v>0</v>
      </c>
      <c r="N1731" s="42">
        <f>MAX(K1731,0)*(D1731*1000/3600)</f>
        <v>57567.899931688124</v>
      </c>
      <c r="O1731" s="42">
        <f>ABS(M1731*(D1731*1000/3600))</f>
        <v>0</v>
      </c>
      <c r="P1731" s="42">
        <f>P1730+N1731/1000</f>
        <v>21297.933456104358</v>
      </c>
      <c r="Q1731" s="42">
        <f>Q1730+O1731/1000</f>
        <v>2136.8406981226767</v>
      </c>
      <c r="R1731" s="43"/>
      <c r="S1731" s="43">
        <f t="shared" si="158"/>
        <v>0</v>
      </c>
      <c r="T1731" s="42">
        <f>V1731*Y$16</f>
        <v>1319.7890939966226</v>
      </c>
      <c r="U1731" s="21">
        <f>MIN(O1731,Y$17)</f>
        <v>0</v>
      </c>
      <c r="V1731" s="21">
        <f t="shared" si="161"/>
        <v>1914.0444162283395</v>
      </c>
      <c r="W1731" s="22"/>
    </row>
    <row r="1732" spans="1:23" x14ac:dyDescent="0.35">
      <c r="A1732" s="6" t="s">
        <v>15</v>
      </c>
      <c r="B1732" s="6">
        <v>1725</v>
      </c>
      <c r="C1732" s="6">
        <v>248</v>
      </c>
      <c r="D1732" s="10">
        <v>131.19999999999999</v>
      </c>
      <c r="E1732" s="42">
        <f t="shared" si="159"/>
        <v>-8.3333333333336493E-2</v>
      </c>
      <c r="F1732" s="42">
        <f t="shared" si="160"/>
        <v>-0.30000000000001137</v>
      </c>
      <c r="G1732" s="42">
        <f>0.5*Y$11*Y$13*Y$10*(D1732*(1000/3600))^2</f>
        <v>1202.1230555022221</v>
      </c>
      <c r="H1732" s="42">
        <f>IF(D1732=0,0,Y$12*Y$9*9.81)</f>
        <v>374.44769999999994</v>
      </c>
      <c r="I1732" s="42">
        <f t="shared" si="156"/>
        <v>1576.570755502222</v>
      </c>
      <c r="J1732" s="42">
        <f>(Y$9*E1732)+IF(E1732&gt;0,H1732+G1732,0)</f>
        <v>-144.58333333333883</v>
      </c>
      <c r="K1732" s="42">
        <f>MAX((Y$9*E1732)+H1732+G1732,0)</f>
        <v>1431.9874221688833</v>
      </c>
      <c r="L1732" s="42">
        <f t="shared" si="157"/>
        <v>144.58333333333883</v>
      </c>
      <c r="M1732" s="42">
        <f>ABS(MIN((Y$9*E1732)+H1732+G1732,0))</f>
        <v>0</v>
      </c>
      <c r="N1732" s="42">
        <f>MAX(K1732,0)*(D1732*1000/3600)</f>
        <v>52187.986052377077</v>
      </c>
      <c r="O1732" s="42">
        <f>ABS(M1732*(D1732*1000/3600))</f>
        <v>0</v>
      </c>
      <c r="P1732" s="42">
        <f>P1731+N1732/1000</f>
        <v>21350.121442156735</v>
      </c>
      <c r="Q1732" s="42">
        <f>Q1731+O1732/1000</f>
        <v>2136.8406981226767</v>
      </c>
      <c r="R1732" s="43"/>
      <c r="S1732" s="43">
        <f t="shared" si="158"/>
        <v>0</v>
      </c>
      <c r="T1732" s="42">
        <f>V1732*Y$16</f>
        <v>1319.7890939966226</v>
      </c>
      <c r="U1732" s="21">
        <f>MIN(O1732,Y$17)</f>
        <v>0</v>
      </c>
      <c r="V1732" s="21">
        <f t="shared" si="161"/>
        <v>1914.0444162283395</v>
      </c>
      <c r="W1732" s="22"/>
    </row>
    <row r="1733" spans="1:23" x14ac:dyDescent="0.35">
      <c r="A1733" s="6" t="s">
        <v>15</v>
      </c>
      <c r="B1733" s="6">
        <v>1726</v>
      </c>
      <c r="C1733" s="6">
        <v>249</v>
      </c>
      <c r="D1733" s="10">
        <v>130.69999999999999</v>
      </c>
      <c r="E1733" s="42">
        <f t="shared" si="159"/>
        <v>-0.19444444444444128</v>
      </c>
      <c r="F1733" s="42">
        <f t="shared" si="160"/>
        <v>-0.69999999999998863</v>
      </c>
      <c r="G1733" s="42">
        <f>0.5*Y$11*Y$13*Y$10*(D1733*(1000/3600))^2</f>
        <v>1192.9779912897222</v>
      </c>
      <c r="H1733" s="42">
        <f>IF(D1733=0,0,Y$12*Y$9*9.81)</f>
        <v>374.44769999999994</v>
      </c>
      <c r="I1733" s="42">
        <f t="shared" si="156"/>
        <v>1567.4256912897222</v>
      </c>
      <c r="J1733" s="42">
        <f>(Y$9*E1733)+IF(E1733&gt;0,H1733+G1733,0)</f>
        <v>-337.36111111110563</v>
      </c>
      <c r="K1733" s="42">
        <f>MAX((Y$9*E1733)+H1733+G1733,0)</f>
        <v>1230.0645801786166</v>
      </c>
      <c r="L1733" s="42">
        <f t="shared" si="157"/>
        <v>337.36111111110563</v>
      </c>
      <c r="M1733" s="42">
        <f>ABS(MIN((Y$9*E1733)+H1733+G1733,0))</f>
        <v>0</v>
      </c>
      <c r="N1733" s="42">
        <f>MAX(K1733,0)*(D1733*1000/3600)</f>
        <v>44658.177952595877</v>
      </c>
      <c r="O1733" s="42">
        <f>ABS(M1733*(D1733*1000/3600))</f>
        <v>0</v>
      </c>
      <c r="P1733" s="42">
        <f>P1732+N1733/1000</f>
        <v>21394.77962010933</v>
      </c>
      <c r="Q1733" s="42">
        <f>Q1732+O1733/1000</f>
        <v>2136.8406981226767</v>
      </c>
      <c r="R1733" s="43"/>
      <c r="S1733" s="43">
        <f t="shared" si="158"/>
        <v>0</v>
      </c>
      <c r="T1733" s="42">
        <f>V1733*Y$16</f>
        <v>1319.7890939966226</v>
      </c>
      <c r="U1733" s="21">
        <f>MIN(O1733,Y$17)</f>
        <v>0</v>
      </c>
      <c r="V1733" s="21">
        <f t="shared" si="161"/>
        <v>1914.0444162283395</v>
      </c>
      <c r="W1733" s="22"/>
    </row>
    <row r="1734" spans="1:23" x14ac:dyDescent="0.35">
      <c r="A1734" s="6" t="s">
        <v>15</v>
      </c>
      <c r="B1734" s="6">
        <v>1727</v>
      </c>
      <c r="C1734" s="6">
        <v>250</v>
      </c>
      <c r="D1734" s="10">
        <v>129.80000000000001</v>
      </c>
      <c r="E1734" s="42">
        <f t="shared" si="159"/>
        <v>-0.31944444444444209</v>
      </c>
      <c r="F1734" s="42">
        <f t="shared" si="160"/>
        <v>-1.1499999999999915</v>
      </c>
      <c r="G1734" s="42">
        <f>0.5*Y$11*Y$13*Y$10*(D1734*(1000/3600))^2</f>
        <v>1176.6048694522221</v>
      </c>
      <c r="H1734" s="42">
        <f>IF(D1734=0,0,Y$12*Y$9*9.81)</f>
        <v>374.44769999999994</v>
      </c>
      <c r="I1734" s="42">
        <f t="shared" si="156"/>
        <v>1551.0525694522221</v>
      </c>
      <c r="J1734" s="42">
        <f>(Y$9*E1734)+IF(E1734&gt;0,H1734+G1734,0)</f>
        <v>-554.23611111110699</v>
      </c>
      <c r="K1734" s="42">
        <f>MAX((Y$9*E1734)+H1734+G1734,0)</f>
        <v>996.81645834111509</v>
      </c>
      <c r="L1734" s="42">
        <f t="shared" si="157"/>
        <v>554.23611111110699</v>
      </c>
      <c r="M1734" s="42">
        <f>ABS(MIN((Y$9*E1734)+H1734+G1734,0))</f>
        <v>0</v>
      </c>
      <c r="N1734" s="42">
        <f>MAX(K1734,0)*(D1734*1000/3600)</f>
        <v>35940.771192410204</v>
      </c>
      <c r="O1734" s="42">
        <f>ABS(M1734*(D1734*1000/3600))</f>
        <v>0</v>
      </c>
      <c r="P1734" s="42">
        <f>P1733+N1734/1000</f>
        <v>21430.72039130174</v>
      </c>
      <c r="Q1734" s="42">
        <f>Q1733+O1734/1000</f>
        <v>2136.8406981226767</v>
      </c>
      <c r="R1734" s="43"/>
      <c r="S1734" s="43">
        <f t="shared" si="158"/>
        <v>0</v>
      </c>
      <c r="T1734" s="42">
        <f>V1734*Y$16</f>
        <v>1319.7890939966226</v>
      </c>
      <c r="U1734" s="21">
        <f>MIN(O1734,Y$17)</f>
        <v>0</v>
      </c>
      <c r="V1734" s="21">
        <f t="shared" si="161"/>
        <v>1914.0444162283395</v>
      </c>
      <c r="W1734" s="22"/>
    </row>
    <row r="1735" spans="1:23" x14ac:dyDescent="0.35">
      <c r="A1735" s="6" t="s">
        <v>15</v>
      </c>
      <c r="B1735" s="6">
        <v>1728</v>
      </c>
      <c r="C1735" s="6">
        <v>251</v>
      </c>
      <c r="D1735" s="10">
        <v>128.4</v>
      </c>
      <c r="E1735" s="42">
        <f t="shared" si="159"/>
        <v>-0.45833333333333492</v>
      </c>
      <c r="F1735" s="42">
        <f t="shared" si="160"/>
        <v>-1.6500000000000057</v>
      </c>
      <c r="G1735" s="42">
        <f>0.5*Y$11*Y$13*Y$10*(D1735*(1000/3600))^2</f>
        <v>1151.3604417200004</v>
      </c>
      <c r="H1735" s="42">
        <f>IF(D1735=0,0,Y$12*Y$9*9.81)</f>
        <v>374.44769999999994</v>
      </c>
      <c r="I1735" s="42">
        <f t="shared" si="156"/>
        <v>1525.8081417200003</v>
      </c>
      <c r="J1735" s="42">
        <f>(Y$9*E1735)+IF(E1735&gt;0,H1735+G1735,0)</f>
        <v>-795.2083333333361</v>
      </c>
      <c r="K1735" s="42">
        <f>MAX((Y$9*E1735)+H1735+G1735,0)</f>
        <v>730.59980838666422</v>
      </c>
      <c r="L1735" s="42">
        <f t="shared" si="157"/>
        <v>795.2083333333361</v>
      </c>
      <c r="M1735" s="42">
        <f>ABS(MIN((Y$9*E1735)+H1735+G1735,0))</f>
        <v>0</v>
      </c>
      <c r="N1735" s="42">
        <f>MAX(K1735,0)*(D1735*1000/3600)</f>
        <v>26058.059832457689</v>
      </c>
      <c r="O1735" s="42">
        <f>ABS(M1735*(D1735*1000/3600))</f>
        <v>0</v>
      </c>
      <c r="P1735" s="42">
        <f>P1734+N1735/1000</f>
        <v>21456.778451134196</v>
      </c>
      <c r="Q1735" s="42">
        <f>Q1734+O1735/1000</f>
        <v>2136.8406981226767</v>
      </c>
      <c r="R1735" s="43"/>
      <c r="S1735" s="43">
        <f t="shared" si="158"/>
        <v>0</v>
      </c>
      <c r="T1735" s="42">
        <f>V1735*Y$16</f>
        <v>1319.7890939966226</v>
      </c>
      <c r="U1735" s="21">
        <f>MIN(O1735,Y$17)</f>
        <v>0</v>
      </c>
      <c r="V1735" s="21">
        <f t="shared" si="161"/>
        <v>1914.0444162283395</v>
      </c>
      <c r="W1735" s="22"/>
    </row>
    <row r="1736" spans="1:23" x14ac:dyDescent="0.35">
      <c r="A1736" s="6" t="s">
        <v>15</v>
      </c>
      <c r="B1736" s="6">
        <v>1729</v>
      </c>
      <c r="C1736" s="6">
        <v>252</v>
      </c>
      <c r="D1736" s="10">
        <v>126.5</v>
      </c>
      <c r="E1736" s="42">
        <f t="shared" si="159"/>
        <v>-0.59722222222222376</v>
      </c>
      <c r="F1736" s="42">
        <f t="shared" si="160"/>
        <v>-2.1500000000000057</v>
      </c>
      <c r="G1736" s="42">
        <f>0.5*Y$11*Y$13*Y$10*(D1736*(1000/3600))^2</f>
        <v>1117.538020576389</v>
      </c>
      <c r="H1736" s="42">
        <f>IF(D1736=0,0,Y$12*Y$9*9.81)</f>
        <v>374.44769999999994</v>
      </c>
      <c r="I1736" s="42">
        <f t="shared" ref="I1736:I1799" si="162">G1736+H1736</f>
        <v>1491.985720576389</v>
      </c>
      <c r="J1736" s="42">
        <f>(Y$9*E1736)+IF(E1736&gt;0,H1736+G1736,0)</f>
        <v>-1036.1805555555582</v>
      </c>
      <c r="K1736" s="42">
        <f>MAX((Y$9*E1736)+H1736+G1736,0)</f>
        <v>455.80516502083083</v>
      </c>
      <c r="L1736" s="42">
        <f t="shared" ref="L1736:L1799" si="163">ABS(MIN(J1736,0))</f>
        <v>1036.1805555555582</v>
      </c>
      <c r="M1736" s="42">
        <f>ABS(MIN((Y$9*E1736)+H1736+G1736,0))</f>
        <v>0</v>
      </c>
      <c r="N1736" s="42">
        <f>MAX(K1736,0)*(D1736*1000/3600)</f>
        <v>16016.487048648638</v>
      </c>
      <c r="O1736" s="42">
        <f>ABS(M1736*(D1736*1000/3600))</f>
        <v>0</v>
      </c>
      <c r="P1736" s="42">
        <f>P1735+N1736/1000</f>
        <v>21472.794938182844</v>
      </c>
      <c r="Q1736" s="42">
        <f>Q1735+O1736/1000</f>
        <v>2136.8406981226767</v>
      </c>
      <c r="R1736" s="43"/>
      <c r="S1736" s="43">
        <f t="shared" ref="S1736:S1799" si="164">R1737-R1736</f>
        <v>0</v>
      </c>
      <c r="T1736" s="42">
        <f>V1736*Y$16</f>
        <v>1319.7890939966226</v>
      </c>
      <c r="U1736" s="21">
        <f>MIN(O1736,Y$17)</f>
        <v>0</v>
      </c>
      <c r="V1736" s="21">
        <f t="shared" si="161"/>
        <v>1914.0444162283395</v>
      </c>
      <c r="W1736" s="22"/>
    </row>
    <row r="1737" spans="1:23" x14ac:dyDescent="0.35">
      <c r="A1737" s="6" t="s">
        <v>15</v>
      </c>
      <c r="B1737" s="6">
        <v>1730</v>
      </c>
      <c r="C1737" s="6">
        <v>253</v>
      </c>
      <c r="D1737" s="10">
        <v>124.1</v>
      </c>
      <c r="E1737" s="42">
        <f t="shared" ref="E1737:E1800" si="165">($D1738-$D1736)/2/3.6</f>
        <v>-0.68055555555555636</v>
      </c>
      <c r="F1737" s="42">
        <f t="shared" ref="F1737:F1800" si="166">($D1738-$D1736)/2</f>
        <v>-2.4500000000000028</v>
      </c>
      <c r="G1737" s="42">
        <f>0.5*Y$11*Y$13*Y$10*(D1737*(1000/3600))^2</f>
        <v>1075.5356729630555</v>
      </c>
      <c r="H1737" s="42">
        <f>IF(D1737=0,0,Y$12*Y$9*9.81)</f>
        <v>374.44769999999994</v>
      </c>
      <c r="I1737" s="42">
        <f t="shared" si="162"/>
        <v>1449.9833729630554</v>
      </c>
      <c r="J1737" s="42">
        <f>(Y$9*E1737)+IF(E1737&gt;0,H1737+G1737,0)</f>
        <v>-1180.7638888888903</v>
      </c>
      <c r="K1737" s="42">
        <f>MAX((Y$9*E1737)+H1737+G1737,0)</f>
        <v>269.21948407416517</v>
      </c>
      <c r="L1737" s="42">
        <f t="shared" si="163"/>
        <v>1180.7638888888903</v>
      </c>
      <c r="M1737" s="42">
        <f>ABS(MIN((Y$9*E1737)+H1737+G1737,0))</f>
        <v>0</v>
      </c>
      <c r="N1737" s="42">
        <f>MAX(K1737,0)*(D1737*1000/3600)</f>
        <v>9280.5938815566387</v>
      </c>
      <c r="O1737" s="42">
        <f>ABS(M1737*(D1737*1000/3600))</f>
        <v>0</v>
      </c>
      <c r="P1737" s="42">
        <f>P1736+N1737/1000</f>
        <v>21482.075532064402</v>
      </c>
      <c r="Q1737" s="42">
        <f>Q1736+O1737/1000</f>
        <v>2136.8406981226767</v>
      </c>
      <c r="R1737" s="43"/>
      <c r="S1737" s="43">
        <f t="shared" si="164"/>
        <v>0</v>
      </c>
      <c r="T1737" s="42">
        <f>V1737*Y$16</f>
        <v>1319.7890939966226</v>
      </c>
      <c r="U1737" s="21">
        <f>MIN(O1737,Y$17)</f>
        <v>0</v>
      </c>
      <c r="V1737" s="21">
        <f t="shared" ref="V1737:V1800" si="167">V1736+U1737/1000</f>
        <v>1914.0444162283395</v>
      </c>
      <c r="W1737" s="22"/>
    </row>
    <row r="1738" spans="1:23" x14ac:dyDescent="0.35">
      <c r="A1738" s="6" t="s">
        <v>15</v>
      </c>
      <c r="B1738" s="6">
        <v>1731</v>
      </c>
      <c r="C1738" s="6">
        <v>254</v>
      </c>
      <c r="D1738" s="10">
        <v>121.6</v>
      </c>
      <c r="E1738" s="42">
        <f t="shared" si="165"/>
        <v>-0.70833333333333248</v>
      </c>
      <c r="F1738" s="42">
        <f t="shared" si="166"/>
        <v>-2.5499999999999972</v>
      </c>
      <c r="G1738" s="42">
        <f>0.5*Y$11*Y$13*Y$10*(D1738*(1000/3600))^2</f>
        <v>1032.6387222755557</v>
      </c>
      <c r="H1738" s="42">
        <f>IF(D1738=0,0,Y$12*Y$9*9.81)</f>
        <v>374.44769999999994</v>
      </c>
      <c r="I1738" s="42">
        <f t="shared" si="162"/>
        <v>1407.0864222755556</v>
      </c>
      <c r="J1738" s="42">
        <f>(Y$9*E1738)+IF(E1738&gt;0,H1738+G1738,0)</f>
        <v>-1228.9583333333319</v>
      </c>
      <c r="K1738" s="42">
        <f>MAX((Y$9*E1738)+H1738+G1738,0)</f>
        <v>178.12808894222371</v>
      </c>
      <c r="L1738" s="42">
        <f t="shared" si="163"/>
        <v>1228.9583333333319</v>
      </c>
      <c r="M1738" s="42">
        <f>ABS(MIN((Y$9*E1738)+H1738+G1738,0))</f>
        <v>0</v>
      </c>
      <c r="N1738" s="42">
        <f>MAX(K1738,0)*(D1738*1000/3600)</f>
        <v>6016.7710042706676</v>
      </c>
      <c r="O1738" s="42">
        <f>ABS(M1738*(D1738*1000/3600))</f>
        <v>0</v>
      </c>
      <c r="P1738" s="42">
        <f>P1737+N1738/1000</f>
        <v>21488.092303068672</v>
      </c>
      <c r="Q1738" s="42">
        <f>Q1737+O1738/1000</f>
        <v>2136.8406981226767</v>
      </c>
      <c r="R1738" s="43"/>
      <c r="S1738" s="43">
        <f t="shared" si="164"/>
        <v>0</v>
      </c>
      <c r="T1738" s="42">
        <f>V1738*Y$16</f>
        <v>1319.7890939966226</v>
      </c>
      <c r="U1738" s="21">
        <f>MIN(O1738,Y$17)</f>
        <v>0</v>
      </c>
      <c r="V1738" s="21">
        <f t="shared" si="167"/>
        <v>1914.0444162283395</v>
      </c>
      <c r="W1738" s="22"/>
    </row>
    <row r="1739" spans="1:23" x14ac:dyDescent="0.35">
      <c r="A1739" s="6" t="s">
        <v>15</v>
      </c>
      <c r="B1739" s="6">
        <v>1732</v>
      </c>
      <c r="C1739" s="6">
        <v>255</v>
      </c>
      <c r="D1739" s="10">
        <v>119</v>
      </c>
      <c r="E1739" s="42">
        <f t="shared" si="165"/>
        <v>-0.70833333333333248</v>
      </c>
      <c r="F1739" s="42">
        <f t="shared" si="166"/>
        <v>-2.5499999999999972</v>
      </c>
      <c r="G1739" s="42">
        <f>0.5*Y$11*Y$13*Y$10*(D1739*(1000/3600))^2</f>
        <v>988.95192297222229</v>
      </c>
      <c r="H1739" s="42">
        <f>IF(D1739=0,0,Y$12*Y$9*9.81)</f>
        <v>374.44769999999994</v>
      </c>
      <c r="I1739" s="42">
        <f t="shared" si="162"/>
        <v>1363.3996229722222</v>
      </c>
      <c r="J1739" s="42">
        <f>(Y$9*E1739)+IF(E1739&gt;0,H1739+G1739,0)</f>
        <v>-1228.9583333333319</v>
      </c>
      <c r="K1739" s="42">
        <f>MAX((Y$9*E1739)+H1739+G1739,0)</f>
        <v>134.44128963889034</v>
      </c>
      <c r="L1739" s="42">
        <f t="shared" si="163"/>
        <v>1228.9583333333319</v>
      </c>
      <c r="M1739" s="42">
        <f>ABS(MIN((Y$9*E1739)+H1739+G1739,0))</f>
        <v>0</v>
      </c>
      <c r="N1739" s="42">
        <f>MAX(K1739,0)*(D1739*1000/3600)</f>
        <v>4444.0315186188755</v>
      </c>
      <c r="O1739" s="42">
        <f>ABS(M1739*(D1739*1000/3600))</f>
        <v>0</v>
      </c>
      <c r="P1739" s="42">
        <f>P1738+N1739/1000</f>
        <v>21492.53633458729</v>
      </c>
      <c r="Q1739" s="42">
        <f>Q1738+O1739/1000</f>
        <v>2136.8406981226767</v>
      </c>
      <c r="R1739" s="43"/>
      <c r="S1739" s="43">
        <f t="shared" si="164"/>
        <v>0</v>
      </c>
      <c r="T1739" s="42">
        <f>V1739*Y$16</f>
        <v>1319.7890939966226</v>
      </c>
      <c r="U1739" s="21">
        <f>MIN(O1739,Y$17)</f>
        <v>0</v>
      </c>
      <c r="V1739" s="21">
        <f t="shared" si="167"/>
        <v>1914.0444162283395</v>
      </c>
      <c r="W1739" s="22"/>
    </row>
    <row r="1740" spans="1:23" x14ac:dyDescent="0.35">
      <c r="A1740" s="6" t="s">
        <v>15</v>
      </c>
      <c r="B1740" s="6">
        <v>1733</v>
      </c>
      <c r="C1740" s="6">
        <v>256</v>
      </c>
      <c r="D1740" s="10">
        <v>116.5</v>
      </c>
      <c r="E1740" s="42">
        <f t="shared" si="165"/>
        <v>-0.68055555555555636</v>
      </c>
      <c r="F1740" s="42">
        <f t="shared" si="166"/>
        <v>-2.4500000000000028</v>
      </c>
      <c r="G1740" s="42">
        <f>0.5*Y$11*Y$13*Y$10*(D1740*(1000/3600))^2</f>
        <v>947.8357980763891</v>
      </c>
      <c r="H1740" s="42">
        <f>IF(D1740=0,0,Y$12*Y$9*9.81)</f>
        <v>374.44769999999994</v>
      </c>
      <c r="I1740" s="42">
        <f t="shared" si="162"/>
        <v>1322.2834980763892</v>
      </c>
      <c r="J1740" s="42">
        <f>(Y$9*E1740)+IF(E1740&gt;0,H1740+G1740,0)</f>
        <v>-1180.7638888888903</v>
      </c>
      <c r="K1740" s="42">
        <f>MAX((Y$9*E1740)+H1740+G1740,0)</f>
        <v>141.51960918749876</v>
      </c>
      <c r="L1740" s="42">
        <f t="shared" si="163"/>
        <v>1180.7638888888903</v>
      </c>
      <c r="M1740" s="42">
        <f>ABS(MIN((Y$9*E1740)+H1740+G1740,0))</f>
        <v>0</v>
      </c>
      <c r="N1740" s="42">
        <f>MAX(K1740,0)*(D1740*1000/3600)</f>
        <v>4579.7317973176687</v>
      </c>
      <c r="O1740" s="42">
        <f>ABS(M1740*(D1740*1000/3600))</f>
        <v>0</v>
      </c>
      <c r="P1740" s="42">
        <f>P1739+N1740/1000</f>
        <v>21497.116066384609</v>
      </c>
      <c r="Q1740" s="42">
        <f>Q1739+O1740/1000</f>
        <v>2136.8406981226767</v>
      </c>
      <c r="R1740" s="43"/>
      <c r="S1740" s="43">
        <f t="shared" si="164"/>
        <v>0</v>
      </c>
      <c r="T1740" s="42">
        <f>V1740*Y$16</f>
        <v>1319.7890939966226</v>
      </c>
      <c r="U1740" s="21">
        <f>MIN(O1740,Y$17)</f>
        <v>0</v>
      </c>
      <c r="V1740" s="21">
        <f t="shared" si="167"/>
        <v>1914.0444162283395</v>
      </c>
      <c r="W1740" s="22"/>
    </row>
    <row r="1741" spans="1:23" x14ac:dyDescent="0.35">
      <c r="A1741" s="6" t="s">
        <v>15</v>
      </c>
      <c r="B1741" s="6">
        <v>1734</v>
      </c>
      <c r="C1741" s="6">
        <v>257</v>
      </c>
      <c r="D1741" s="10">
        <v>114.1</v>
      </c>
      <c r="E1741" s="42">
        <f t="shared" si="165"/>
        <v>-0.65277777777777812</v>
      </c>
      <c r="F1741" s="42">
        <f t="shared" si="166"/>
        <v>-2.3500000000000014</v>
      </c>
      <c r="G1741" s="42">
        <f>0.5*Y$11*Y$13*Y$10*(D1741*(1000/3600))^2</f>
        <v>909.18559312972206</v>
      </c>
      <c r="H1741" s="42">
        <f>IF(D1741=0,0,Y$12*Y$9*9.81)</f>
        <v>374.44769999999994</v>
      </c>
      <c r="I1741" s="42">
        <f t="shared" si="162"/>
        <v>1283.633293129722</v>
      </c>
      <c r="J1741" s="42">
        <f>(Y$9*E1741)+IF(E1741&gt;0,H1741+G1741,0)</f>
        <v>-1132.569444444445</v>
      </c>
      <c r="K1741" s="42">
        <f>MAX((Y$9*E1741)+H1741+G1741,0)</f>
        <v>151.06384868527698</v>
      </c>
      <c r="L1741" s="42">
        <f t="shared" si="163"/>
        <v>1132.569444444445</v>
      </c>
      <c r="M1741" s="42">
        <f>ABS(MIN((Y$9*E1741)+H1741+G1741,0))</f>
        <v>0</v>
      </c>
      <c r="N1741" s="42">
        <f>MAX(K1741,0)*(D1741*1000/3600)</f>
        <v>4787.8847597194726</v>
      </c>
      <c r="O1741" s="42">
        <f>ABS(M1741*(D1741*1000/3600))</f>
        <v>0</v>
      </c>
      <c r="P1741" s="42">
        <f>P1740+N1741/1000</f>
        <v>21501.90395114433</v>
      </c>
      <c r="Q1741" s="42">
        <f>Q1740+O1741/1000</f>
        <v>2136.8406981226767</v>
      </c>
      <c r="R1741" s="43"/>
      <c r="S1741" s="43">
        <f t="shared" si="164"/>
        <v>0</v>
      </c>
      <c r="T1741" s="42">
        <f>V1741*Y$16</f>
        <v>1319.7890939966226</v>
      </c>
      <c r="U1741" s="21">
        <f>MIN(O1741,Y$17)</f>
        <v>0</v>
      </c>
      <c r="V1741" s="21">
        <f t="shared" si="167"/>
        <v>1914.0444162283395</v>
      </c>
      <c r="W1741" s="22"/>
    </row>
    <row r="1742" spans="1:23" x14ac:dyDescent="0.35">
      <c r="A1742" s="6" t="s">
        <v>15</v>
      </c>
      <c r="B1742" s="6">
        <v>1735</v>
      </c>
      <c r="C1742" s="6">
        <v>258</v>
      </c>
      <c r="D1742" s="10">
        <v>111.8</v>
      </c>
      <c r="E1742" s="42">
        <f t="shared" si="165"/>
        <v>-0.63888888888888806</v>
      </c>
      <c r="F1742" s="42">
        <f t="shared" si="166"/>
        <v>-2.2999999999999972</v>
      </c>
      <c r="G1742" s="42">
        <f>0.5*Y$11*Y$13*Y$10*(D1742*(1000/3600))^2</f>
        <v>872.90074385222226</v>
      </c>
      <c r="H1742" s="42">
        <f>IF(D1742=0,0,Y$12*Y$9*9.81)</f>
        <v>374.44769999999994</v>
      </c>
      <c r="I1742" s="42">
        <f t="shared" si="162"/>
        <v>1247.3484438522223</v>
      </c>
      <c r="J1742" s="42">
        <f>(Y$9*E1742)+IF(E1742&gt;0,H1742+G1742,0)</f>
        <v>-1108.4722222222208</v>
      </c>
      <c r="K1742" s="42">
        <f>MAX((Y$9*E1742)+H1742+G1742,0)</f>
        <v>138.8762216300014</v>
      </c>
      <c r="L1742" s="42">
        <f t="shared" si="163"/>
        <v>1108.4722222222208</v>
      </c>
      <c r="M1742" s="42">
        <f>ABS(MIN((Y$9*E1742)+H1742+G1742,0))</f>
        <v>0</v>
      </c>
      <c r="N1742" s="42">
        <f>MAX(K1742,0)*(D1742*1000/3600)</f>
        <v>4312.8782161761546</v>
      </c>
      <c r="O1742" s="42">
        <f>ABS(M1742*(D1742*1000/3600))</f>
        <v>0</v>
      </c>
      <c r="P1742" s="42">
        <f>P1741+N1742/1000</f>
        <v>21506.216829360506</v>
      </c>
      <c r="Q1742" s="42">
        <f>Q1741+O1742/1000</f>
        <v>2136.8406981226767</v>
      </c>
      <c r="R1742" s="43"/>
      <c r="S1742" s="43">
        <f t="shared" si="164"/>
        <v>0</v>
      </c>
      <c r="T1742" s="42">
        <f>V1742*Y$16</f>
        <v>1319.7890939966226</v>
      </c>
      <c r="U1742" s="21">
        <f>MIN(O1742,Y$17)</f>
        <v>0</v>
      </c>
      <c r="V1742" s="21">
        <f t="shared" si="167"/>
        <v>1914.0444162283395</v>
      </c>
      <c r="W1742" s="22"/>
    </row>
    <row r="1743" spans="1:23" x14ac:dyDescent="0.35">
      <c r="A1743" s="6" t="s">
        <v>15</v>
      </c>
      <c r="B1743" s="6">
        <v>1736</v>
      </c>
      <c r="C1743" s="6">
        <v>259</v>
      </c>
      <c r="D1743" s="10">
        <v>109.5</v>
      </c>
      <c r="E1743" s="42">
        <f t="shared" si="165"/>
        <v>-0.65277777777777812</v>
      </c>
      <c r="F1743" s="42">
        <f t="shared" si="166"/>
        <v>-2.3500000000000014</v>
      </c>
      <c r="G1743" s="42">
        <f>0.5*Y$11*Y$13*Y$10*(D1743*(1000/3600))^2</f>
        <v>837.35476268750006</v>
      </c>
      <c r="H1743" s="42">
        <f>IF(D1743=0,0,Y$12*Y$9*9.81)</f>
        <v>374.44769999999994</v>
      </c>
      <c r="I1743" s="42">
        <f t="shared" si="162"/>
        <v>1211.8024626874999</v>
      </c>
      <c r="J1743" s="42">
        <f>(Y$9*E1743)+IF(E1743&gt;0,H1743+G1743,0)</f>
        <v>-1132.569444444445</v>
      </c>
      <c r="K1743" s="42">
        <f>MAX((Y$9*E1743)+H1743+G1743,0)</f>
        <v>79.233018243054971</v>
      </c>
      <c r="L1743" s="42">
        <f t="shared" si="163"/>
        <v>1132.569444444445</v>
      </c>
      <c r="M1743" s="42">
        <f>ABS(MIN((Y$9*E1743)+H1743+G1743,0))</f>
        <v>0</v>
      </c>
      <c r="N1743" s="42">
        <f>MAX(K1743,0)*(D1743*1000/3600)</f>
        <v>2410.0043048929219</v>
      </c>
      <c r="O1743" s="42">
        <f>ABS(M1743*(D1743*1000/3600))</f>
        <v>0</v>
      </c>
      <c r="P1743" s="42">
        <f>P1742+N1743/1000</f>
        <v>21508.626833665399</v>
      </c>
      <c r="Q1743" s="42">
        <f>Q1742+O1743/1000</f>
        <v>2136.8406981226767</v>
      </c>
      <c r="R1743" s="43"/>
      <c r="S1743" s="43">
        <f t="shared" si="164"/>
        <v>0</v>
      </c>
      <c r="T1743" s="42">
        <f>V1743*Y$16</f>
        <v>1319.7890939966226</v>
      </c>
      <c r="U1743" s="21">
        <f>MIN(O1743,Y$17)</f>
        <v>0</v>
      </c>
      <c r="V1743" s="21">
        <f t="shared" si="167"/>
        <v>1914.0444162283395</v>
      </c>
      <c r="W1743" s="22"/>
    </row>
    <row r="1744" spans="1:23" x14ac:dyDescent="0.35">
      <c r="A1744" s="6" t="s">
        <v>15</v>
      </c>
      <c r="B1744" s="6">
        <v>1737</v>
      </c>
      <c r="C1744" s="6">
        <v>260</v>
      </c>
      <c r="D1744" s="10">
        <v>107.1</v>
      </c>
      <c r="E1744" s="42">
        <f t="shared" si="165"/>
        <v>-0.65277777777777812</v>
      </c>
      <c r="F1744" s="42">
        <f t="shared" si="166"/>
        <v>-2.3500000000000014</v>
      </c>
      <c r="G1744" s="42">
        <f>0.5*Y$11*Y$13*Y$10*(D1744*(1000/3600))^2</f>
        <v>801.05105760749996</v>
      </c>
      <c r="H1744" s="42">
        <f>IF(D1744=0,0,Y$12*Y$9*9.81)</f>
        <v>374.44769999999994</v>
      </c>
      <c r="I1744" s="42">
        <f t="shared" si="162"/>
        <v>1175.4987576075</v>
      </c>
      <c r="J1744" s="42">
        <f>(Y$9*E1744)+IF(E1744&gt;0,H1744+G1744,0)</f>
        <v>-1132.569444444445</v>
      </c>
      <c r="K1744" s="42">
        <f>MAX((Y$9*E1744)+H1744+G1744,0)</f>
        <v>42.929313163054871</v>
      </c>
      <c r="L1744" s="42">
        <f t="shared" si="163"/>
        <v>1132.569444444445</v>
      </c>
      <c r="M1744" s="42">
        <f>ABS(MIN((Y$9*E1744)+H1744+G1744,0))</f>
        <v>0</v>
      </c>
      <c r="N1744" s="42">
        <f>MAX(K1744,0)*(D1744*1000/3600)</f>
        <v>1277.1470666008825</v>
      </c>
      <c r="O1744" s="42">
        <f>ABS(M1744*(D1744*1000/3600))</f>
        <v>0</v>
      </c>
      <c r="P1744" s="42">
        <f>P1743+N1744/1000</f>
        <v>21509.903980732</v>
      </c>
      <c r="Q1744" s="42">
        <f>Q1743+O1744/1000</f>
        <v>2136.8406981226767</v>
      </c>
      <c r="R1744" s="43"/>
      <c r="S1744" s="43">
        <f t="shared" si="164"/>
        <v>0</v>
      </c>
      <c r="T1744" s="42">
        <f>V1744*Y$16</f>
        <v>1319.7890939966226</v>
      </c>
      <c r="U1744" s="21">
        <f>MIN(O1744,Y$17)</f>
        <v>0</v>
      </c>
      <c r="V1744" s="21">
        <f t="shared" si="167"/>
        <v>1914.0444162283395</v>
      </c>
      <c r="W1744" s="22"/>
    </row>
    <row r="1745" spans="1:23" x14ac:dyDescent="0.35">
      <c r="A1745" s="6" t="s">
        <v>15</v>
      </c>
      <c r="B1745" s="6">
        <v>1738</v>
      </c>
      <c r="C1745" s="6">
        <v>261</v>
      </c>
      <c r="D1745" s="10">
        <v>104.8</v>
      </c>
      <c r="E1745" s="42">
        <f t="shared" si="165"/>
        <v>-0.63888888888888806</v>
      </c>
      <c r="F1745" s="42">
        <f t="shared" si="166"/>
        <v>-2.2999999999999972</v>
      </c>
      <c r="G1745" s="42">
        <f>0.5*Y$11*Y$13*Y$10*(D1745*(1000/3600))^2</f>
        <v>767.01493736888892</v>
      </c>
      <c r="H1745" s="42">
        <f>IF(D1745=0,0,Y$12*Y$9*9.81)</f>
        <v>374.44769999999994</v>
      </c>
      <c r="I1745" s="42">
        <f t="shared" si="162"/>
        <v>1141.4626373688889</v>
      </c>
      <c r="J1745" s="42">
        <f>(Y$9*E1745)+IF(E1745&gt;0,H1745+G1745,0)</f>
        <v>-1108.4722222222208</v>
      </c>
      <c r="K1745" s="42">
        <f>MAX((Y$9*E1745)+H1745+G1745,0)</f>
        <v>32.990415146668056</v>
      </c>
      <c r="L1745" s="42">
        <f t="shared" si="163"/>
        <v>1108.4722222222208</v>
      </c>
      <c r="M1745" s="42">
        <f>ABS(MIN((Y$9*E1745)+H1745+G1745,0))</f>
        <v>0</v>
      </c>
      <c r="N1745" s="42">
        <f>MAX(K1745,0)*(D1745*1000/3600)</f>
        <v>960.38764093633677</v>
      </c>
      <c r="O1745" s="42">
        <f>ABS(M1745*(D1745*1000/3600))</f>
        <v>0</v>
      </c>
      <c r="P1745" s="42">
        <f>P1744+N1745/1000</f>
        <v>21510.864368372935</v>
      </c>
      <c r="Q1745" s="42">
        <f>Q1744+O1745/1000</f>
        <v>2136.8406981226767</v>
      </c>
      <c r="R1745" s="43"/>
      <c r="S1745" s="43">
        <f t="shared" si="164"/>
        <v>0</v>
      </c>
      <c r="T1745" s="42">
        <f>V1745*Y$16</f>
        <v>1319.7890939966226</v>
      </c>
      <c r="U1745" s="21">
        <f>MIN(O1745,Y$17)</f>
        <v>0</v>
      </c>
      <c r="V1745" s="21">
        <f t="shared" si="167"/>
        <v>1914.0444162283395</v>
      </c>
      <c r="W1745" s="22"/>
    </row>
    <row r="1746" spans="1:23" x14ac:dyDescent="0.35">
      <c r="A1746" s="6" t="s">
        <v>15</v>
      </c>
      <c r="B1746" s="6">
        <v>1739</v>
      </c>
      <c r="C1746" s="6">
        <v>262</v>
      </c>
      <c r="D1746" s="10">
        <v>102.5</v>
      </c>
      <c r="E1746" s="42">
        <f t="shared" si="165"/>
        <v>-0.61111111111110994</v>
      </c>
      <c r="F1746" s="42">
        <f t="shared" si="166"/>
        <v>-2.1999999999999957</v>
      </c>
      <c r="G1746" s="42">
        <f>0.5*Y$11*Y$13*Y$10*(D1746*(1000/3600))^2</f>
        <v>733.71768524305571</v>
      </c>
      <c r="H1746" s="42">
        <f>IF(D1746=0,0,Y$12*Y$9*9.81)</f>
        <v>374.44769999999994</v>
      </c>
      <c r="I1746" s="42">
        <f t="shared" si="162"/>
        <v>1108.1653852430557</v>
      </c>
      <c r="J1746" s="42">
        <f>(Y$9*E1746)+IF(E1746&gt;0,H1746+G1746,0)</f>
        <v>-1060.2777777777758</v>
      </c>
      <c r="K1746" s="42">
        <f>MAX((Y$9*E1746)+H1746+G1746,0)</f>
        <v>47.887607465279871</v>
      </c>
      <c r="L1746" s="42">
        <f t="shared" si="163"/>
        <v>1060.2777777777758</v>
      </c>
      <c r="M1746" s="42">
        <f>ABS(MIN((Y$9*E1746)+H1746+G1746,0))</f>
        <v>0</v>
      </c>
      <c r="N1746" s="42">
        <f>MAX(K1746,0)*(D1746*1000/3600)</f>
        <v>1363.4666014419963</v>
      </c>
      <c r="O1746" s="42">
        <f>ABS(M1746*(D1746*1000/3600))</f>
        <v>0</v>
      </c>
      <c r="P1746" s="42">
        <f>P1745+N1746/1000</f>
        <v>21512.227834974376</v>
      </c>
      <c r="Q1746" s="42">
        <f>Q1745+O1746/1000</f>
        <v>2136.8406981226767</v>
      </c>
      <c r="R1746" s="43"/>
      <c r="S1746" s="43">
        <f t="shared" si="164"/>
        <v>0</v>
      </c>
      <c r="T1746" s="42">
        <f>V1746*Y$16</f>
        <v>1319.7890939966226</v>
      </c>
      <c r="U1746" s="21">
        <f>MIN(O1746,Y$17)</f>
        <v>0</v>
      </c>
      <c r="V1746" s="21">
        <f t="shared" si="167"/>
        <v>1914.0444162283395</v>
      </c>
      <c r="W1746" s="22"/>
    </row>
    <row r="1747" spans="1:23" x14ac:dyDescent="0.35">
      <c r="A1747" s="6" t="s">
        <v>15</v>
      </c>
      <c r="B1747" s="6">
        <v>1740</v>
      </c>
      <c r="C1747" s="6">
        <v>263</v>
      </c>
      <c r="D1747" s="10">
        <v>100.4</v>
      </c>
      <c r="E1747" s="42">
        <f t="shared" si="165"/>
        <v>-0.54166666666666741</v>
      </c>
      <c r="F1747" s="42">
        <f t="shared" si="166"/>
        <v>-1.9500000000000028</v>
      </c>
      <c r="G1747" s="42">
        <f>0.5*Y$11*Y$13*Y$10*(D1747*(1000/3600))^2</f>
        <v>703.96113380888903</v>
      </c>
      <c r="H1747" s="42">
        <f>IF(D1747=0,0,Y$12*Y$9*9.81)</f>
        <v>374.44769999999994</v>
      </c>
      <c r="I1747" s="42">
        <f t="shared" si="162"/>
        <v>1078.4088338088891</v>
      </c>
      <c r="J1747" s="42">
        <f>(Y$9*E1747)+IF(E1747&gt;0,H1747+G1747,0)</f>
        <v>-939.79166666666799</v>
      </c>
      <c r="K1747" s="42">
        <f>MAX((Y$9*E1747)+H1747+G1747,0)</f>
        <v>138.61716714222098</v>
      </c>
      <c r="L1747" s="42">
        <f t="shared" si="163"/>
        <v>939.79166666666799</v>
      </c>
      <c r="M1747" s="42">
        <f>ABS(MIN((Y$9*E1747)+H1747+G1747,0))</f>
        <v>0</v>
      </c>
      <c r="N1747" s="42">
        <f>MAX(K1747,0)*(D1747*1000/3600)</f>
        <v>3865.8787725219408</v>
      </c>
      <c r="O1747" s="42">
        <f>ABS(M1747*(D1747*1000/3600))</f>
        <v>0</v>
      </c>
      <c r="P1747" s="42">
        <f>P1746+N1747/1000</f>
        <v>21516.093713746897</v>
      </c>
      <c r="Q1747" s="42">
        <f>Q1746+O1747/1000</f>
        <v>2136.8406981226767</v>
      </c>
      <c r="R1747" s="43"/>
      <c r="S1747" s="43">
        <f t="shared" si="164"/>
        <v>0</v>
      </c>
      <c r="T1747" s="42">
        <f>V1747*Y$16</f>
        <v>1319.7890939966226</v>
      </c>
      <c r="U1747" s="21">
        <f>MIN(O1747,Y$17)</f>
        <v>0</v>
      </c>
      <c r="V1747" s="21">
        <f t="shared" si="167"/>
        <v>1914.0444162283395</v>
      </c>
      <c r="W1747" s="22"/>
    </row>
    <row r="1748" spans="1:23" x14ac:dyDescent="0.35">
      <c r="A1748" s="6" t="s">
        <v>15</v>
      </c>
      <c r="B1748" s="6">
        <v>1741</v>
      </c>
      <c r="C1748" s="6">
        <v>264</v>
      </c>
      <c r="D1748" s="10">
        <v>98.6</v>
      </c>
      <c r="E1748" s="42">
        <f t="shared" si="165"/>
        <v>-0.44444444444444481</v>
      </c>
      <c r="F1748" s="42">
        <f t="shared" si="166"/>
        <v>-1.6000000000000014</v>
      </c>
      <c r="G1748" s="42">
        <f>0.5*Y$11*Y$13*Y$10*(D1748*(1000/3600))^2</f>
        <v>678.94576915888888</v>
      </c>
      <c r="H1748" s="42">
        <f>IF(D1748=0,0,Y$12*Y$9*9.81)</f>
        <v>374.44769999999994</v>
      </c>
      <c r="I1748" s="42">
        <f t="shared" si="162"/>
        <v>1053.3934691588888</v>
      </c>
      <c r="J1748" s="42">
        <f>(Y$9*E1748)+IF(E1748&gt;0,H1748+G1748,0)</f>
        <v>-771.11111111111177</v>
      </c>
      <c r="K1748" s="42">
        <f>MAX((Y$9*E1748)+H1748+G1748,0)</f>
        <v>282.28235804777705</v>
      </c>
      <c r="L1748" s="42">
        <f t="shared" si="163"/>
        <v>771.11111111111177</v>
      </c>
      <c r="M1748" s="42">
        <f>ABS(MIN((Y$9*E1748)+H1748+G1748,0))</f>
        <v>0</v>
      </c>
      <c r="N1748" s="42">
        <f>MAX(K1748,0)*(D1748*1000/3600)</f>
        <v>7731.4001398641158</v>
      </c>
      <c r="O1748" s="42">
        <f>ABS(M1748*(D1748*1000/3600))</f>
        <v>0</v>
      </c>
      <c r="P1748" s="42">
        <f>P1747+N1748/1000</f>
        <v>21523.82511388676</v>
      </c>
      <c r="Q1748" s="42">
        <f>Q1747+O1748/1000</f>
        <v>2136.8406981226767</v>
      </c>
      <c r="R1748" s="43"/>
      <c r="S1748" s="43">
        <f t="shared" si="164"/>
        <v>0</v>
      </c>
      <c r="T1748" s="42">
        <f>V1748*Y$16</f>
        <v>1319.7890939966226</v>
      </c>
      <c r="U1748" s="21">
        <f>MIN(O1748,Y$17)</f>
        <v>0</v>
      </c>
      <c r="V1748" s="21">
        <f t="shared" si="167"/>
        <v>1914.0444162283395</v>
      </c>
      <c r="W1748" s="22"/>
    </row>
    <row r="1749" spans="1:23" x14ac:dyDescent="0.35">
      <c r="A1749" s="6" t="s">
        <v>15</v>
      </c>
      <c r="B1749" s="6">
        <v>1742</v>
      </c>
      <c r="C1749" s="6">
        <v>265</v>
      </c>
      <c r="D1749" s="10">
        <v>97.2</v>
      </c>
      <c r="E1749" s="42">
        <f t="shared" si="165"/>
        <v>-0.37499999999999839</v>
      </c>
      <c r="F1749" s="42">
        <f t="shared" si="166"/>
        <v>-1.3499999999999943</v>
      </c>
      <c r="G1749" s="42">
        <f>0.5*Y$11*Y$13*Y$10*(D1749*(1000/3600))^2</f>
        <v>659.80224108000016</v>
      </c>
      <c r="H1749" s="42">
        <f>IF(D1749=0,0,Y$12*Y$9*9.81)</f>
        <v>374.44769999999994</v>
      </c>
      <c r="I1749" s="42">
        <f t="shared" si="162"/>
        <v>1034.2499410800001</v>
      </c>
      <c r="J1749" s="42">
        <f>(Y$9*E1749)+IF(E1749&gt;0,H1749+G1749,0)</f>
        <v>-650.62499999999716</v>
      </c>
      <c r="K1749" s="42">
        <f>MAX((Y$9*E1749)+H1749+G1749,0)</f>
        <v>383.62494108000294</v>
      </c>
      <c r="L1749" s="42">
        <f t="shared" si="163"/>
        <v>650.62499999999716</v>
      </c>
      <c r="M1749" s="42">
        <f>ABS(MIN((Y$9*E1749)+H1749+G1749,0))</f>
        <v>0</v>
      </c>
      <c r="N1749" s="42">
        <f>MAX(K1749,0)*(D1749*1000/3600)</f>
        <v>10357.87340916008</v>
      </c>
      <c r="O1749" s="42">
        <f>ABS(M1749*(D1749*1000/3600))</f>
        <v>0</v>
      </c>
      <c r="P1749" s="42">
        <f>P1748+N1749/1000</f>
        <v>21534.182987295921</v>
      </c>
      <c r="Q1749" s="42">
        <f>Q1748+O1749/1000</f>
        <v>2136.8406981226767</v>
      </c>
      <c r="R1749" s="43"/>
      <c r="S1749" s="43">
        <f t="shared" si="164"/>
        <v>0</v>
      </c>
      <c r="T1749" s="42">
        <f>V1749*Y$16</f>
        <v>1319.7890939966226</v>
      </c>
      <c r="U1749" s="21">
        <f>MIN(O1749,Y$17)</f>
        <v>0</v>
      </c>
      <c r="V1749" s="21">
        <f t="shared" si="167"/>
        <v>1914.0444162283395</v>
      </c>
      <c r="W1749" s="22"/>
    </row>
    <row r="1750" spans="1:23" x14ac:dyDescent="0.35">
      <c r="A1750" s="6" t="s">
        <v>15</v>
      </c>
      <c r="B1750" s="6">
        <v>1743</v>
      </c>
      <c r="C1750" s="6">
        <v>266</v>
      </c>
      <c r="D1750" s="10">
        <v>95.9</v>
      </c>
      <c r="E1750" s="42">
        <f t="shared" si="165"/>
        <v>-0.33333333333333409</v>
      </c>
      <c r="F1750" s="42">
        <f t="shared" si="166"/>
        <v>-1.2000000000000028</v>
      </c>
      <c r="G1750" s="42">
        <f>0.5*Y$11*Y$13*Y$10*(D1750*(1000/3600))^2</f>
        <v>642.27123329638914</v>
      </c>
      <c r="H1750" s="42">
        <f>IF(D1750=0,0,Y$12*Y$9*9.81)</f>
        <v>374.44769999999994</v>
      </c>
      <c r="I1750" s="42">
        <f t="shared" si="162"/>
        <v>1016.7189332963891</v>
      </c>
      <c r="J1750" s="42">
        <f>(Y$9*E1750)+IF(E1750&gt;0,H1750+G1750,0)</f>
        <v>-578.33333333333462</v>
      </c>
      <c r="K1750" s="42">
        <f>MAX((Y$9*E1750)+H1750+G1750,0)</f>
        <v>438.38559996305446</v>
      </c>
      <c r="L1750" s="42">
        <f t="shared" si="163"/>
        <v>578.33333333333462</v>
      </c>
      <c r="M1750" s="42">
        <f>ABS(MIN((Y$9*E1750)+H1750+G1750,0))</f>
        <v>0</v>
      </c>
      <c r="N1750" s="42">
        <f>MAX(K1750,0)*(D1750*1000/3600)</f>
        <v>11678.1052879047</v>
      </c>
      <c r="O1750" s="42">
        <f>ABS(M1750*(D1750*1000/3600))</f>
        <v>0</v>
      </c>
      <c r="P1750" s="42">
        <f>P1749+N1750/1000</f>
        <v>21545.861092583826</v>
      </c>
      <c r="Q1750" s="42">
        <f>Q1749+O1750/1000</f>
        <v>2136.8406981226767</v>
      </c>
      <c r="R1750" s="43"/>
      <c r="S1750" s="43">
        <f t="shared" si="164"/>
        <v>0</v>
      </c>
      <c r="T1750" s="42">
        <f>V1750*Y$16</f>
        <v>1319.7890939966226</v>
      </c>
      <c r="U1750" s="21">
        <f>MIN(O1750,Y$17)</f>
        <v>0</v>
      </c>
      <c r="V1750" s="21">
        <f t="shared" si="167"/>
        <v>1914.0444162283395</v>
      </c>
      <c r="W1750" s="22"/>
    </row>
    <row r="1751" spans="1:23" x14ac:dyDescent="0.35">
      <c r="A1751" s="6" t="s">
        <v>15</v>
      </c>
      <c r="B1751" s="6">
        <v>1744</v>
      </c>
      <c r="C1751" s="6">
        <v>267</v>
      </c>
      <c r="D1751" s="10">
        <v>94.8</v>
      </c>
      <c r="E1751" s="42">
        <f t="shared" si="165"/>
        <v>-0.29166666666666785</v>
      </c>
      <c r="F1751" s="42">
        <f t="shared" si="166"/>
        <v>-1.0500000000000043</v>
      </c>
      <c r="G1751" s="42">
        <f>0.5*Y$11*Y$13*Y$10*(D1751*(1000/3600))^2</f>
        <v>627.62167147999992</v>
      </c>
      <c r="H1751" s="42">
        <f>IF(D1751=0,0,Y$12*Y$9*9.81)</f>
        <v>374.44769999999994</v>
      </c>
      <c r="I1751" s="42">
        <f t="shared" si="162"/>
        <v>1002.0693714799999</v>
      </c>
      <c r="J1751" s="42">
        <f>(Y$9*E1751)+IF(E1751&gt;0,H1751+G1751,0)</f>
        <v>-506.04166666666873</v>
      </c>
      <c r="K1751" s="42">
        <f>MAX((Y$9*E1751)+H1751+G1751,0)</f>
        <v>496.02770481333113</v>
      </c>
      <c r="L1751" s="42">
        <f t="shared" si="163"/>
        <v>506.04166666666873</v>
      </c>
      <c r="M1751" s="42">
        <f>ABS(MIN((Y$9*E1751)+H1751+G1751,0))</f>
        <v>0</v>
      </c>
      <c r="N1751" s="42">
        <f>MAX(K1751,0)*(D1751*1000/3600)</f>
        <v>13062.062893417718</v>
      </c>
      <c r="O1751" s="42">
        <f>ABS(M1751*(D1751*1000/3600))</f>
        <v>0</v>
      </c>
      <c r="P1751" s="42">
        <f>P1750+N1751/1000</f>
        <v>21558.923155477245</v>
      </c>
      <c r="Q1751" s="42">
        <f>Q1750+O1751/1000</f>
        <v>2136.8406981226767</v>
      </c>
      <c r="R1751" s="43"/>
      <c r="S1751" s="43">
        <f t="shared" si="164"/>
        <v>0</v>
      </c>
      <c r="T1751" s="42">
        <f>V1751*Y$16</f>
        <v>1319.7890939966226</v>
      </c>
      <c r="U1751" s="21">
        <f>MIN(O1751,Y$17)</f>
        <v>0</v>
      </c>
      <c r="V1751" s="21">
        <f t="shared" si="167"/>
        <v>1914.0444162283395</v>
      </c>
      <c r="W1751" s="22"/>
    </row>
    <row r="1752" spans="1:23" x14ac:dyDescent="0.35">
      <c r="A1752" s="6" t="s">
        <v>15</v>
      </c>
      <c r="B1752" s="6">
        <v>1745</v>
      </c>
      <c r="C1752" s="6">
        <v>268</v>
      </c>
      <c r="D1752" s="10">
        <v>93.8</v>
      </c>
      <c r="E1752" s="42">
        <f t="shared" si="165"/>
        <v>-0.27777777777777779</v>
      </c>
      <c r="F1752" s="42">
        <f t="shared" si="166"/>
        <v>-1</v>
      </c>
      <c r="G1752" s="42">
        <f>0.5*Y$11*Y$13*Y$10*(D1752*(1000/3600))^2</f>
        <v>614.45054425222224</v>
      </c>
      <c r="H1752" s="42">
        <f>IF(D1752=0,0,Y$12*Y$9*9.81)</f>
        <v>374.44769999999994</v>
      </c>
      <c r="I1752" s="42">
        <f t="shared" si="162"/>
        <v>988.89824425222218</v>
      </c>
      <c r="J1752" s="42">
        <f>(Y$9*E1752)+IF(E1752&gt;0,H1752+G1752,0)</f>
        <v>-481.94444444444446</v>
      </c>
      <c r="K1752" s="42">
        <f>MAX((Y$9*E1752)+H1752+G1752,0)</f>
        <v>506.95379980777773</v>
      </c>
      <c r="L1752" s="42">
        <f t="shared" si="163"/>
        <v>481.94444444444446</v>
      </c>
      <c r="M1752" s="42">
        <f>ABS(MIN((Y$9*E1752)+H1752+G1752,0))</f>
        <v>0</v>
      </c>
      <c r="N1752" s="42">
        <f>MAX(K1752,0)*(D1752*1000/3600)</f>
        <v>13208.962894991542</v>
      </c>
      <c r="O1752" s="42">
        <f>ABS(M1752*(D1752*1000/3600))</f>
        <v>0</v>
      </c>
      <c r="P1752" s="42">
        <f>P1751+N1752/1000</f>
        <v>21572.132118372236</v>
      </c>
      <c r="Q1752" s="42">
        <f>Q1751+O1752/1000</f>
        <v>2136.8406981226767</v>
      </c>
      <c r="R1752" s="43"/>
      <c r="S1752" s="43">
        <f t="shared" si="164"/>
        <v>0</v>
      </c>
      <c r="T1752" s="42">
        <f>V1752*Y$16</f>
        <v>1319.7890939966226</v>
      </c>
      <c r="U1752" s="21">
        <f>MIN(O1752,Y$17)</f>
        <v>0</v>
      </c>
      <c r="V1752" s="21">
        <f t="shared" si="167"/>
        <v>1914.0444162283395</v>
      </c>
      <c r="W1752" s="22"/>
    </row>
    <row r="1753" spans="1:23" x14ac:dyDescent="0.35">
      <c r="A1753" s="6" t="s">
        <v>15</v>
      </c>
      <c r="B1753" s="6">
        <v>1746</v>
      </c>
      <c r="C1753" s="6">
        <v>269</v>
      </c>
      <c r="D1753" s="10">
        <v>92.8</v>
      </c>
      <c r="E1753" s="42">
        <f t="shared" si="165"/>
        <v>-0.27777777777777779</v>
      </c>
      <c r="F1753" s="42">
        <f t="shared" si="166"/>
        <v>-1</v>
      </c>
      <c r="G1753" s="42">
        <f>0.5*Y$11*Y$13*Y$10*(D1753*(1000/3600))^2</f>
        <v>601.41908963555557</v>
      </c>
      <c r="H1753" s="42">
        <f>IF(D1753=0,0,Y$12*Y$9*9.81)</f>
        <v>374.44769999999994</v>
      </c>
      <c r="I1753" s="42">
        <f t="shared" si="162"/>
        <v>975.86678963555551</v>
      </c>
      <c r="J1753" s="42">
        <f>(Y$9*E1753)+IF(E1753&gt;0,H1753+G1753,0)</f>
        <v>-481.94444444444446</v>
      </c>
      <c r="K1753" s="42">
        <f>MAX((Y$9*E1753)+H1753+G1753,0)</f>
        <v>493.92234519111105</v>
      </c>
      <c r="L1753" s="42">
        <f t="shared" si="163"/>
        <v>481.94444444444446</v>
      </c>
      <c r="M1753" s="42">
        <f>ABS(MIN((Y$9*E1753)+H1753+G1753,0))</f>
        <v>0</v>
      </c>
      <c r="N1753" s="42">
        <f>MAX(K1753,0)*(D1753*1000/3600)</f>
        <v>12732.220453815307</v>
      </c>
      <c r="O1753" s="42">
        <f>ABS(M1753*(D1753*1000/3600))</f>
        <v>0</v>
      </c>
      <c r="P1753" s="42">
        <f>P1752+N1753/1000</f>
        <v>21584.86433882605</v>
      </c>
      <c r="Q1753" s="42">
        <f>Q1752+O1753/1000</f>
        <v>2136.8406981226767</v>
      </c>
      <c r="R1753" s="43"/>
      <c r="S1753" s="43">
        <f t="shared" si="164"/>
        <v>0</v>
      </c>
      <c r="T1753" s="42">
        <f>V1753*Y$16</f>
        <v>1319.7890939966226</v>
      </c>
      <c r="U1753" s="21">
        <f>MIN(O1753,Y$17)</f>
        <v>0</v>
      </c>
      <c r="V1753" s="21">
        <f t="shared" si="167"/>
        <v>1914.0444162283395</v>
      </c>
      <c r="W1753" s="22"/>
    </row>
    <row r="1754" spans="1:23" x14ac:dyDescent="0.35">
      <c r="A1754" s="6" t="s">
        <v>15</v>
      </c>
      <c r="B1754" s="6">
        <v>1747</v>
      </c>
      <c r="C1754" s="6">
        <v>270</v>
      </c>
      <c r="D1754" s="10">
        <v>91.8</v>
      </c>
      <c r="E1754" s="42">
        <f t="shared" si="165"/>
        <v>-0.24999999999999961</v>
      </c>
      <c r="F1754" s="42">
        <f t="shared" si="166"/>
        <v>-0.89999999999999858</v>
      </c>
      <c r="G1754" s="42">
        <f>0.5*Y$11*Y$13*Y$10*(D1754*(1000/3600))^2</f>
        <v>588.52730763</v>
      </c>
      <c r="H1754" s="42">
        <f>IF(D1754=0,0,Y$12*Y$9*9.81)</f>
        <v>374.44769999999994</v>
      </c>
      <c r="I1754" s="42">
        <f t="shared" si="162"/>
        <v>962.97500762999994</v>
      </c>
      <c r="J1754" s="42">
        <f>(Y$9*E1754)+IF(E1754&gt;0,H1754+G1754,0)</f>
        <v>-433.74999999999932</v>
      </c>
      <c r="K1754" s="42">
        <f>MAX((Y$9*E1754)+H1754+G1754,0)</f>
        <v>529.22500763000062</v>
      </c>
      <c r="L1754" s="42">
        <f t="shared" si="163"/>
        <v>433.74999999999932</v>
      </c>
      <c r="M1754" s="42">
        <f>ABS(MIN((Y$9*E1754)+H1754+G1754,0))</f>
        <v>0</v>
      </c>
      <c r="N1754" s="42">
        <f>MAX(K1754,0)*(D1754*1000/3600)</f>
        <v>13495.237694565016</v>
      </c>
      <c r="O1754" s="42">
        <f>ABS(M1754*(D1754*1000/3600))</f>
        <v>0</v>
      </c>
      <c r="P1754" s="42">
        <f>P1753+N1754/1000</f>
        <v>21598.359576520616</v>
      </c>
      <c r="Q1754" s="42">
        <f>Q1753+O1754/1000</f>
        <v>2136.8406981226767</v>
      </c>
      <c r="R1754" s="43"/>
      <c r="S1754" s="43">
        <f t="shared" si="164"/>
        <v>0</v>
      </c>
      <c r="T1754" s="42">
        <f>V1754*Y$16</f>
        <v>1319.7890939966226</v>
      </c>
      <c r="U1754" s="21">
        <f>MIN(O1754,Y$17)</f>
        <v>0</v>
      </c>
      <c r="V1754" s="21">
        <f t="shared" si="167"/>
        <v>1914.0444162283395</v>
      </c>
      <c r="W1754" s="22"/>
    </row>
    <row r="1755" spans="1:23" x14ac:dyDescent="0.35">
      <c r="A1755" s="6" t="s">
        <v>15</v>
      </c>
      <c r="B1755" s="6">
        <v>1748</v>
      </c>
      <c r="C1755" s="6">
        <v>271</v>
      </c>
      <c r="D1755" s="10">
        <v>91</v>
      </c>
      <c r="E1755" s="42">
        <f t="shared" si="165"/>
        <v>-0.22222222222222143</v>
      </c>
      <c r="F1755" s="42">
        <f t="shared" si="166"/>
        <v>-0.79999999999999716</v>
      </c>
      <c r="G1755" s="42">
        <f>0.5*Y$11*Y$13*Y$10*(D1755*(1000/3600))^2</f>
        <v>578.31444630555552</v>
      </c>
      <c r="H1755" s="42">
        <f>IF(D1755=0,0,Y$12*Y$9*9.81)</f>
        <v>374.44769999999994</v>
      </c>
      <c r="I1755" s="42">
        <f t="shared" si="162"/>
        <v>952.76214630555546</v>
      </c>
      <c r="J1755" s="42">
        <f>(Y$9*E1755)+IF(E1755&gt;0,H1755+G1755,0)</f>
        <v>-385.55555555555418</v>
      </c>
      <c r="K1755" s="42">
        <f>MAX((Y$9*E1755)+H1755+G1755,0)</f>
        <v>567.20659075000128</v>
      </c>
      <c r="L1755" s="42">
        <f t="shared" si="163"/>
        <v>385.55555555555418</v>
      </c>
      <c r="M1755" s="42">
        <f>ABS(MIN((Y$9*E1755)+H1755+G1755,0))</f>
        <v>0</v>
      </c>
      <c r="N1755" s="42">
        <f>MAX(K1755,0)*(D1755*1000/3600)</f>
        <v>14337.722155069478</v>
      </c>
      <c r="O1755" s="42">
        <f>ABS(M1755*(D1755*1000/3600))</f>
        <v>0</v>
      </c>
      <c r="P1755" s="42">
        <f>P1754+N1755/1000</f>
        <v>21612.697298675685</v>
      </c>
      <c r="Q1755" s="42">
        <f>Q1754+O1755/1000</f>
        <v>2136.8406981226767</v>
      </c>
      <c r="R1755" s="43"/>
      <c r="S1755" s="43">
        <f t="shared" si="164"/>
        <v>0</v>
      </c>
      <c r="T1755" s="42">
        <f>V1755*Y$16</f>
        <v>1319.7890939966226</v>
      </c>
      <c r="U1755" s="21">
        <f>MIN(O1755,Y$17)</f>
        <v>0</v>
      </c>
      <c r="V1755" s="21">
        <f t="shared" si="167"/>
        <v>1914.0444162283395</v>
      </c>
      <c r="W1755" s="22"/>
    </row>
    <row r="1756" spans="1:23" x14ac:dyDescent="0.35">
      <c r="A1756" s="6" t="s">
        <v>15</v>
      </c>
      <c r="B1756" s="6">
        <v>1749</v>
      </c>
      <c r="C1756" s="6">
        <v>272</v>
      </c>
      <c r="D1756" s="10">
        <v>90.2</v>
      </c>
      <c r="E1756" s="42">
        <f t="shared" si="165"/>
        <v>-0.19444444444444522</v>
      </c>
      <c r="F1756" s="42">
        <f t="shared" si="166"/>
        <v>-0.70000000000000284</v>
      </c>
      <c r="G1756" s="42">
        <f>0.5*Y$11*Y$13*Y$10*(D1756*(1000/3600))^2</f>
        <v>568.19097545222235</v>
      </c>
      <c r="H1756" s="42">
        <f>IF(D1756=0,0,Y$12*Y$9*9.81)</f>
        <v>374.44769999999994</v>
      </c>
      <c r="I1756" s="42">
        <f t="shared" si="162"/>
        <v>942.63867545222229</v>
      </c>
      <c r="J1756" s="42">
        <f>(Y$9*E1756)+IF(E1756&gt;0,H1756+G1756,0)</f>
        <v>-337.36111111111245</v>
      </c>
      <c r="K1756" s="42">
        <f>MAX((Y$9*E1756)+H1756+G1756,0)</f>
        <v>605.27756434110984</v>
      </c>
      <c r="L1756" s="42">
        <f t="shared" si="163"/>
        <v>337.36111111111245</v>
      </c>
      <c r="M1756" s="42">
        <f>ABS(MIN((Y$9*E1756)+H1756+G1756,0))</f>
        <v>0</v>
      </c>
      <c r="N1756" s="42">
        <f>MAX(K1756,0)*(D1756*1000/3600)</f>
        <v>15165.565639880031</v>
      </c>
      <c r="O1756" s="42">
        <f>ABS(M1756*(D1756*1000/3600))</f>
        <v>0</v>
      </c>
      <c r="P1756" s="42">
        <f>P1755+N1756/1000</f>
        <v>21627.862864315564</v>
      </c>
      <c r="Q1756" s="42">
        <f>Q1755+O1756/1000</f>
        <v>2136.8406981226767</v>
      </c>
      <c r="R1756" s="43"/>
      <c r="S1756" s="43">
        <f t="shared" si="164"/>
        <v>0</v>
      </c>
      <c r="T1756" s="42">
        <f>V1756*Y$16</f>
        <v>1319.7890939966226</v>
      </c>
      <c r="U1756" s="21">
        <f>MIN(O1756,Y$17)</f>
        <v>0</v>
      </c>
      <c r="V1756" s="21">
        <f t="shared" si="167"/>
        <v>1914.0444162283395</v>
      </c>
      <c r="W1756" s="22"/>
    </row>
    <row r="1757" spans="1:23" x14ac:dyDescent="0.35">
      <c r="A1757" s="6" t="s">
        <v>15</v>
      </c>
      <c r="B1757" s="6">
        <v>1750</v>
      </c>
      <c r="C1757" s="6">
        <v>273</v>
      </c>
      <c r="D1757" s="10">
        <v>89.6</v>
      </c>
      <c r="E1757" s="42">
        <f t="shared" si="165"/>
        <v>-0.15277777777777896</v>
      </c>
      <c r="F1757" s="42">
        <f t="shared" si="166"/>
        <v>-0.55000000000000426</v>
      </c>
      <c r="G1757" s="42">
        <f>0.5*Y$11*Y$13*Y$10*(D1757*(1000/3600))^2</f>
        <v>560.65703480888885</v>
      </c>
      <c r="H1757" s="42">
        <f>IF(D1757=0,0,Y$12*Y$9*9.81)</f>
        <v>374.44769999999994</v>
      </c>
      <c r="I1757" s="42">
        <f t="shared" si="162"/>
        <v>935.10473480888879</v>
      </c>
      <c r="J1757" s="42">
        <f>(Y$9*E1757)+IF(E1757&gt;0,H1757+G1757,0)</f>
        <v>-265.0694444444465</v>
      </c>
      <c r="K1757" s="42">
        <f>MAX((Y$9*E1757)+H1757+G1757,0)</f>
        <v>670.03529036444229</v>
      </c>
      <c r="L1757" s="42">
        <f t="shared" si="163"/>
        <v>265.0694444444465</v>
      </c>
      <c r="M1757" s="42">
        <f>ABS(MIN((Y$9*E1757)+H1757+G1757,0))</f>
        <v>0</v>
      </c>
      <c r="N1757" s="42">
        <f>MAX(K1757,0)*(D1757*1000/3600)</f>
        <v>16676.433893515008</v>
      </c>
      <c r="O1757" s="42">
        <f>ABS(M1757*(D1757*1000/3600))</f>
        <v>0</v>
      </c>
      <c r="P1757" s="42">
        <f>P1756+N1757/1000</f>
        <v>21644.539298209078</v>
      </c>
      <c r="Q1757" s="42">
        <f>Q1756+O1757/1000</f>
        <v>2136.8406981226767</v>
      </c>
      <c r="R1757" s="43"/>
      <c r="S1757" s="43">
        <f t="shared" si="164"/>
        <v>0</v>
      </c>
      <c r="T1757" s="42">
        <f>V1757*Y$16</f>
        <v>1319.7890939966226</v>
      </c>
      <c r="U1757" s="21">
        <f>MIN(O1757,Y$17)</f>
        <v>0</v>
      </c>
      <c r="V1757" s="21">
        <f t="shared" si="167"/>
        <v>1914.0444162283395</v>
      </c>
      <c r="W1757" s="22"/>
    </row>
    <row r="1758" spans="1:23" x14ac:dyDescent="0.35">
      <c r="A1758" s="6" t="s">
        <v>15</v>
      </c>
      <c r="B1758" s="6">
        <v>1751</v>
      </c>
      <c r="C1758" s="6">
        <v>274</v>
      </c>
      <c r="D1758" s="10">
        <v>89.1</v>
      </c>
      <c r="E1758" s="42">
        <f t="shared" si="165"/>
        <v>-0.1388888888888889</v>
      </c>
      <c r="F1758" s="42">
        <f t="shared" si="166"/>
        <v>-0.5</v>
      </c>
      <c r="G1758" s="42">
        <f>0.5*Y$11*Y$13*Y$10*(D1758*(1000/3600))^2</f>
        <v>554.41716090750003</v>
      </c>
      <c r="H1758" s="42">
        <f>IF(D1758=0,0,Y$12*Y$9*9.81)</f>
        <v>374.44769999999994</v>
      </c>
      <c r="I1758" s="42">
        <f t="shared" si="162"/>
        <v>928.86486090749997</v>
      </c>
      <c r="J1758" s="42">
        <f>(Y$9*E1758)+IF(E1758&gt;0,H1758+G1758,0)</f>
        <v>-240.97222222222223</v>
      </c>
      <c r="K1758" s="42">
        <f>MAX((Y$9*E1758)+H1758+G1758,0)</f>
        <v>687.89263868527769</v>
      </c>
      <c r="L1758" s="42">
        <f t="shared" si="163"/>
        <v>240.97222222222223</v>
      </c>
      <c r="M1758" s="42">
        <f>ABS(MIN((Y$9*E1758)+H1758+G1758,0))</f>
        <v>0</v>
      </c>
      <c r="N1758" s="42">
        <f>MAX(K1758,0)*(D1758*1000/3600)</f>
        <v>17025.342807460624</v>
      </c>
      <c r="O1758" s="42">
        <f>ABS(M1758*(D1758*1000/3600))</f>
        <v>0</v>
      </c>
      <c r="P1758" s="42">
        <f>P1757+N1758/1000</f>
        <v>21661.564641016539</v>
      </c>
      <c r="Q1758" s="42">
        <f>Q1757+O1758/1000</f>
        <v>2136.8406981226767</v>
      </c>
      <c r="R1758" s="43"/>
      <c r="S1758" s="43">
        <f t="shared" si="164"/>
        <v>0</v>
      </c>
      <c r="T1758" s="42">
        <f>V1758*Y$16</f>
        <v>1319.7890939966226</v>
      </c>
      <c r="U1758" s="21">
        <f>MIN(O1758,Y$17)</f>
        <v>0</v>
      </c>
      <c r="V1758" s="21">
        <f t="shared" si="167"/>
        <v>1914.0444162283395</v>
      </c>
      <c r="W1758" s="22"/>
    </row>
    <row r="1759" spans="1:23" x14ac:dyDescent="0.35">
      <c r="A1759" s="6" t="s">
        <v>15</v>
      </c>
      <c r="B1759" s="6">
        <v>1752</v>
      </c>
      <c r="C1759" s="6">
        <v>275</v>
      </c>
      <c r="D1759" s="10">
        <v>88.6</v>
      </c>
      <c r="E1759" s="42">
        <f t="shared" si="165"/>
        <v>-0.1388888888888889</v>
      </c>
      <c r="F1759" s="42">
        <f t="shared" si="166"/>
        <v>-0.5</v>
      </c>
      <c r="G1759" s="42">
        <f>0.5*Y$11*Y$13*Y$10*(D1759*(1000/3600))^2</f>
        <v>548.21220515888888</v>
      </c>
      <c r="H1759" s="42">
        <f>IF(D1759=0,0,Y$12*Y$9*9.81)</f>
        <v>374.44769999999994</v>
      </c>
      <c r="I1759" s="42">
        <f t="shared" si="162"/>
        <v>922.65990515888882</v>
      </c>
      <c r="J1759" s="42">
        <f>(Y$9*E1759)+IF(E1759&gt;0,H1759+G1759,0)</f>
        <v>-240.97222222222223</v>
      </c>
      <c r="K1759" s="42">
        <f>MAX((Y$9*E1759)+H1759+G1759,0)</f>
        <v>681.68768293666653</v>
      </c>
      <c r="L1759" s="42">
        <f t="shared" si="163"/>
        <v>240.97222222222223</v>
      </c>
      <c r="M1759" s="42">
        <f>ABS(MIN((Y$9*E1759)+H1759+G1759,0))</f>
        <v>0</v>
      </c>
      <c r="N1759" s="42">
        <f>MAX(K1759,0)*(D1759*1000/3600)</f>
        <v>16777.091307830182</v>
      </c>
      <c r="O1759" s="42">
        <f>ABS(M1759*(D1759*1000/3600))</f>
        <v>0</v>
      </c>
      <c r="P1759" s="42">
        <f>P1758+N1759/1000</f>
        <v>21678.34173232437</v>
      </c>
      <c r="Q1759" s="42">
        <f>Q1758+O1759/1000</f>
        <v>2136.8406981226767</v>
      </c>
      <c r="R1759" s="43"/>
      <c r="S1759" s="43">
        <f t="shared" si="164"/>
        <v>0</v>
      </c>
      <c r="T1759" s="42">
        <f>V1759*Y$16</f>
        <v>1319.7890939966226</v>
      </c>
      <c r="U1759" s="21">
        <f>MIN(O1759,Y$17)</f>
        <v>0</v>
      </c>
      <c r="V1759" s="21">
        <f t="shared" si="167"/>
        <v>1914.0444162283395</v>
      </c>
      <c r="W1759" s="22"/>
    </row>
    <row r="1760" spans="1:23" x14ac:dyDescent="0.35">
      <c r="A1760" s="6" t="s">
        <v>15</v>
      </c>
      <c r="B1760" s="6">
        <v>1753</v>
      </c>
      <c r="C1760" s="6">
        <v>276</v>
      </c>
      <c r="D1760" s="10">
        <v>88.1</v>
      </c>
      <c r="E1760" s="42">
        <f t="shared" si="165"/>
        <v>-0.1388888888888889</v>
      </c>
      <c r="F1760" s="42">
        <f t="shared" si="166"/>
        <v>-0.5</v>
      </c>
      <c r="G1760" s="42">
        <f>0.5*Y$11*Y$13*Y$10*(D1760*(1000/3600))^2</f>
        <v>542.0421675630555</v>
      </c>
      <c r="H1760" s="42">
        <f>IF(D1760=0,0,Y$12*Y$9*9.81)</f>
        <v>374.44769999999994</v>
      </c>
      <c r="I1760" s="42">
        <f t="shared" si="162"/>
        <v>916.48986756305544</v>
      </c>
      <c r="J1760" s="42">
        <f>(Y$9*E1760)+IF(E1760&gt;0,H1760+G1760,0)</f>
        <v>-240.97222222222223</v>
      </c>
      <c r="K1760" s="42">
        <f>MAX((Y$9*E1760)+H1760+G1760,0)</f>
        <v>675.51764534083327</v>
      </c>
      <c r="L1760" s="42">
        <f t="shared" si="163"/>
        <v>240.97222222222223</v>
      </c>
      <c r="M1760" s="42">
        <f>ABS(MIN((Y$9*E1760)+H1760+G1760,0))</f>
        <v>0</v>
      </c>
      <c r="N1760" s="42">
        <f>MAX(K1760,0)*(D1760*1000/3600)</f>
        <v>16531.417931813168</v>
      </c>
      <c r="O1760" s="42">
        <f>ABS(M1760*(D1760*1000/3600))</f>
        <v>0</v>
      </c>
      <c r="P1760" s="42">
        <f>P1759+N1760/1000</f>
        <v>21694.873150256182</v>
      </c>
      <c r="Q1760" s="42">
        <f>Q1759+O1760/1000</f>
        <v>2136.8406981226767</v>
      </c>
      <c r="R1760" s="43"/>
      <c r="S1760" s="43">
        <f t="shared" si="164"/>
        <v>0</v>
      </c>
      <c r="T1760" s="42">
        <f>V1760*Y$16</f>
        <v>1319.7890939966226</v>
      </c>
      <c r="U1760" s="21">
        <f>MIN(O1760,Y$17)</f>
        <v>0</v>
      </c>
      <c r="V1760" s="21">
        <f t="shared" si="167"/>
        <v>1914.0444162283395</v>
      </c>
      <c r="W1760" s="22"/>
    </row>
    <row r="1761" spans="1:23" x14ac:dyDescent="0.35">
      <c r="A1761" s="6" t="s">
        <v>15</v>
      </c>
      <c r="B1761" s="6">
        <v>1754</v>
      </c>
      <c r="C1761" s="6">
        <v>277</v>
      </c>
      <c r="D1761" s="10">
        <v>87.6</v>
      </c>
      <c r="E1761" s="42">
        <f t="shared" si="165"/>
        <v>-0.1388888888888889</v>
      </c>
      <c r="F1761" s="42">
        <f t="shared" si="166"/>
        <v>-0.5</v>
      </c>
      <c r="G1761" s="42">
        <f>0.5*Y$11*Y$13*Y$10*(D1761*(1000/3600))^2</f>
        <v>535.90704812000001</v>
      </c>
      <c r="H1761" s="42">
        <f>IF(D1761=0,0,Y$12*Y$9*9.81)</f>
        <v>374.44769999999994</v>
      </c>
      <c r="I1761" s="42">
        <f t="shared" si="162"/>
        <v>910.35474811999995</v>
      </c>
      <c r="J1761" s="42">
        <f>(Y$9*E1761)+IF(E1761&gt;0,H1761+G1761,0)</f>
        <v>-240.97222222222223</v>
      </c>
      <c r="K1761" s="42">
        <f>MAX((Y$9*E1761)+H1761+G1761,0)</f>
        <v>669.38252589777767</v>
      </c>
      <c r="L1761" s="42">
        <f t="shared" si="163"/>
        <v>240.97222222222223</v>
      </c>
      <c r="M1761" s="42">
        <f>ABS(MIN((Y$9*E1761)+H1761+G1761,0))</f>
        <v>0</v>
      </c>
      <c r="N1761" s="42">
        <f>MAX(K1761,0)*(D1761*1000/3600)</f>
        <v>16288.308130179255</v>
      </c>
      <c r="O1761" s="42">
        <f>ABS(M1761*(D1761*1000/3600))</f>
        <v>0</v>
      </c>
      <c r="P1761" s="42">
        <f>P1760+N1761/1000</f>
        <v>21711.161458386363</v>
      </c>
      <c r="Q1761" s="42">
        <f>Q1760+O1761/1000</f>
        <v>2136.8406981226767</v>
      </c>
      <c r="R1761" s="43"/>
      <c r="S1761" s="43">
        <f t="shared" si="164"/>
        <v>0</v>
      </c>
      <c r="T1761" s="42">
        <f>V1761*Y$16</f>
        <v>1319.7890939966226</v>
      </c>
      <c r="U1761" s="21">
        <f>MIN(O1761,Y$17)</f>
        <v>0</v>
      </c>
      <c r="V1761" s="21">
        <f t="shared" si="167"/>
        <v>1914.0444162283395</v>
      </c>
      <c r="W1761" s="22"/>
    </row>
    <row r="1762" spans="1:23" x14ac:dyDescent="0.35">
      <c r="A1762" s="6" t="s">
        <v>15</v>
      </c>
      <c r="B1762" s="6">
        <v>1755</v>
      </c>
      <c r="C1762" s="6">
        <v>278</v>
      </c>
      <c r="D1762" s="10">
        <v>87.1</v>
      </c>
      <c r="E1762" s="42">
        <f t="shared" si="165"/>
        <v>-0.1388888888888889</v>
      </c>
      <c r="F1762" s="42">
        <f t="shared" si="166"/>
        <v>-0.5</v>
      </c>
      <c r="G1762" s="42">
        <f>0.5*Y$11*Y$13*Y$10*(D1762*(1000/3600))^2</f>
        <v>529.80684682972219</v>
      </c>
      <c r="H1762" s="42">
        <f>IF(D1762=0,0,Y$12*Y$9*9.81)</f>
        <v>374.44769999999994</v>
      </c>
      <c r="I1762" s="42">
        <f t="shared" si="162"/>
        <v>904.25454682972213</v>
      </c>
      <c r="J1762" s="42">
        <f>(Y$9*E1762)+IF(E1762&gt;0,H1762+G1762,0)</f>
        <v>-240.97222222222223</v>
      </c>
      <c r="K1762" s="42">
        <f>MAX((Y$9*E1762)+H1762+G1762,0)</f>
        <v>663.28232460749996</v>
      </c>
      <c r="L1762" s="42">
        <f t="shared" si="163"/>
        <v>240.97222222222223</v>
      </c>
      <c r="M1762" s="42">
        <f>ABS(MIN((Y$9*E1762)+H1762+G1762,0))</f>
        <v>0</v>
      </c>
      <c r="N1762" s="42">
        <f>MAX(K1762,0)*(D1762*1000/3600)</f>
        <v>16047.747353698123</v>
      </c>
      <c r="O1762" s="42">
        <f>ABS(M1762*(D1762*1000/3600))</f>
        <v>0</v>
      </c>
      <c r="P1762" s="42">
        <f>P1761+N1762/1000</f>
        <v>21727.209205740062</v>
      </c>
      <c r="Q1762" s="42">
        <f>Q1761+O1762/1000</f>
        <v>2136.8406981226767</v>
      </c>
      <c r="R1762" s="43"/>
      <c r="S1762" s="43">
        <f t="shared" si="164"/>
        <v>0</v>
      </c>
      <c r="T1762" s="42">
        <f>V1762*Y$16</f>
        <v>1319.7890939966226</v>
      </c>
      <c r="U1762" s="21">
        <f>MIN(O1762,Y$17)</f>
        <v>0</v>
      </c>
      <c r="V1762" s="21">
        <f t="shared" si="167"/>
        <v>1914.0444162283395</v>
      </c>
      <c r="W1762" s="22"/>
    </row>
    <row r="1763" spans="1:23" x14ac:dyDescent="0.35">
      <c r="A1763" s="6" t="s">
        <v>15</v>
      </c>
      <c r="B1763" s="6">
        <v>1756</v>
      </c>
      <c r="C1763" s="6">
        <v>279</v>
      </c>
      <c r="D1763" s="10">
        <v>86.6</v>
      </c>
      <c r="E1763" s="42">
        <f t="shared" si="165"/>
        <v>-0.1388888888888889</v>
      </c>
      <c r="F1763" s="42">
        <f t="shared" si="166"/>
        <v>-0.5</v>
      </c>
      <c r="G1763" s="42">
        <f>0.5*Y$11*Y$13*Y$10*(D1763*(1000/3600))^2</f>
        <v>523.74156369222214</v>
      </c>
      <c r="H1763" s="42">
        <f>IF(D1763=0,0,Y$12*Y$9*9.81)</f>
        <v>374.44769999999994</v>
      </c>
      <c r="I1763" s="42">
        <f t="shared" si="162"/>
        <v>898.18926369222208</v>
      </c>
      <c r="J1763" s="42">
        <f>(Y$9*E1763)+IF(E1763&gt;0,H1763+G1763,0)</f>
        <v>-240.97222222222223</v>
      </c>
      <c r="K1763" s="42">
        <f>MAX((Y$9*E1763)+H1763+G1763,0)</f>
        <v>657.21704146999991</v>
      </c>
      <c r="L1763" s="42">
        <f t="shared" si="163"/>
        <v>240.97222222222223</v>
      </c>
      <c r="M1763" s="42">
        <f>ABS(MIN((Y$9*E1763)+H1763+G1763,0))</f>
        <v>0</v>
      </c>
      <c r="N1763" s="42">
        <f>MAX(K1763,0)*(D1763*1000/3600)</f>
        <v>15809.721053139443</v>
      </c>
      <c r="O1763" s="42">
        <f>ABS(M1763*(D1763*1000/3600))</f>
        <v>0</v>
      </c>
      <c r="P1763" s="42">
        <f>P1762+N1763/1000</f>
        <v>21743.0189267932</v>
      </c>
      <c r="Q1763" s="42">
        <f>Q1762+O1763/1000</f>
        <v>2136.8406981226767</v>
      </c>
      <c r="R1763" s="43"/>
      <c r="S1763" s="43">
        <f t="shared" si="164"/>
        <v>0</v>
      </c>
      <c r="T1763" s="42">
        <f>V1763*Y$16</f>
        <v>1319.7890939966226</v>
      </c>
      <c r="U1763" s="21">
        <f>MIN(O1763,Y$17)</f>
        <v>0</v>
      </c>
      <c r="V1763" s="21">
        <f t="shared" si="167"/>
        <v>1914.0444162283395</v>
      </c>
      <c r="W1763" s="22"/>
    </row>
    <row r="1764" spans="1:23" x14ac:dyDescent="0.35">
      <c r="A1764" s="6" t="s">
        <v>15</v>
      </c>
      <c r="B1764" s="6">
        <v>1757</v>
      </c>
      <c r="C1764" s="6">
        <v>280</v>
      </c>
      <c r="D1764" s="10">
        <v>86.1</v>
      </c>
      <c r="E1764" s="42">
        <f t="shared" si="165"/>
        <v>-0.15277777777777699</v>
      </c>
      <c r="F1764" s="42">
        <f t="shared" si="166"/>
        <v>-0.54999999999999716</v>
      </c>
      <c r="G1764" s="42">
        <f>0.5*Y$11*Y$13*Y$10*(D1764*(1000/3600))^2</f>
        <v>517.71119870749999</v>
      </c>
      <c r="H1764" s="42">
        <f>IF(D1764=0,0,Y$12*Y$9*9.81)</f>
        <v>374.44769999999994</v>
      </c>
      <c r="I1764" s="42">
        <f t="shared" si="162"/>
        <v>892.15889870749993</v>
      </c>
      <c r="J1764" s="42">
        <f>(Y$9*E1764)+IF(E1764&gt;0,H1764+G1764,0)</f>
        <v>-265.06944444444309</v>
      </c>
      <c r="K1764" s="42">
        <f>MAX((Y$9*E1764)+H1764+G1764,0)</f>
        <v>627.08945426305684</v>
      </c>
      <c r="L1764" s="42">
        <f t="shared" si="163"/>
        <v>265.06944444444309</v>
      </c>
      <c r="M1764" s="42">
        <f>ABS(MIN((Y$9*E1764)+H1764+G1764,0))</f>
        <v>0</v>
      </c>
      <c r="N1764" s="42">
        <f>MAX(K1764,0)*(D1764*1000/3600)</f>
        <v>14997.889447791444</v>
      </c>
      <c r="O1764" s="42">
        <f>ABS(M1764*(D1764*1000/3600))</f>
        <v>0</v>
      </c>
      <c r="P1764" s="42">
        <f>P1763+N1764/1000</f>
        <v>21758.01681624099</v>
      </c>
      <c r="Q1764" s="42">
        <f>Q1763+O1764/1000</f>
        <v>2136.8406981226767</v>
      </c>
      <c r="R1764" s="43"/>
      <c r="S1764" s="43">
        <f t="shared" si="164"/>
        <v>0</v>
      </c>
      <c r="T1764" s="42">
        <f>V1764*Y$16</f>
        <v>1319.7890939966226</v>
      </c>
      <c r="U1764" s="21">
        <f>MIN(O1764,Y$17)</f>
        <v>0</v>
      </c>
      <c r="V1764" s="21">
        <f t="shared" si="167"/>
        <v>1914.0444162283395</v>
      </c>
      <c r="W1764" s="22"/>
    </row>
    <row r="1765" spans="1:23" x14ac:dyDescent="0.35">
      <c r="A1765" s="6" t="s">
        <v>15</v>
      </c>
      <c r="B1765" s="6">
        <v>1758</v>
      </c>
      <c r="C1765" s="6">
        <v>281</v>
      </c>
      <c r="D1765" s="10">
        <v>85.5</v>
      </c>
      <c r="E1765" s="42">
        <f t="shared" si="165"/>
        <v>-0.15277777777777699</v>
      </c>
      <c r="F1765" s="42">
        <f t="shared" si="166"/>
        <v>-0.54999999999999716</v>
      </c>
      <c r="G1765" s="42">
        <f>0.5*Y$11*Y$13*Y$10*(D1765*(1000/3600))^2</f>
        <v>510.5208526875</v>
      </c>
      <c r="H1765" s="42">
        <f>IF(D1765=0,0,Y$12*Y$9*9.81)</f>
        <v>374.44769999999994</v>
      </c>
      <c r="I1765" s="42">
        <f t="shared" si="162"/>
        <v>884.96855268749994</v>
      </c>
      <c r="J1765" s="42">
        <f>(Y$9*E1765)+IF(E1765&gt;0,H1765+G1765,0)</f>
        <v>-265.06944444444309</v>
      </c>
      <c r="K1765" s="42">
        <f>MAX((Y$9*E1765)+H1765+G1765,0)</f>
        <v>619.89910824305684</v>
      </c>
      <c r="L1765" s="42">
        <f t="shared" si="163"/>
        <v>265.06944444444309</v>
      </c>
      <c r="M1765" s="42">
        <f>ABS(MIN((Y$9*E1765)+H1765+G1765,0))</f>
        <v>0</v>
      </c>
      <c r="N1765" s="42">
        <f>MAX(K1765,0)*(D1765*1000/3600)</f>
        <v>14722.6038207726</v>
      </c>
      <c r="O1765" s="42">
        <f>ABS(M1765*(D1765*1000/3600))</f>
        <v>0</v>
      </c>
      <c r="P1765" s="42">
        <f>P1764+N1765/1000</f>
        <v>21772.739420061764</v>
      </c>
      <c r="Q1765" s="42">
        <f>Q1764+O1765/1000</f>
        <v>2136.8406981226767</v>
      </c>
      <c r="R1765" s="43"/>
      <c r="S1765" s="43">
        <f t="shared" si="164"/>
        <v>0</v>
      </c>
      <c r="T1765" s="42">
        <f>V1765*Y$16</f>
        <v>1319.7890939966226</v>
      </c>
      <c r="U1765" s="21">
        <f>MIN(O1765,Y$17)</f>
        <v>0</v>
      </c>
      <c r="V1765" s="21">
        <f t="shared" si="167"/>
        <v>1914.0444162283395</v>
      </c>
      <c r="W1765" s="22"/>
    </row>
    <row r="1766" spans="1:23" x14ac:dyDescent="0.35">
      <c r="A1766" s="6" t="s">
        <v>15</v>
      </c>
      <c r="B1766" s="6">
        <v>1759</v>
      </c>
      <c r="C1766" s="6">
        <v>282</v>
      </c>
      <c r="D1766" s="10">
        <v>85</v>
      </c>
      <c r="E1766" s="42">
        <f t="shared" si="165"/>
        <v>-0.15277777777777699</v>
      </c>
      <c r="F1766" s="42">
        <f t="shared" si="166"/>
        <v>-0.54999999999999716</v>
      </c>
      <c r="G1766" s="42">
        <f>0.5*Y$11*Y$13*Y$10*(D1766*(1000/3600))^2</f>
        <v>504.56730763888885</v>
      </c>
      <c r="H1766" s="42">
        <f>IF(D1766=0,0,Y$12*Y$9*9.81)</f>
        <v>374.44769999999994</v>
      </c>
      <c r="I1766" s="42">
        <f t="shared" si="162"/>
        <v>879.01500763888885</v>
      </c>
      <c r="J1766" s="42">
        <f>(Y$9*E1766)+IF(E1766&gt;0,H1766+G1766,0)</f>
        <v>-265.06944444444309</v>
      </c>
      <c r="K1766" s="42">
        <f>MAX((Y$9*E1766)+H1766+G1766,0)</f>
        <v>613.94556319444564</v>
      </c>
      <c r="L1766" s="42">
        <f t="shared" si="163"/>
        <v>265.06944444444309</v>
      </c>
      <c r="M1766" s="42">
        <f>ABS(MIN((Y$9*E1766)+H1766+G1766,0))</f>
        <v>0</v>
      </c>
      <c r="N1766" s="42">
        <f>MAX(K1766,0)*(D1766*1000/3600)</f>
        <v>14495.936908757743</v>
      </c>
      <c r="O1766" s="42">
        <f>ABS(M1766*(D1766*1000/3600))</f>
        <v>0</v>
      </c>
      <c r="P1766" s="42">
        <f>P1765+N1766/1000</f>
        <v>21787.235356970523</v>
      </c>
      <c r="Q1766" s="42">
        <f>Q1765+O1766/1000</f>
        <v>2136.8406981226767</v>
      </c>
      <c r="R1766" s="43"/>
      <c r="S1766" s="43">
        <f t="shared" si="164"/>
        <v>0</v>
      </c>
      <c r="T1766" s="42">
        <f>V1766*Y$16</f>
        <v>1319.7890939966226</v>
      </c>
      <c r="U1766" s="21">
        <f>MIN(O1766,Y$17)</f>
        <v>0</v>
      </c>
      <c r="V1766" s="21">
        <f t="shared" si="167"/>
        <v>1914.0444162283395</v>
      </c>
      <c r="W1766" s="22"/>
    </row>
    <row r="1767" spans="1:23" x14ac:dyDescent="0.35">
      <c r="A1767" s="6" t="s">
        <v>15</v>
      </c>
      <c r="B1767" s="6">
        <v>1760</v>
      </c>
      <c r="C1767" s="6">
        <v>283</v>
      </c>
      <c r="D1767" s="10">
        <v>84.4</v>
      </c>
      <c r="E1767" s="42">
        <f t="shared" si="165"/>
        <v>-0.16666666666666705</v>
      </c>
      <c r="F1767" s="42">
        <f t="shared" si="166"/>
        <v>-0.60000000000000142</v>
      </c>
      <c r="G1767" s="42">
        <f>0.5*Y$11*Y$13*Y$10*(D1767*(1000/3600))^2</f>
        <v>497.46914554222229</v>
      </c>
      <c r="H1767" s="42">
        <f>IF(D1767=0,0,Y$12*Y$9*9.81)</f>
        <v>374.44769999999994</v>
      </c>
      <c r="I1767" s="42">
        <f t="shared" si="162"/>
        <v>871.91684554222229</v>
      </c>
      <c r="J1767" s="42">
        <f>(Y$9*E1767)+IF(E1767&gt;0,H1767+G1767,0)</f>
        <v>-289.16666666666731</v>
      </c>
      <c r="K1767" s="42">
        <f>MAX((Y$9*E1767)+H1767+G1767,0)</f>
        <v>582.75017887555487</v>
      </c>
      <c r="L1767" s="42">
        <f t="shared" si="163"/>
        <v>289.16666666666731</v>
      </c>
      <c r="M1767" s="42">
        <f>ABS(MIN((Y$9*E1767)+H1767+G1767,0))</f>
        <v>0</v>
      </c>
      <c r="N1767" s="42">
        <f>MAX(K1767,0)*(D1767*1000/3600)</f>
        <v>13662.254193638008</v>
      </c>
      <c r="O1767" s="42">
        <f>ABS(M1767*(D1767*1000/3600))</f>
        <v>0</v>
      </c>
      <c r="P1767" s="42">
        <f>P1766+N1767/1000</f>
        <v>21800.89761116416</v>
      </c>
      <c r="Q1767" s="42">
        <f>Q1766+O1767/1000</f>
        <v>2136.8406981226767</v>
      </c>
      <c r="R1767" s="43"/>
      <c r="S1767" s="43">
        <f t="shared" si="164"/>
        <v>0</v>
      </c>
      <c r="T1767" s="42">
        <f>V1767*Y$16</f>
        <v>1319.7890939966226</v>
      </c>
      <c r="U1767" s="21">
        <f>MIN(O1767,Y$17)</f>
        <v>0</v>
      </c>
      <c r="V1767" s="21">
        <f t="shared" si="167"/>
        <v>1914.0444162283395</v>
      </c>
      <c r="W1767" s="22"/>
    </row>
    <row r="1768" spans="1:23" x14ac:dyDescent="0.35">
      <c r="A1768" s="6" t="s">
        <v>15</v>
      </c>
      <c r="B1768" s="6">
        <v>1761</v>
      </c>
      <c r="C1768" s="6">
        <v>284</v>
      </c>
      <c r="D1768" s="10">
        <v>83.8</v>
      </c>
      <c r="E1768" s="42">
        <f t="shared" si="165"/>
        <v>-0.16666666666666705</v>
      </c>
      <c r="F1768" s="42">
        <f t="shared" si="166"/>
        <v>-0.60000000000000142</v>
      </c>
      <c r="G1768" s="42">
        <f>0.5*Y$11*Y$13*Y$10*(D1768*(1000/3600))^2</f>
        <v>490.4212655855556</v>
      </c>
      <c r="H1768" s="42">
        <f>IF(D1768=0,0,Y$12*Y$9*9.81)</f>
        <v>374.44769999999994</v>
      </c>
      <c r="I1768" s="42">
        <f t="shared" si="162"/>
        <v>864.86896558555554</v>
      </c>
      <c r="J1768" s="42">
        <f>(Y$9*E1768)+IF(E1768&gt;0,H1768+G1768,0)</f>
        <v>-289.16666666666731</v>
      </c>
      <c r="K1768" s="42">
        <f>MAX((Y$9*E1768)+H1768+G1768,0)</f>
        <v>575.70229891888823</v>
      </c>
      <c r="L1768" s="42">
        <f t="shared" si="163"/>
        <v>289.16666666666731</v>
      </c>
      <c r="M1768" s="42">
        <f>ABS(MIN((Y$9*E1768)+H1768+G1768,0))</f>
        <v>0</v>
      </c>
      <c r="N1768" s="42">
        <f>MAX(K1768,0)*(D1768*1000/3600)</f>
        <v>13401.070180389677</v>
      </c>
      <c r="O1768" s="42">
        <f>ABS(M1768*(D1768*1000/3600))</f>
        <v>0</v>
      </c>
      <c r="P1768" s="42">
        <f>P1767+N1768/1000</f>
        <v>21814.29868134455</v>
      </c>
      <c r="Q1768" s="42">
        <f>Q1767+O1768/1000</f>
        <v>2136.8406981226767</v>
      </c>
      <c r="R1768" s="43"/>
      <c r="S1768" s="43">
        <f t="shared" si="164"/>
        <v>0</v>
      </c>
      <c r="T1768" s="42">
        <f>V1768*Y$16</f>
        <v>1319.7890939966226</v>
      </c>
      <c r="U1768" s="21">
        <f>MIN(O1768,Y$17)</f>
        <v>0</v>
      </c>
      <c r="V1768" s="21">
        <f t="shared" si="167"/>
        <v>1914.0444162283395</v>
      </c>
      <c r="W1768" s="22"/>
    </row>
    <row r="1769" spans="1:23" x14ac:dyDescent="0.35">
      <c r="A1769" s="6" t="s">
        <v>15</v>
      </c>
      <c r="B1769" s="6">
        <v>1762</v>
      </c>
      <c r="C1769" s="6">
        <v>285</v>
      </c>
      <c r="D1769" s="10">
        <v>83.2</v>
      </c>
      <c r="E1769" s="42">
        <f t="shared" si="165"/>
        <v>-0.16666666666666705</v>
      </c>
      <c r="F1769" s="42">
        <f t="shared" si="166"/>
        <v>-0.60000000000000142</v>
      </c>
      <c r="G1769" s="42">
        <f>0.5*Y$11*Y$13*Y$10*(D1769*(1000/3600))^2</f>
        <v>483.423667768889</v>
      </c>
      <c r="H1769" s="42">
        <f>IF(D1769=0,0,Y$12*Y$9*9.81)</f>
        <v>374.44769999999994</v>
      </c>
      <c r="I1769" s="42">
        <f t="shared" si="162"/>
        <v>857.87136776888894</v>
      </c>
      <c r="J1769" s="42">
        <f>(Y$9*E1769)+IF(E1769&gt;0,H1769+G1769,0)</f>
        <v>-289.16666666666731</v>
      </c>
      <c r="K1769" s="42">
        <f>MAX((Y$9*E1769)+H1769+G1769,0)</f>
        <v>568.70470110222163</v>
      </c>
      <c r="L1769" s="42">
        <f t="shared" si="163"/>
        <v>289.16666666666731</v>
      </c>
      <c r="M1769" s="42">
        <f>ABS(MIN((Y$9*E1769)+H1769+G1769,0))</f>
        <v>0</v>
      </c>
      <c r="N1769" s="42">
        <f>MAX(K1769,0)*(D1769*1000/3600)</f>
        <v>13143.397536584678</v>
      </c>
      <c r="O1769" s="42">
        <f>ABS(M1769*(D1769*1000/3600))</f>
        <v>0</v>
      </c>
      <c r="P1769" s="42">
        <f>P1768+N1769/1000</f>
        <v>21827.442078881133</v>
      </c>
      <c r="Q1769" s="42">
        <f>Q1768+O1769/1000</f>
        <v>2136.8406981226767</v>
      </c>
      <c r="R1769" s="43"/>
      <c r="S1769" s="43">
        <f t="shared" si="164"/>
        <v>0</v>
      </c>
      <c r="T1769" s="42">
        <f>V1769*Y$16</f>
        <v>1319.7890939966226</v>
      </c>
      <c r="U1769" s="21">
        <f>MIN(O1769,Y$17)</f>
        <v>0</v>
      </c>
      <c r="V1769" s="21">
        <f t="shared" si="167"/>
        <v>1914.0444162283395</v>
      </c>
      <c r="W1769" s="22"/>
    </row>
    <row r="1770" spans="1:23" x14ac:dyDescent="0.35">
      <c r="A1770" s="6" t="s">
        <v>15</v>
      </c>
      <c r="B1770" s="6">
        <v>1763</v>
      </c>
      <c r="C1770" s="6">
        <v>286</v>
      </c>
      <c r="D1770" s="10">
        <v>82.6</v>
      </c>
      <c r="E1770" s="42">
        <f t="shared" si="165"/>
        <v>-0.16666666666666705</v>
      </c>
      <c r="F1770" s="42">
        <f t="shared" si="166"/>
        <v>-0.60000000000000142</v>
      </c>
      <c r="G1770" s="42">
        <f>0.5*Y$11*Y$13*Y$10*(D1770*(1000/3600))^2</f>
        <v>476.47635209222216</v>
      </c>
      <c r="H1770" s="42">
        <f>IF(D1770=0,0,Y$12*Y$9*9.81)</f>
        <v>374.44769999999994</v>
      </c>
      <c r="I1770" s="42">
        <f t="shared" si="162"/>
        <v>850.92405209222215</v>
      </c>
      <c r="J1770" s="42">
        <f>(Y$9*E1770)+IF(E1770&gt;0,H1770+G1770,0)</f>
        <v>-289.16666666666731</v>
      </c>
      <c r="K1770" s="42">
        <f>MAX((Y$9*E1770)+H1770+G1770,0)</f>
        <v>561.75738542555473</v>
      </c>
      <c r="L1770" s="42">
        <f t="shared" si="163"/>
        <v>289.16666666666731</v>
      </c>
      <c r="M1770" s="42">
        <f>ABS(MIN((Y$9*E1770)+H1770+G1770,0))</f>
        <v>0</v>
      </c>
      <c r="N1770" s="42">
        <f>MAX(K1770,0)*(D1770*1000/3600)</f>
        <v>12889.211121153005</v>
      </c>
      <c r="O1770" s="42">
        <f>ABS(M1770*(D1770*1000/3600))</f>
        <v>0</v>
      </c>
      <c r="P1770" s="42">
        <f>P1769+N1770/1000</f>
        <v>21840.331290002287</v>
      </c>
      <c r="Q1770" s="42">
        <f>Q1769+O1770/1000</f>
        <v>2136.8406981226767</v>
      </c>
      <c r="R1770" s="43"/>
      <c r="S1770" s="43">
        <f t="shared" si="164"/>
        <v>0</v>
      </c>
      <c r="T1770" s="42">
        <f>V1770*Y$16</f>
        <v>1319.7890939966226</v>
      </c>
      <c r="U1770" s="21">
        <f>MIN(O1770,Y$17)</f>
        <v>0</v>
      </c>
      <c r="V1770" s="21">
        <f t="shared" si="167"/>
        <v>1914.0444162283395</v>
      </c>
      <c r="W1770" s="22"/>
    </row>
    <row r="1771" spans="1:23" x14ac:dyDescent="0.35">
      <c r="A1771" s="6" t="s">
        <v>15</v>
      </c>
      <c r="B1771" s="6">
        <v>1764</v>
      </c>
      <c r="C1771" s="6">
        <v>287</v>
      </c>
      <c r="D1771" s="10">
        <v>82</v>
      </c>
      <c r="E1771" s="42">
        <f t="shared" si="165"/>
        <v>-0.18055555555555516</v>
      </c>
      <c r="F1771" s="42">
        <f t="shared" si="166"/>
        <v>-0.64999999999999858</v>
      </c>
      <c r="G1771" s="42">
        <f>0.5*Y$11*Y$13*Y$10*(D1771*(1000/3600))^2</f>
        <v>469.57931855555563</v>
      </c>
      <c r="H1771" s="42">
        <f>IF(D1771=0,0,Y$12*Y$9*9.81)</f>
        <v>374.44769999999994</v>
      </c>
      <c r="I1771" s="42">
        <f t="shared" si="162"/>
        <v>844.02701855555551</v>
      </c>
      <c r="J1771" s="42">
        <f>(Y$9*E1771)+IF(E1771&gt;0,H1771+G1771,0)</f>
        <v>-313.26388888888823</v>
      </c>
      <c r="K1771" s="42">
        <f>MAX((Y$9*E1771)+H1771+G1771,0)</f>
        <v>530.76312966666728</v>
      </c>
      <c r="L1771" s="42">
        <f t="shared" si="163"/>
        <v>313.26388888888823</v>
      </c>
      <c r="M1771" s="42">
        <f>ABS(MIN((Y$9*E1771)+H1771+G1771,0))</f>
        <v>0</v>
      </c>
      <c r="N1771" s="42">
        <f>MAX(K1771,0)*(D1771*1000/3600)</f>
        <v>12089.6046201852</v>
      </c>
      <c r="O1771" s="42">
        <f>ABS(M1771*(D1771*1000/3600))</f>
        <v>0</v>
      </c>
      <c r="P1771" s="42">
        <f>P1770+N1771/1000</f>
        <v>21852.420894622472</v>
      </c>
      <c r="Q1771" s="42">
        <f>Q1770+O1771/1000</f>
        <v>2136.8406981226767</v>
      </c>
      <c r="R1771" s="43"/>
      <c r="S1771" s="43">
        <f t="shared" si="164"/>
        <v>0</v>
      </c>
      <c r="T1771" s="42">
        <f>V1771*Y$16</f>
        <v>1319.7890939966226</v>
      </c>
      <c r="U1771" s="21">
        <f>MIN(O1771,Y$17)</f>
        <v>0</v>
      </c>
      <c r="V1771" s="21">
        <f t="shared" si="167"/>
        <v>1914.0444162283395</v>
      </c>
      <c r="W1771" s="22"/>
    </row>
    <row r="1772" spans="1:23" x14ac:dyDescent="0.35">
      <c r="A1772" s="6" t="s">
        <v>15</v>
      </c>
      <c r="B1772" s="6">
        <v>1765</v>
      </c>
      <c r="C1772" s="6">
        <v>288</v>
      </c>
      <c r="D1772" s="10">
        <v>81.3</v>
      </c>
      <c r="E1772" s="42">
        <f t="shared" si="165"/>
        <v>-0.22222222222222143</v>
      </c>
      <c r="F1772" s="42">
        <f t="shared" si="166"/>
        <v>-0.79999999999999716</v>
      </c>
      <c r="G1772" s="42">
        <f>0.5*Y$11*Y$13*Y$10*(D1772*(1000/3600))^2</f>
        <v>461.59633046749997</v>
      </c>
      <c r="H1772" s="42">
        <f>IF(D1772=0,0,Y$12*Y$9*9.81)</f>
        <v>374.44769999999994</v>
      </c>
      <c r="I1772" s="42">
        <f t="shared" si="162"/>
        <v>836.04403046749985</v>
      </c>
      <c r="J1772" s="42">
        <f>(Y$9*E1772)+IF(E1772&gt;0,H1772+G1772,0)</f>
        <v>-385.55555555555418</v>
      </c>
      <c r="K1772" s="42">
        <f>MAX((Y$9*E1772)+H1772+G1772,0)</f>
        <v>450.48847491194573</v>
      </c>
      <c r="L1772" s="42">
        <f t="shared" si="163"/>
        <v>385.55555555555418</v>
      </c>
      <c r="M1772" s="42">
        <f>ABS(MIN((Y$9*E1772)+H1772+G1772,0))</f>
        <v>0</v>
      </c>
      <c r="N1772" s="42">
        <f>MAX(K1772,0)*(D1772*1000/3600)</f>
        <v>10173.53139176144</v>
      </c>
      <c r="O1772" s="42">
        <f>ABS(M1772*(D1772*1000/3600))</f>
        <v>0</v>
      </c>
      <c r="P1772" s="42">
        <f>P1771+N1772/1000</f>
        <v>21862.594426014231</v>
      </c>
      <c r="Q1772" s="42">
        <f>Q1771+O1772/1000</f>
        <v>2136.8406981226767</v>
      </c>
      <c r="R1772" s="43"/>
      <c r="S1772" s="43">
        <f t="shared" si="164"/>
        <v>0</v>
      </c>
      <c r="T1772" s="42">
        <f>V1772*Y$16</f>
        <v>1319.7890939966226</v>
      </c>
      <c r="U1772" s="21">
        <f>MIN(O1772,Y$17)</f>
        <v>0</v>
      </c>
      <c r="V1772" s="21">
        <f t="shared" si="167"/>
        <v>1914.0444162283395</v>
      </c>
      <c r="W1772" s="22"/>
    </row>
    <row r="1773" spans="1:23" x14ac:dyDescent="0.35">
      <c r="A1773" s="6" t="s">
        <v>15</v>
      </c>
      <c r="B1773" s="6">
        <v>1766</v>
      </c>
      <c r="C1773" s="6">
        <v>289</v>
      </c>
      <c r="D1773" s="10">
        <v>80.400000000000006</v>
      </c>
      <c r="E1773" s="42">
        <f t="shared" si="165"/>
        <v>-0.30555555555555597</v>
      </c>
      <c r="F1773" s="42">
        <f t="shared" si="166"/>
        <v>-1.1000000000000014</v>
      </c>
      <c r="G1773" s="42">
        <f>0.5*Y$11*Y$13*Y$10*(D1773*(1000/3600))^2</f>
        <v>451.43305292000008</v>
      </c>
      <c r="H1773" s="42">
        <f>IF(D1773=0,0,Y$12*Y$9*9.81)</f>
        <v>374.44769999999994</v>
      </c>
      <c r="I1773" s="42">
        <f t="shared" si="162"/>
        <v>825.88075292000008</v>
      </c>
      <c r="J1773" s="42">
        <f>(Y$9*E1773)+IF(E1773&gt;0,H1773+G1773,0)</f>
        <v>-530.1388888888896</v>
      </c>
      <c r="K1773" s="42">
        <f>MAX((Y$9*E1773)+H1773+G1773,0)</f>
        <v>295.74186403111042</v>
      </c>
      <c r="L1773" s="42">
        <f t="shared" si="163"/>
        <v>530.1388888888896</v>
      </c>
      <c r="M1773" s="42">
        <f>ABS(MIN((Y$9*E1773)+H1773+G1773,0))</f>
        <v>0</v>
      </c>
      <c r="N1773" s="42">
        <f>MAX(K1773,0)*(D1773*1000/3600)</f>
        <v>6604.9016300281328</v>
      </c>
      <c r="O1773" s="42">
        <f>ABS(M1773*(D1773*1000/3600))</f>
        <v>0</v>
      </c>
      <c r="P1773" s="42">
        <f>P1772+N1773/1000</f>
        <v>21869.199327644259</v>
      </c>
      <c r="Q1773" s="42">
        <f>Q1772+O1773/1000</f>
        <v>2136.8406981226767</v>
      </c>
      <c r="R1773" s="43"/>
      <c r="S1773" s="43">
        <f t="shared" si="164"/>
        <v>0</v>
      </c>
      <c r="T1773" s="42">
        <f>V1773*Y$16</f>
        <v>1319.7890939966226</v>
      </c>
      <c r="U1773" s="21">
        <f>MIN(O1773,Y$17)</f>
        <v>0</v>
      </c>
      <c r="V1773" s="21">
        <f t="shared" si="167"/>
        <v>1914.0444162283395</v>
      </c>
      <c r="W1773" s="22"/>
    </row>
    <row r="1774" spans="1:23" x14ac:dyDescent="0.35">
      <c r="A1774" s="6" t="s">
        <v>15</v>
      </c>
      <c r="B1774" s="6">
        <v>1767</v>
      </c>
      <c r="C1774" s="6">
        <v>290</v>
      </c>
      <c r="D1774" s="10">
        <v>79.099999999999994</v>
      </c>
      <c r="E1774" s="42">
        <f t="shared" si="165"/>
        <v>-0.41666666666666663</v>
      </c>
      <c r="F1774" s="42">
        <f t="shared" si="166"/>
        <v>-1.5</v>
      </c>
      <c r="G1774" s="42">
        <f>0.5*Y$11*Y$13*Y$10*(D1774*(1000/3600))^2</f>
        <v>436.95249496305553</v>
      </c>
      <c r="H1774" s="42">
        <f>IF(D1774=0,0,Y$12*Y$9*9.81)</f>
        <v>374.44769999999994</v>
      </c>
      <c r="I1774" s="42">
        <f t="shared" si="162"/>
        <v>811.40019496305547</v>
      </c>
      <c r="J1774" s="42">
        <f>(Y$9*E1774)+IF(E1774&gt;0,H1774+G1774,0)</f>
        <v>-722.91666666666663</v>
      </c>
      <c r="K1774" s="42">
        <f>MAX((Y$9*E1774)+H1774+G1774,0)</f>
        <v>88.48352829638884</v>
      </c>
      <c r="L1774" s="42">
        <f t="shared" si="163"/>
        <v>722.91666666666663</v>
      </c>
      <c r="M1774" s="42">
        <f>ABS(MIN((Y$9*E1774)+H1774+G1774,0))</f>
        <v>0</v>
      </c>
      <c r="N1774" s="42">
        <f>MAX(K1774,0)*(D1774*1000/3600)</f>
        <v>1944.1797467345436</v>
      </c>
      <c r="O1774" s="42">
        <f>ABS(M1774*(D1774*1000/3600))</f>
        <v>0</v>
      </c>
      <c r="P1774" s="42">
        <f>P1773+N1774/1000</f>
        <v>21871.143507390992</v>
      </c>
      <c r="Q1774" s="42">
        <f>Q1773+O1774/1000</f>
        <v>2136.8406981226767</v>
      </c>
      <c r="R1774" s="43"/>
      <c r="S1774" s="43">
        <f t="shared" si="164"/>
        <v>0</v>
      </c>
      <c r="T1774" s="42">
        <f>V1774*Y$16</f>
        <v>1319.7890939966226</v>
      </c>
      <c r="U1774" s="21">
        <f>MIN(O1774,Y$17)</f>
        <v>0</v>
      </c>
      <c r="V1774" s="21">
        <f t="shared" si="167"/>
        <v>1914.0444162283395</v>
      </c>
      <c r="W1774" s="22"/>
    </row>
    <row r="1775" spans="1:23" x14ac:dyDescent="0.35">
      <c r="A1775" s="6" t="s">
        <v>15</v>
      </c>
      <c r="B1775" s="6">
        <v>1768</v>
      </c>
      <c r="C1775" s="6">
        <v>291</v>
      </c>
      <c r="D1775" s="10">
        <v>77.400000000000006</v>
      </c>
      <c r="E1775" s="42">
        <f t="shared" si="165"/>
        <v>-0.55555555555555558</v>
      </c>
      <c r="F1775" s="42">
        <f t="shared" si="166"/>
        <v>-2</v>
      </c>
      <c r="G1775" s="42">
        <f>0.5*Y$11*Y$13*Y$10*(D1775*(1000/3600))^2</f>
        <v>418.37254587000018</v>
      </c>
      <c r="H1775" s="42">
        <f>IF(D1775=0,0,Y$12*Y$9*9.81)</f>
        <v>374.44769999999994</v>
      </c>
      <c r="I1775" s="42">
        <f t="shared" si="162"/>
        <v>792.82024587000012</v>
      </c>
      <c r="J1775" s="42">
        <f>(Y$9*E1775)+IF(E1775&gt;0,H1775+G1775,0)</f>
        <v>-963.88888888888891</v>
      </c>
      <c r="K1775" s="42">
        <f>MAX((Y$9*E1775)+H1775+G1775,0)</f>
        <v>0</v>
      </c>
      <c r="L1775" s="42">
        <f t="shared" si="163"/>
        <v>963.88888888888891</v>
      </c>
      <c r="M1775" s="42">
        <f>ABS(MIN((Y$9*E1775)+H1775+G1775,0))</f>
        <v>171.06864301888879</v>
      </c>
      <c r="N1775" s="42">
        <f>MAX(K1775,0)*(D1775*1000/3600)</f>
        <v>0</v>
      </c>
      <c r="O1775" s="42">
        <f>ABS(M1775*(D1775*1000/3600))</f>
        <v>3677.9758249061092</v>
      </c>
      <c r="P1775" s="42">
        <f>P1774+N1775/1000</f>
        <v>21871.143507390992</v>
      </c>
      <c r="Q1775" s="42">
        <f>Q1774+O1775/1000</f>
        <v>2140.518673947583</v>
      </c>
      <c r="R1775" s="43"/>
      <c r="S1775" s="43">
        <f t="shared" si="164"/>
        <v>0</v>
      </c>
      <c r="T1775" s="42">
        <f>V1775*Y$16</f>
        <v>1322.3251649156346</v>
      </c>
      <c r="U1775" s="21">
        <f>MIN(O1775,Y$17)</f>
        <v>3677.9758249061092</v>
      </c>
      <c r="V1775" s="21">
        <f t="shared" si="167"/>
        <v>1917.7223920532456</v>
      </c>
      <c r="W1775" s="22"/>
    </row>
    <row r="1776" spans="1:23" x14ac:dyDescent="0.35">
      <c r="A1776" s="6" t="s">
        <v>15</v>
      </c>
      <c r="B1776" s="6">
        <v>1769</v>
      </c>
      <c r="C1776" s="6">
        <v>292</v>
      </c>
      <c r="D1776" s="10">
        <v>75.099999999999994</v>
      </c>
      <c r="E1776" s="42">
        <f t="shared" si="165"/>
        <v>-0.70833333333333448</v>
      </c>
      <c r="F1776" s="42">
        <f t="shared" si="166"/>
        <v>-2.5500000000000043</v>
      </c>
      <c r="G1776" s="42">
        <f>0.5*Y$11*Y$13*Y$10*(D1776*(1000/3600))^2</f>
        <v>393.87746169638888</v>
      </c>
      <c r="H1776" s="42">
        <f>IF(D1776=0,0,Y$12*Y$9*9.81)</f>
        <v>374.44769999999994</v>
      </c>
      <c r="I1776" s="42">
        <f t="shared" si="162"/>
        <v>768.32516169638882</v>
      </c>
      <c r="J1776" s="42">
        <f>(Y$9*E1776)+IF(E1776&gt;0,H1776+G1776,0)</f>
        <v>-1228.9583333333353</v>
      </c>
      <c r="K1776" s="42">
        <f>MAX((Y$9*E1776)+H1776+G1776,0)</f>
        <v>0</v>
      </c>
      <c r="L1776" s="42">
        <f t="shared" si="163"/>
        <v>1228.9583333333353</v>
      </c>
      <c r="M1776" s="42">
        <f>ABS(MIN((Y$9*E1776)+H1776+G1776,0))</f>
        <v>460.63317163694649</v>
      </c>
      <c r="N1776" s="42">
        <f>MAX(K1776,0)*(D1776*1000/3600)</f>
        <v>0</v>
      </c>
      <c r="O1776" s="42">
        <f>ABS(M1776*(D1776*1000/3600))</f>
        <v>9609.3197749818555</v>
      </c>
      <c r="P1776" s="42">
        <f>P1775+N1776/1000</f>
        <v>21871.143507390992</v>
      </c>
      <c r="Q1776" s="42">
        <f>Q1775+O1776/1000</f>
        <v>2150.127993722565</v>
      </c>
      <c r="R1776" s="43"/>
      <c r="S1776" s="43">
        <f t="shared" si="164"/>
        <v>0</v>
      </c>
      <c r="T1776" s="42">
        <f>V1776*Y$16</f>
        <v>1328.9510693785719</v>
      </c>
      <c r="U1776" s="21">
        <f>MIN(O1776,Y$17)</f>
        <v>9609.3197749818555</v>
      </c>
      <c r="V1776" s="21">
        <f t="shared" si="167"/>
        <v>1927.3317118282275</v>
      </c>
      <c r="W1776" s="22"/>
    </row>
    <row r="1777" spans="1:23" x14ac:dyDescent="0.35">
      <c r="A1777" s="6" t="s">
        <v>15</v>
      </c>
      <c r="B1777" s="6">
        <v>1770</v>
      </c>
      <c r="C1777" s="6">
        <v>293</v>
      </c>
      <c r="D1777" s="10">
        <v>72.3</v>
      </c>
      <c r="E1777" s="42">
        <f t="shared" si="165"/>
        <v>-0.83333333333333326</v>
      </c>
      <c r="F1777" s="42">
        <f t="shared" si="166"/>
        <v>-3</v>
      </c>
      <c r="G1777" s="42">
        <f>0.5*Y$11*Y$13*Y$10*(D1777*(1000/3600))^2</f>
        <v>365.05462166749993</v>
      </c>
      <c r="H1777" s="42">
        <f>IF(D1777=0,0,Y$12*Y$9*9.81)</f>
        <v>374.44769999999994</v>
      </c>
      <c r="I1777" s="42">
        <f t="shared" si="162"/>
        <v>739.50232166749993</v>
      </c>
      <c r="J1777" s="42">
        <f>(Y$9*E1777)+IF(E1777&gt;0,H1777+G1777,0)</f>
        <v>-1445.8333333333333</v>
      </c>
      <c r="K1777" s="42">
        <f>MAX((Y$9*E1777)+H1777+G1777,0)</f>
        <v>0</v>
      </c>
      <c r="L1777" s="42">
        <f t="shared" si="163"/>
        <v>1445.8333333333333</v>
      </c>
      <c r="M1777" s="42">
        <f>ABS(MIN((Y$9*E1777)+H1777+G1777,0))</f>
        <v>706.33101166583333</v>
      </c>
      <c r="N1777" s="42">
        <f>MAX(K1777,0)*(D1777*1000/3600)</f>
        <v>0</v>
      </c>
      <c r="O1777" s="42">
        <f>ABS(M1777*(D1777*1000/3600))</f>
        <v>14185.481150955486</v>
      </c>
      <c r="P1777" s="42">
        <f>P1776+N1777/1000</f>
        <v>21871.143507390992</v>
      </c>
      <c r="Q1777" s="42">
        <f>Q1776+O1777/1000</f>
        <v>2164.3134748735206</v>
      </c>
      <c r="R1777" s="43"/>
      <c r="S1777" s="43">
        <f t="shared" si="164"/>
        <v>0</v>
      </c>
      <c r="T1777" s="42">
        <f>V1777*Y$16</f>
        <v>1338.7323697273994</v>
      </c>
      <c r="U1777" s="21">
        <f>MIN(O1777,Y$17)</f>
        <v>14185.481150955486</v>
      </c>
      <c r="V1777" s="21">
        <f t="shared" si="167"/>
        <v>1941.5171929791829</v>
      </c>
      <c r="W1777" s="22"/>
    </row>
    <row r="1778" spans="1:23" x14ac:dyDescent="0.35">
      <c r="A1778" s="6" t="s">
        <v>15</v>
      </c>
      <c r="B1778" s="6">
        <v>1771</v>
      </c>
      <c r="C1778" s="6">
        <v>294</v>
      </c>
      <c r="D1778" s="10">
        <v>69.099999999999994</v>
      </c>
      <c r="E1778" s="42">
        <f t="shared" si="165"/>
        <v>-0.88888888888888773</v>
      </c>
      <c r="F1778" s="42">
        <f t="shared" si="166"/>
        <v>-3.1999999999999957</v>
      </c>
      <c r="G1778" s="42">
        <f>0.5*Y$11*Y$13*Y$10*(D1778*(1000/3600))^2</f>
        <v>333.45509012972218</v>
      </c>
      <c r="H1778" s="42">
        <f>IF(D1778=0,0,Y$12*Y$9*9.81)</f>
        <v>374.44769999999994</v>
      </c>
      <c r="I1778" s="42">
        <f t="shared" si="162"/>
        <v>707.90279012972212</v>
      </c>
      <c r="J1778" s="42">
        <f>(Y$9*E1778)+IF(E1778&gt;0,H1778+G1778,0)</f>
        <v>-1542.2222222222201</v>
      </c>
      <c r="K1778" s="42">
        <f>MAX((Y$9*E1778)+H1778+G1778,0)</f>
        <v>0</v>
      </c>
      <c r="L1778" s="42">
        <f t="shared" si="163"/>
        <v>1542.2222222222201</v>
      </c>
      <c r="M1778" s="42">
        <f>ABS(MIN((Y$9*E1778)+H1778+G1778,0))</f>
        <v>834.319432092498</v>
      </c>
      <c r="N1778" s="42">
        <f>MAX(K1778,0)*(D1778*1000/3600)</f>
        <v>0</v>
      </c>
      <c r="O1778" s="42">
        <f>ABS(M1778*(D1778*1000/3600))</f>
        <v>16014.297988219891</v>
      </c>
      <c r="P1778" s="42">
        <f>P1777+N1778/1000</f>
        <v>21871.143507390992</v>
      </c>
      <c r="Q1778" s="42">
        <f>Q1777+O1778/1000</f>
        <v>2180.3277728617404</v>
      </c>
      <c r="R1778" s="43"/>
      <c r="S1778" s="43">
        <f t="shared" si="164"/>
        <v>0</v>
      </c>
      <c r="T1778" s="42">
        <f>V1778*Y$16</f>
        <v>1349.0753044273993</v>
      </c>
      <c r="U1778" s="21">
        <f>MIN(O1778,Y$17)</f>
        <v>15000</v>
      </c>
      <c r="V1778" s="21">
        <f t="shared" si="167"/>
        <v>1956.5171929791829</v>
      </c>
      <c r="W1778" s="22"/>
    </row>
    <row r="1779" spans="1:23" x14ac:dyDescent="0.35">
      <c r="A1779" s="6" t="s">
        <v>15</v>
      </c>
      <c r="B1779" s="6">
        <v>1772</v>
      </c>
      <c r="C1779" s="6">
        <v>295</v>
      </c>
      <c r="D1779" s="10">
        <v>65.900000000000006</v>
      </c>
      <c r="E1779" s="42">
        <f t="shared" si="165"/>
        <v>-0.88888888888888773</v>
      </c>
      <c r="F1779" s="42">
        <f t="shared" si="166"/>
        <v>-3.1999999999999957</v>
      </c>
      <c r="G1779" s="42">
        <f>0.5*Y$11*Y$13*Y$10*(D1779*(1000/3600))^2</f>
        <v>303.28580612972229</v>
      </c>
      <c r="H1779" s="42">
        <f>IF(D1779=0,0,Y$12*Y$9*9.81)</f>
        <v>374.44769999999994</v>
      </c>
      <c r="I1779" s="42">
        <f t="shared" si="162"/>
        <v>677.73350612972217</v>
      </c>
      <c r="J1779" s="42">
        <f>(Y$9*E1779)+IF(E1779&gt;0,H1779+G1779,0)</f>
        <v>-1542.2222222222201</v>
      </c>
      <c r="K1779" s="42">
        <f>MAX((Y$9*E1779)+H1779+G1779,0)</f>
        <v>0</v>
      </c>
      <c r="L1779" s="42">
        <f t="shared" si="163"/>
        <v>1542.2222222222201</v>
      </c>
      <c r="M1779" s="42">
        <f>ABS(MIN((Y$9*E1779)+H1779+G1779,0))</f>
        <v>864.48871609249795</v>
      </c>
      <c r="N1779" s="42">
        <f>MAX(K1779,0)*(D1779*1000/3600)</f>
        <v>0</v>
      </c>
      <c r="O1779" s="42">
        <f>ABS(M1779*(D1779*1000/3600))</f>
        <v>15824.946219582116</v>
      </c>
      <c r="P1779" s="42">
        <f>P1778+N1779/1000</f>
        <v>21871.143507390992</v>
      </c>
      <c r="Q1779" s="42">
        <f>Q1778+O1779/1000</f>
        <v>2196.1527190813226</v>
      </c>
      <c r="R1779" s="43"/>
      <c r="S1779" s="43">
        <f t="shared" si="164"/>
        <v>0</v>
      </c>
      <c r="T1779" s="42">
        <f>V1779*Y$16</f>
        <v>1359.4182391273994</v>
      </c>
      <c r="U1779" s="21">
        <f>MIN(O1779,Y$17)</f>
        <v>15000</v>
      </c>
      <c r="V1779" s="21">
        <f t="shared" si="167"/>
        <v>1971.5171929791829</v>
      </c>
      <c r="W1779" s="22"/>
    </row>
    <row r="1780" spans="1:23" x14ac:dyDescent="0.35">
      <c r="A1780" s="6" t="s">
        <v>15</v>
      </c>
      <c r="B1780" s="6">
        <v>1773</v>
      </c>
      <c r="C1780" s="6">
        <v>296</v>
      </c>
      <c r="D1780" s="10">
        <v>62.7</v>
      </c>
      <c r="E1780" s="42">
        <f t="shared" si="165"/>
        <v>-0.86111111111111149</v>
      </c>
      <c r="F1780" s="42">
        <f t="shared" si="166"/>
        <v>-3.1000000000000014</v>
      </c>
      <c r="G1780" s="42">
        <f>0.5*Y$11*Y$13*Y$10*(D1780*(1000/3600))^2</f>
        <v>274.54676966750003</v>
      </c>
      <c r="H1780" s="42">
        <f>IF(D1780=0,0,Y$12*Y$9*9.81)</f>
        <v>374.44769999999994</v>
      </c>
      <c r="I1780" s="42">
        <f t="shared" si="162"/>
        <v>648.99446966749997</v>
      </c>
      <c r="J1780" s="42">
        <f>(Y$9*E1780)+IF(E1780&gt;0,H1780+G1780,0)</f>
        <v>-1494.0277777777785</v>
      </c>
      <c r="K1780" s="42">
        <f>MAX((Y$9*E1780)+H1780+G1780,0)</f>
        <v>0</v>
      </c>
      <c r="L1780" s="42">
        <f t="shared" si="163"/>
        <v>1494.0277777777785</v>
      </c>
      <c r="M1780" s="42">
        <f>ABS(MIN((Y$9*E1780)+H1780+G1780,0))</f>
        <v>845.03330811027854</v>
      </c>
      <c r="N1780" s="42">
        <f>MAX(K1780,0)*(D1780*1000/3600)</f>
        <v>0</v>
      </c>
      <c r="O1780" s="42">
        <f>ABS(M1780*(D1780*1000/3600))</f>
        <v>14717.663449587351</v>
      </c>
      <c r="P1780" s="42">
        <f>P1779+N1780/1000</f>
        <v>21871.143507390992</v>
      </c>
      <c r="Q1780" s="42">
        <f>Q1779+O1780/1000</f>
        <v>2210.8703825309099</v>
      </c>
      <c r="R1780" s="43"/>
      <c r="S1780" s="43">
        <f t="shared" si="164"/>
        <v>0</v>
      </c>
      <c r="T1780" s="42">
        <f>V1780*Y$16</f>
        <v>1369.5664945937767</v>
      </c>
      <c r="U1780" s="21">
        <f>MIN(O1780,Y$17)</f>
        <v>14717.663449587351</v>
      </c>
      <c r="V1780" s="21">
        <f t="shared" si="167"/>
        <v>1986.2348564287704</v>
      </c>
      <c r="W1780" s="22"/>
    </row>
    <row r="1781" spans="1:23" x14ac:dyDescent="0.35">
      <c r="A1781" s="6" t="s">
        <v>15</v>
      </c>
      <c r="B1781" s="6">
        <v>1774</v>
      </c>
      <c r="C1781" s="6">
        <v>297</v>
      </c>
      <c r="D1781" s="10">
        <v>59.7</v>
      </c>
      <c r="E1781" s="42">
        <f t="shared" si="165"/>
        <v>-0.79166666666666707</v>
      </c>
      <c r="F1781" s="42">
        <f t="shared" si="166"/>
        <v>-2.8500000000000014</v>
      </c>
      <c r="G1781" s="42">
        <f>0.5*Y$11*Y$13*Y$10*(D1781*(1000/3600))^2</f>
        <v>248.90287826750006</v>
      </c>
      <c r="H1781" s="42">
        <f>IF(D1781=0,0,Y$12*Y$9*9.81)</f>
        <v>374.44769999999994</v>
      </c>
      <c r="I1781" s="42">
        <f t="shared" si="162"/>
        <v>623.35057826749994</v>
      </c>
      <c r="J1781" s="42">
        <f>(Y$9*E1781)+IF(E1781&gt;0,H1781+G1781,0)</f>
        <v>-1373.5416666666674</v>
      </c>
      <c r="K1781" s="42">
        <f>MAX((Y$9*E1781)+H1781+G1781,0)</f>
        <v>0</v>
      </c>
      <c r="L1781" s="42">
        <f t="shared" si="163"/>
        <v>1373.5416666666674</v>
      </c>
      <c r="M1781" s="42">
        <f>ABS(MIN((Y$9*E1781)+H1781+G1781,0))</f>
        <v>750.19108839916748</v>
      </c>
      <c r="N1781" s="42">
        <f>MAX(K1781,0)*(D1781*1000/3600)</f>
        <v>0</v>
      </c>
      <c r="O1781" s="42">
        <f>ABS(M1781*(D1781*1000/3600))</f>
        <v>12440.668882619526</v>
      </c>
      <c r="P1781" s="42">
        <f>P1780+N1781/1000</f>
        <v>21871.143507390992</v>
      </c>
      <c r="Q1781" s="42">
        <f>Q1780+O1781/1000</f>
        <v>2223.3110514135292</v>
      </c>
      <c r="R1781" s="43"/>
      <c r="S1781" s="43">
        <f t="shared" si="164"/>
        <v>0</v>
      </c>
      <c r="T1781" s="42">
        <f>V1781*Y$16</f>
        <v>1378.1446963189271</v>
      </c>
      <c r="U1781" s="21">
        <f>MIN(O1781,Y$17)</f>
        <v>12440.668882619526</v>
      </c>
      <c r="V1781" s="21">
        <f t="shared" si="167"/>
        <v>1998.6755253113899</v>
      </c>
      <c r="W1781" s="22"/>
    </row>
    <row r="1782" spans="1:23" x14ac:dyDescent="0.35">
      <c r="A1782" s="6" t="s">
        <v>15</v>
      </c>
      <c r="B1782" s="6">
        <v>1775</v>
      </c>
      <c r="C1782" s="6">
        <v>298</v>
      </c>
      <c r="D1782" s="10">
        <v>57</v>
      </c>
      <c r="E1782" s="42">
        <f t="shared" si="165"/>
        <v>-0.70833333333333348</v>
      </c>
      <c r="F1782" s="42">
        <f t="shared" si="166"/>
        <v>-2.5500000000000007</v>
      </c>
      <c r="G1782" s="42">
        <f>0.5*Y$11*Y$13*Y$10*(D1782*(1000/3600))^2</f>
        <v>226.89815675</v>
      </c>
      <c r="H1782" s="42">
        <f>IF(D1782=0,0,Y$12*Y$9*9.81)</f>
        <v>374.44769999999994</v>
      </c>
      <c r="I1782" s="42">
        <f t="shared" si="162"/>
        <v>601.34585674999994</v>
      </c>
      <c r="J1782" s="42">
        <f>(Y$9*E1782)+IF(E1782&gt;0,H1782+G1782,0)</f>
        <v>-1228.9583333333335</v>
      </c>
      <c r="K1782" s="42">
        <f>MAX((Y$9*E1782)+H1782+G1782,0)</f>
        <v>0</v>
      </c>
      <c r="L1782" s="42">
        <f t="shared" si="163"/>
        <v>1228.9583333333335</v>
      </c>
      <c r="M1782" s="42">
        <f>ABS(MIN((Y$9*E1782)+H1782+G1782,0))</f>
        <v>627.61247658333355</v>
      </c>
      <c r="N1782" s="42">
        <f>MAX(K1782,0)*(D1782*1000/3600)</f>
        <v>0</v>
      </c>
      <c r="O1782" s="42">
        <f>ABS(M1782*(D1782*1000/3600))</f>
        <v>9937.1975459027817</v>
      </c>
      <c r="P1782" s="42">
        <f>P1781+N1782/1000</f>
        <v>21871.143507390992</v>
      </c>
      <c r="Q1782" s="42">
        <f>Q1781+O1782/1000</f>
        <v>2233.2482489594317</v>
      </c>
      <c r="R1782" s="43"/>
      <c r="S1782" s="43">
        <f t="shared" si="164"/>
        <v>0</v>
      </c>
      <c r="T1782" s="42">
        <f>V1782*Y$16</f>
        <v>1384.9966820068119</v>
      </c>
      <c r="U1782" s="21">
        <f>MIN(O1782,Y$17)</f>
        <v>9937.1975459027817</v>
      </c>
      <c r="V1782" s="21">
        <f t="shared" si="167"/>
        <v>2008.6127228572927</v>
      </c>
      <c r="W1782" s="22"/>
    </row>
    <row r="1783" spans="1:23" x14ac:dyDescent="0.35">
      <c r="A1783" s="6" t="s">
        <v>15</v>
      </c>
      <c r="B1783" s="6">
        <v>1776</v>
      </c>
      <c r="C1783" s="6">
        <v>299</v>
      </c>
      <c r="D1783" s="10">
        <v>54.6</v>
      </c>
      <c r="E1783" s="42">
        <f t="shared" si="165"/>
        <v>-0.6666666666666663</v>
      </c>
      <c r="F1783" s="42">
        <f t="shared" si="166"/>
        <v>-2.3999999999999986</v>
      </c>
      <c r="G1783" s="42">
        <f>0.5*Y$11*Y$13*Y$10*(D1783*(1000/3600))^2</f>
        <v>208.19320067000001</v>
      </c>
      <c r="H1783" s="42">
        <f>IF(D1783=0,0,Y$12*Y$9*9.81)</f>
        <v>374.44769999999994</v>
      </c>
      <c r="I1783" s="42">
        <f t="shared" si="162"/>
        <v>582.64090066999995</v>
      </c>
      <c r="J1783" s="42">
        <f>(Y$9*E1783)+IF(E1783&gt;0,H1783+G1783,0)</f>
        <v>-1156.6666666666661</v>
      </c>
      <c r="K1783" s="42">
        <f>MAX((Y$9*E1783)+H1783+G1783,0)</f>
        <v>0</v>
      </c>
      <c r="L1783" s="42">
        <f t="shared" si="163"/>
        <v>1156.6666666666661</v>
      </c>
      <c r="M1783" s="42">
        <f>ABS(MIN((Y$9*E1783)+H1783+G1783,0))</f>
        <v>574.02576599666611</v>
      </c>
      <c r="N1783" s="42">
        <f>MAX(K1783,0)*(D1783*1000/3600)</f>
        <v>0</v>
      </c>
      <c r="O1783" s="42">
        <f>ABS(M1783*(D1783*1000/3600))</f>
        <v>8706.0574509494363</v>
      </c>
      <c r="P1783" s="42">
        <f>P1782+N1783/1000</f>
        <v>21871.143507390992</v>
      </c>
      <c r="Q1783" s="42">
        <f>Q1782+O1783/1000</f>
        <v>2241.9543064103814</v>
      </c>
      <c r="R1783" s="43"/>
      <c r="S1783" s="43">
        <f t="shared" si="164"/>
        <v>0</v>
      </c>
      <c r="T1783" s="42">
        <f>V1783*Y$16</f>
        <v>1390.9997609207865</v>
      </c>
      <c r="U1783" s="21">
        <f>MIN(O1783,Y$17)</f>
        <v>8706.0574509494363</v>
      </c>
      <c r="V1783" s="21">
        <f t="shared" si="167"/>
        <v>2017.3187803082421</v>
      </c>
      <c r="W1783" s="22"/>
    </row>
    <row r="1784" spans="1:23" x14ac:dyDescent="0.35">
      <c r="A1784" s="6" t="s">
        <v>15</v>
      </c>
      <c r="B1784" s="6">
        <v>1777</v>
      </c>
      <c r="C1784" s="6">
        <v>300</v>
      </c>
      <c r="D1784" s="10">
        <v>52.2</v>
      </c>
      <c r="E1784" s="42">
        <f t="shared" si="165"/>
        <v>-0.68055555555555536</v>
      </c>
      <c r="F1784" s="42">
        <f t="shared" si="166"/>
        <v>-2.4499999999999993</v>
      </c>
      <c r="G1784" s="42">
        <f>0.5*Y$11*Y$13*Y$10*(D1784*(1000/3600))^2</f>
        <v>190.29275883000005</v>
      </c>
      <c r="H1784" s="42">
        <f>IF(D1784=0,0,Y$12*Y$9*9.81)</f>
        <v>374.44769999999994</v>
      </c>
      <c r="I1784" s="42">
        <f t="shared" si="162"/>
        <v>564.74045882999997</v>
      </c>
      <c r="J1784" s="42">
        <f>(Y$9*E1784)+IF(E1784&gt;0,H1784+G1784,0)</f>
        <v>-1180.7638888888885</v>
      </c>
      <c r="K1784" s="42">
        <f>MAX((Y$9*E1784)+H1784+G1784,0)</f>
        <v>0</v>
      </c>
      <c r="L1784" s="42">
        <f t="shared" si="163"/>
        <v>1180.7638888888885</v>
      </c>
      <c r="M1784" s="42">
        <f>ABS(MIN((Y$9*E1784)+H1784+G1784,0))</f>
        <v>616.02343005888849</v>
      </c>
      <c r="N1784" s="42">
        <f>MAX(K1784,0)*(D1784*1000/3600)</f>
        <v>0</v>
      </c>
      <c r="O1784" s="42">
        <f>ABS(M1784*(D1784*1000/3600))</f>
        <v>8932.3397358538823</v>
      </c>
      <c r="P1784" s="42">
        <f>P1783+N1784/1000</f>
        <v>21871.143507390992</v>
      </c>
      <c r="Q1784" s="42">
        <f>Q1783+O1784/1000</f>
        <v>2250.8866461462353</v>
      </c>
      <c r="R1784" s="43"/>
      <c r="S1784" s="43">
        <f t="shared" si="164"/>
        <v>0</v>
      </c>
      <c r="T1784" s="42">
        <f>V1784*Y$16</f>
        <v>1397.1588680278633</v>
      </c>
      <c r="U1784" s="21">
        <f>MIN(O1784,Y$17)</f>
        <v>8932.3397358538823</v>
      </c>
      <c r="V1784" s="21">
        <f t="shared" si="167"/>
        <v>2026.2511200440961</v>
      </c>
      <c r="W1784" s="22"/>
    </row>
    <row r="1785" spans="1:23" x14ac:dyDescent="0.35">
      <c r="A1785" s="6" t="s">
        <v>15</v>
      </c>
      <c r="B1785" s="6">
        <v>1778</v>
      </c>
      <c r="C1785" s="6">
        <v>301</v>
      </c>
      <c r="D1785" s="10">
        <v>49.7</v>
      </c>
      <c r="E1785" s="42">
        <f t="shared" si="165"/>
        <v>-0.75000000000000078</v>
      </c>
      <c r="F1785" s="42">
        <f t="shared" si="166"/>
        <v>-2.7000000000000028</v>
      </c>
      <c r="G1785" s="42">
        <f>0.5*Y$11*Y$13*Y$10*(D1785*(1000/3600))^2</f>
        <v>172.50195998972228</v>
      </c>
      <c r="H1785" s="42">
        <f>IF(D1785=0,0,Y$12*Y$9*9.81)</f>
        <v>374.44769999999994</v>
      </c>
      <c r="I1785" s="42">
        <f t="shared" si="162"/>
        <v>546.94965998972225</v>
      </c>
      <c r="J1785" s="42">
        <f>(Y$9*E1785)+IF(E1785&gt;0,H1785+G1785,0)</f>
        <v>-1301.2500000000014</v>
      </c>
      <c r="K1785" s="42">
        <f>MAX((Y$9*E1785)+H1785+G1785,0)</f>
        <v>0</v>
      </c>
      <c r="L1785" s="42">
        <f t="shared" si="163"/>
        <v>1301.2500000000014</v>
      </c>
      <c r="M1785" s="42">
        <f>ABS(MIN((Y$9*E1785)+H1785+G1785,0))</f>
        <v>754.30034001027911</v>
      </c>
      <c r="N1785" s="42">
        <f>MAX(K1785,0)*(D1785*1000/3600)</f>
        <v>0</v>
      </c>
      <c r="O1785" s="42">
        <f>ABS(M1785*(D1785*1000/3600))</f>
        <v>10413.535249586354</v>
      </c>
      <c r="P1785" s="42">
        <f>P1784+N1785/1000</f>
        <v>21871.143507390992</v>
      </c>
      <c r="Q1785" s="42">
        <f>Q1784+O1785/1000</f>
        <v>2261.3001813958217</v>
      </c>
      <c r="R1785" s="43"/>
      <c r="S1785" s="43">
        <f t="shared" si="164"/>
        <v>0</v>
      </c>
      <c r="T1785" s="42">
        <f>V1785*Y$16</f>
        <v>1404.3393023667047</v>
      </c>
      <c r="U1785" s="21">
        <f>MIN(O1785,Y$17)</f>
        <v>10413.535249586354</v>
      </c>
      <c r="V1785" s="21">
        <f t="shared" si="167"/>
        <v>2036.6646552936825</v>
      </c>
      <c r="W1785" s="22"/>
    </row>
    <row r="1786" spans="1:23" x14ac:dyDescent="0.35">
      <c r="A1786" s="6" t="s">
        <v>15</v>
      </c>
      <c r="B1786" s="6">
        <v>1779</v>
      </c>
      <c r="C1786" s="6">
        <v>302</v>
      </c>
      <c r="D1786" s="10">
        <v>46.8</v>
      </c>
      <c r="E1786" s="42">
        <f t="shared" si="165"/>
        <v>-0.86111111111111149</v>
      </c>
      <c r="F1786" s="42">
        <f t="shared" si="166"/>
        <v>-3.1000000000000014</v>
      </c>
      <c r="G1786" s="42">
        <f>0.5*Y$11*Y$13*Y$10*(D1786*(1000/3600))^2</f>
        <v>152.95826987999999</v>
      </c>
      <c r="H1786" s="42">
        <f>IF(D1786=0,0,Y$12*Y$9*9.81)</f>
        <v>374.44769999999994</v>
      </c>
      <c r="I1786" s="42">
        <f t="shared" si="162"/>
        <v>527.40596987999993</v>
      </c>
      <c r="J1786" s="42">
        <f>(Y$9*E1786)+IF(E1786&gt;0,H1786+G1786,0)</f>
        <v>-1494.0277777777785</v>
      </c>
      <c r="K1786" s="42">
        <f>MAX((Y$9*E1786)+H1786+G1786,0)</f>
        <v>0</v>
      </c>
      <c r="L1786" s="42">
        <f t="shared" si="163"/>
        <v>1494.0277777777785</v>
      </c>
      <c r="M1786" s="42">
        <f>ABS(MIN((Y$9*E1786)+H1786+G1786,0))</f>
        <v>966.62180789777858</v>
      </c>
      <c r="N1786" s="42">
        <f>MAX(K1786,0)*(D1786*1000/3600)</f>
        <v>0</v>
      </c>
      <c r="O1786" s="42">
        <f>ABS(M1786*(D1786*1000/3600))</f>
        <v>12566.083502671121</v>
      </c>
      <c r="P1786" s="42">
        <f>P1785+N1786/1000</f>
        <v>21871.143507390992</v>
      </c>
      <c r="Q1786" s="42">
        <f>Q1785+O1786/1000</f>
        <v>2273.8662648984928</v>
      </c>
      <c r="R1786" s="43"/>
      <c r="S1786" s="43">
        <f t="shared" si="164"/>
        <v>0</v>
      </c>
      <c r="T1786" s="42">
        <f>V1786*Y$16</f>
        <v>1413.0039811068964</v>
      </c>
      <c r="U1786" s="21">
        <f>MIN(O1786,Y$17)</f>
        <v>12566.083502671121</v>
      </c>
      <c r="V1786" s="21">
        <f t="shared" si="167"/>
        <v>2049.2307387963538</v>
      </c>
      <c r="W1786" s="22"/>
    </row>
    <row r="1787" spans="1:23" x14ac:dyDescent="0.35">
      <c r="A1787" s="6" t="s">
        <v>15</v>
      </c>
      <c r="B1787" s="6">
        <v>1780</v>
      </c>
      <c r="C1787" s="6">
        <v>303</v>
      </c>
      <c r="D1787" s="10">
        <v>43.5</v>
      </c>
      <c r="E1787" s="42">
        <f t="shared" si="165"/>
        <v>-0.95833333333333315</v>
      </c>
      <c r="F1787" s="42">
        <f t="shared" si="166"/>
        <v>-3.4499999999999993</v>
      </c>
      <c r="G1787" s="42">
        <f>0.5*Y$11*Y$13*Y$10*(D1787*(1000/3600))^2</f>
        <v>132.14774918750001</v>
      </c>
      <c r="H1787" s="42">
        <f>IF(D1787=0,0,Y$12*Y$9*9.81)</f>
        <v>374.44769999999994</v>
      </c>
      <c r="I1787" s="42">
        <f t="shared" si="162"/>
        <v>506.59544918749998</v>
      </c>
      <c r="J1787" s="42">
        <f>(Y$9*E1787)+IF(E1787&gt;0,H1787+G1787,0)</f>
        <v>-1662.708333333333</v>
      </c>
      <c r="K1787" s="42">
        <f>MAX((Y$9*E1787)+H1787+G1787,0)</f>
        <v>0</v>
      </c>
      <c r="L1787" s="42">
        <f t="shared" si="163"/>
        <v>1662.708333333333</v>
      </c>
      <c r="M1787" s="42">
        <f>ABS(MIN((Y$9*E1787)+H1787+G1787,0))</f>
        <v>1156.112884145833</v>
      </c>
      <c r="N1787" s="42">
        <f>MAX(K1787,0)*(D1787*1000/3600)</f>
        <v>0</v>
      </c>
      <c r="O1787" s="42">
        <f>ABS(M1787*(D1787*1000/3600))</f>
        <v>13969.697350095483</v>
      </c>
      <c r="P1787" s="42">
        <f>P1786+N1787/1000</f>
        <v>21871.143507390992</v>
      </c>
      <c r="Q1787" s="42">
        <f>Q1786+O1787/1000</f>
        <v>2287.8359622485882</v>
      </c>
      <c r="R1787" s="43"/>
      <c r="S1787" s="43">
        <f t="shared" si="164"/>
        <v>0</v>
      </c>
      <c r="T1787" s="42">
        <f>V1787*Y$16</f>
        <v>1422.6364922716164</v>
      </c>
      <c r="U1787" s="21">
        <f>MIN(O1787,Y$17)</f>
        <v>13969.697350095483</v>
      </c>
      <c r="V1787" s="21">
        <f t="shared" si="167"/>
        <v>2063.2004361464492</v>
      </c>
      <c r="W1787" s="22"/>
    </row>
    <row r="1788" spans="1:23" x14ac:dyDescent="0.35">
      <c r="A1788" s="6" t="s">
        <v>15</v>
      </c>
      <c r="B1788" s="6">
        <v>1781</v>
      </c>
      <c r="C1788" s="6">
        <v>304</v>
      </c>
      <c r="D1788" s="10">
        <v>39.9</v>
      </c>
      <c r="E1788" s="42">
        <f t="shared" si="165"/>
        <v>-0.98611111111111127</v>
      </c>
      <c r="F1788" s="42">
        <f t="shared" si="166"/>
        <v>-3.5500000000000007</v>
      </c>
      <c r="G1788" s="42">
        <f>0.5*Y$11*Y$13*Y$10*(D1788*(1000/3600))^2</f>
        <v>111.18009680750001</v>
      </c>
      <c r="H1788" s="42">
        <f>IF(D1788=0,0,Y$12*Y$9*9.81)</f>
        <v>374.44769999999994</v>
      </c>
      <c r="I1788" s="42">
        <f t="shared" si="162"/>
        <v>485.62779680749998</v>
      </c>
      <c r="J1788" s="42">
        <f>(Y$9*E1788)+IF(E1788&gt;0,H1788+G1788,0)</f>
        <v>-1710.9027777777781</v>
      </c>
      <c r="K1788" s="42">
        <f>MAX((Y$9*E1788)+H1788+G1788,0)</f>
        <v>0</v>
      </c>
      <c r="L1788" s="42">
        <f t="shared" si="163"/>
        <v>1710.9027777777781</v>
      </c>
      <c r="M1788" s="42">
        <f>ABS(MIN((Y$9*E1788)+H1788+G1788,0))</f>
        <v>1225.2749809702782</v>
      </c>
      <c r="N1788" s="42">
        <f>MAX(K1788,0)*(D1788*1000/3600)</f>
        <v>0</v>
      </c>
      <c r="O1788" s="42">
        <f>ABS(M1788*(D1788*1000/3600))</f>
        <v>13580.131039087251</v>
      </c>
      <c r="P1788" s="42">
        <f>P1787+N1788/1000</f>
        <v>21871.143507390992</v>
      </c>
      <c r="Q1788" s="42">
        <f>Q1787+O1788/1000</f>
        <v>2301.4160932876753</v>
      </c>
      <c r="R1788" s="43"/>
      <c r="S1788" s="43">
        <f t="shared" si="164"/>
        <v>0</v>
      </c>
      <c r="T1788" s="42">
        <f>V1788*Y$16</f>
        <v>1432.0003861752643</v>
      </c>
      <c r="U1788" s="21">
        <f>MIN(O1788,Y$17)</f>
        <v>13580.131039087251</v>
      </c>
      <c r="V1788" s="21">
        <f t="shared" si="167"/>
        <v>2076.7805671855363</v>
      </c>
      <c r="W1788" s="22"/>
    </row>
    <row r="1789" spans="1:23" x14ac:dyDescent="0.35">
      <c r="A1789" s="6" t="s">
        <v>15</v>
      </c>
      <c r="B1789" s="6">
        <v>1782</v>
      </c>
      <c r="C1789" s="6">
        <v>305</v>
      </c>
      <c r="D1789" s="10">
        <v>36.4</v>
      </c>
      <c r="E1789" s="42">
        <f t="shared" si="165"/>
        <v>-0.93055555555555491</v>
      </c>
      <c r="F1789" s="42">
        <f t="shared" si="166"/>
        <v>-3.3499999999999979</v>
      </c>
      <c r="G1789" s="42">
        <f>0.5*Y$11*Y$13*Y$10*(D1789*(1000/3600))^2</f>
        <v>92.530311408888878</v>
      </c>
      <c r="H1789" s="42">
        <f>IF(D1789=0,0,Y$12*Y$9*9.81)</f>
        <v>374.44769999999994</v>
      </c>
      <c r="I1789" s="42">
        <f t="shared" si="162"/>
        <v>466.97801140888885</v>
      </c>
      <c r="J1789" s="42">
        <f>(Y$9*E1789)+IF(E1789&gt;0,H1789+G1789,0)</f>
        <v>-1614.5138888888878</v>
      </c>
      <c r="K1789" s="42">
        <f>MAX((Y$9*E1789)+H1789+G1789,0)</f>
        <v>0</v>
      </c>
      <c r="L1789" s="42">
        <f t="shared" si="163"/>
        <v>1614.5138888888878</v>
      </c>
      <c r="M1789" s="42">
        <f>ABS(MIN((Y$9*E1789)+H1789+G1789,0))</f>
        <v>1147.535877479999</v>
      </c>
      <c r="N1789" s="42">
        <f>MAX(K1789,0)*(D1789*1000/3600)</f>
        <v>0</v>
      </c>
      <c r="O1789" s="42">
        <f>ABS(M1789*(D1789*1000/3600))</f>
        <v>11602.862761186656</v>
      </c>
      <c r="P1789" s="42">
        <f>P1788+N1789/1000</f>
        <v>21871.143507390992</v>
      </c>
      <c r="Q1789" s="42">
        <f>Q1788+O1789/1000</f>
        <v>2313.018956048862</v>
      </c>
      <c r="R1789" s="43"/>
      <c r="S1789" s="43">
        <f t="shared" si="164"/>
        <v>0</v>
      </c>
      <c r="T1789" s="42">
        <f>V1789*Y$16</f>
        <v>1440.0008963000655</v>
      </c>
      <c r="U1789" s="21">
        <f>MIN(O1789,Y$17)</f>
        <v>11602.862761186656</v>
      </c>
      <c r="V1789" s="21">
        <f t="shared" si="167"/>
        <v>2088.383429946723</v>
      </c>
      <c r="W1789" s="22"/>
    </row>
    <row r="1790" spans="1:23" x14ac:dyDescent="0.35">
      <c r="A1790" s="6" t="s">
        <v>15</v>
      </c>
      <c r="B1790" s="6">
        <v>1783</v>
      </c>
      <c r="C1790" s="6">
        <v>306</v>
      </c>
      <c r="D1790" s="10">
        <v>33.200000000000003</v>
      </c>
      <c r="E1790" s="42">
        <f t="shared" si="165"/>
        <v>-0.8194444444444442</v>
      </c>
      <c r="F1790" s="42">
        <f t="shared" si="166"/>
        <v>-2.9499999999999993</v>
      </c>
      <c r="G1790" s="42">
        <f>0.5*Y$11*Y$13*Y$10*(D1790*(1000/3600))^2</f>
        <v>76.976369435555583</v>
      </c>
      <c r="H1790" s="42">
        <f>IF(D1790=0,0,Y$12*Y$9*9.81)</f>
        <v>374.44769999999994</v>
      </c>
      <c r="I1790" s="42">
        <f t="shared" si="162"/>
        <v>451.42406943555551</v>
      </c>
      <c r="J1790" s="42">
        <f>(Y$9*E1790)+IF(E1790&gt;0,H1790+G1790,0)</f>
        <v>-1421.7361111111106</v>
      </c>
      <c r="K1790" s="42">
        <f>MAX((Y$9*E1790)+H1790+G1790,0)</f>
        <v>0</v>
      </c>
      <c r="L1790" s="42">
        <f t="shared" si="163"/>
        <v>1421.7361111111106</v>
      </c>
      <c r="M1790" s="42">
        <f>ABS(MIN((Y$9*E1790)+H1790+G1790,0))</f>
        <v>970.31204167555507</v>
      </c>
      <c r="N1790" s="42">
        <f>MAX(K1790,0)*(D1790*1000/3600)</f>
        <v>0</v>
      </c>
      <c r="O1790" s="42">
        <f>ABS(M1790*(D1790*1000/3600))</f>
        <v>8948.4332732301173</v>
      </c>
      <c r="P1790" s="42">
        <f>P1789+N1790/1000</f>
        <v>21871.143507390992</v>
      </c>
      <c r="Q1790" s="42">
        <f>Q1789+O1790/1000</f>
        <v>2321.967389322092</v>
      </c>
      <c r="R1790" s="43"/>
      <c r="S1790" s="43">
        <f t="shared" si="164"/>
        <v>0</v>
      </c>
      <c r="T1790" s="42">
        <f>V1790*Y$16</f>
        <v>1446.1711003675539</v>
      </c>
      <c r="U1790" s="21">
        <f>MIN(O1790,Y$17)</f>
        <v>8948.4332732301173</v>
      </c>
      <c r="V1790" s="21">
        <f t="shared" si="167"/>
        <v>2097.331863219953</v>
      </c>
      <c r="W1790" s="22"/>
    </row>
    <row r="1791" spans="1:23" x14ac:dyDescent="0.35">
      <c r="A1791" s="6" t="s">
        <v>15</v>
      </c>
      <c r="B1791" s="6">
        <v>1784</v>
      </c>
      <c r="C1791" s="6">
        <v>307</v>
      </c>
      <c r="D1791" s="10">
        <v>30.5</v>
      </c>
      <c r="E1791" s="42">
        <f t="shared" si="165"/>
        <v>-0.6805555555555558</v>
      </c>
      <c r="F1791" s="42">
        <f t="shared" si="166"/>
        <v>-2.4500000000000011</v>
      </c>
      <c r="G1791" s="42">
        <f>0.5*Y$11*Y$13*Y$10*(D1791*(1000/3600))^2</f>
        <v>64.965223243055576</v>
      </c>
      <c r="H1791" s="42">
        <f>IF(D1791=0,0,Y$12*Y$9*9.81)</f>
        <v>374.44769999999994</v>
      </c>
      <c r="I1791" s="42">
        <f t="shared" si="162"/>
        <v>439.4129232430555</v>
      </c>
      <c r="J1791" s="42">
        <f>(Y$9*E1791)+IF(E1791&gt;0,H1791+G1791,0)</f>
        <v>-1180.7638888888894</v>
      </c>
      <c r="K1791" s="42">
        <f>MAX((Y$9*E1791)+H1791+G1791,0)</f>
        <v>0</v>
      </c>
      <c r="L1791" s="42">
        <f t="shared" si="163"/>
        <v>1180.7638888888894</v>
      </c>
      <c r="M1791" s="42">
        <f>ABS(MIN((Y$9*E1791)+H1791+G1791,0))</f>
        <v>741.35096564583387</v>
      </c>
      <c r="N1791" s="42">
        <f>MAX(K1791,0)*(D1791*1000/3600)</f>
        <v>0</v>
      </c>
      <c r="O1791" s="42">
        <f>ABS(M1791*(D1791*1000/3600))</f>
        <v>6280.8901256105364</v>
      </c>
      <c r="P1791" s="42">
        <f>P1790+N1791/1000</f>
        <v>21871.143507390992</v>
      </c>
      <c r="Q1791" s="42">
        <f>Q1790+O1791/1000</f>
        <v>2328.2482794477023</v>
      </c>
      <c r="R1791" s="43"/>
      <c r="S1791" s="43">
        <f t="shared" si="164"/>
        <v>0</v>
      </c>
      <c r="T1791" s="42">
        <f>V1791*Y$16</f>
        <v>1450.5019561293579</v>
      </c>
      <c r="U1791" s="21">
        <f>MIN(O1791,Y$17)</f>
        <v>6280.8901256105364</v>
      </c>
      <c r="V1791" s="21">
        <f t="shared" si="167"/>
        <v>2103.6127533455633</v>
      </c>
      <c r="W1791" s="22"/>
    </row>
    <row r="1792" spans="1:23" x14ac:dyDescent="0.35">
      <c r="A1792" s="6" t="s">
        <v>15</v>
      </c>
      <c r="B1792" s="6">
        <v>1785</v>
      </c>
      <c r="C1792" s="6">
        <v>308</v>
      </c>
      <c r="D1792" s="10">
        <v>28.3</v>
      </c>
      <c r="E1792" s="42">
        <f t="shared" si="165"/>
        <v>-0.58333333333333326</v>
      </c>
      <c r="F1792" s="42">
        <f t="shared" si="166"/>
        <v>-2.0999999999999996</v>
      </c>
      <c r="G1792" s="42">
        <f>0.5*Y$11*Y$13*Y$10*(D1792*(1000/3600))^2</f>
        <v>55.931198756388895</v>
      </c>
      <c r="H1792" s="42">
        <f>IF(D1792=0,0,Y$12*Y$9*9.81)</f>
        <v>374.44769999999994</v>
      </c>
      <c r="I1792" s="42">
        <f t="shared" si="162"/>
        <v>430.37889875638882</v>
      </c>
      <c r="J1792" s="42">
        <f>(Y$9*E1792)+IF(E1792&gt;0,H1792+G1792,0)</f>
        <v>-1012.0833333333333</v>
      </c>
      <c r="K1792" s="42">
        <f>MAX((Y$9*E1792)+H1792+G1792,0)</f>
        <v>0</v>
      </c>
      <c r="L1792" s="42">
        <f t="shared" si="163"/>
        <v>1012.0833333333333</v>
      </c>
      <c r="M1792" s="42">
        <f>ABS(MIN((Y$9*E1792)+H1792+G1792,0))</f>
        <v>581.70443457694444</v>
      </c>
      <c r="N1792" s="42">
        <f>MAX(K1792,0)*(D1792*1000/3600)</f>
        <v>0</v>
      </c>
      <c r="O1792" s="42">
        <f>ABS(M1792*(D1792*1000/3600))</f>
        <v>4572.8431940354239</v>
      </c>
      <c r="P1792" s="42">
        <f>P1791+N1792/1000</f>
        <v>21871.143507390992</v>
      </c>
      <c r="Q1792" s="42">
        <f>Q1791+O1792/1000</f>
        <v>2332.8211226417379</v>
      </c>
      <c r="R1792" s="43"/>
      <c r="S1792" s="43">
        <f t="shared" si="164"/>
        <v>0</v>
      </c>
      <c r="T1792" s="42">
        <f>V1792*Y$16</f>
        <v>1453.6550640326413</v>
      </c>
      <c r="U1792" s="21">
        <f>MIN(O1792,Y$17)</f>
        <v>4572.8431940354239</v>
      </c>
      <c r="V1792" s="21">
        <f t="shared" si="167"/>
        <v>2108.1855965395989</v>
      </c>
      <c r="W1792" s="22"/>
    </row>
    <row r="1793" spans="1:23" x14ac:dyDescent="0.35">
      <c r="A1793" s="6" t="s">
        <v>15</v>
      </c>
      <c r="B1793" s="6">
        <v>1786</v>
      </c>
      <c r="C1793" s="6">
        <v>309</v>
      </c>
      <c r="D1793" s="10">
        <v>26.3</v>
      </c>
      <c r="E1793" s="42">
        <f t="shared" si="165"/>
        <v>-0.54166666666666696</v>
      </c>
      <c r="F1793" s="42">
        <f t="shared" si="166"/>
        <v>-1.9500000000000011</v>
      </c>
      <c r="G1793" s="42">
        <f>0.5*Y$11*Y$13*Y$10*(D1793*(1000/3600))^2</f>
        <v>48.305074189722234</v>
      </c>
      <c r="H1793" s="42">
        <f>IF(D1793=0,0,Y$12*Y$9*9.81)</f>
        <v>374.44769999999994</v>
      </c>
      <c r="I1793" s="42">
        <f t="shared" si="162"/>
        <v>422.75277418972217</v>
      </c>
      <c r="J1793" s="42">
        <f>(Y$9*E1793)+IF(E1793&gt;0,H1793+G1793,0)</f>
        <v>-939.7916666666672</v>
      </c>
      <c r="K1793" s="42">
        <f>MAX((Y$9*E1793)+H1793+G1793,0)</f>
        <v>0</v>
      </c>
      <c r="L1793" s="42">
        <f t="shared" si="163"/>
        <v>939.7916666666672</v>
      </c>
      <c r="M1793" s="42">
        <f>ABS(MIN((Y$9*E1793)+H1793+G1793,0))</f>
        <v>517.03889247694497</v>
      </c>
      <c r="N1793" s="42">
        <f>MAX(K1793,0)*(D1793*1000/3600)</f>
        <v>0</v>
      </c>
      <c r="O1793" s="42">
        <f>ABS(M1793*(D1793*1000/3600))</f>
        <v>3777.2563533732368</v>
      </c>
      <c r="P1793" s="42">
        <f>P1792+N1793/1000</f>
        <v>21871.143507390992</v>
      </c>
      <c r="Q1793" s="42">
        <f>Q1792+O1793/1000</f>
        <v>2336.598378995111</v>
      </c>
      <c r="R1793" s="43"/>
      <c r="S1793" s="43">
        <f t="shared" si="164"/>
        <v>0</v>
      </c>
      <c r="T1793" s="42">
        <f>V1793*Y$16</f>
        <v>1456.2595917531812</v>
      </c>
      <c r="U1793" s="21">
        <f>MIN(O1793,Y$17)</f>
        <v>3777.2563533732368</v>
      </c>
      <c r="V1793" s="21">
        <f t="shared" si="167"/>
        <v>2111.962852892972</v>
      </c>
      <c r="W1793" s="22"/>
    </row>
    <row r="1794" spans="1:23" x14ac:dyDescent="0.35">
      <c r="A1794" s="6" t="s">
        <v>15</v>
      </c>
      <c r="B1794" s="6">
        <v>1787</v>
      </c>
      <c r="C1794" s="6">
        <v>310</v>
      </c>
      <c r="D1794" s="10">
        <v>24.4</v>
      </c>
      <c r="E1794" s="42">
        <f t="shared" si="165"/>
        <v>-0.5277777777777779</v>
      </c>
      <c r="F1794" s="42">
        <f t="shared" si="166"/>
        <v>-1.9000000000000004</v>
      </c>
      <c r="G1794" s="42">
        <f>0.5*Y$11*Y$13*Y$10*(D1794*(1000/3600))^2</f>
        <v>41.577742875555558</v>
      </c>
      <c r="H1794" s="42">
        <f>IF(D1794=0,0,Y$12*Y$9*9.81)</f>
        <v>374.44769999999994</v>
      </c>
      <c r="I1794" s="42">
        <f t="shared" si="162"/>
        <v>416.02544287555548</v>
      </c>
      <c r="J1794" s="42">
        <f>(Y$9*E1794)+IF(E1794&gt;0,H1794+G1794,0)</f>
        <v>-915.69444444444468</v>
      </c>
      <c r="K1794" s="42">
        <f>MAX((Y$9*E1794)+H1794+G1794,0)</f>
        <v>0</v>
      </c>
      <c r="L1794" s="42">
        <f t="shared" si="163"/>
        <v>915.69444444444468</v>
      </c>
      <c r="M1794" s="42">
        <f>ABS(MIN((Y$9*E1794)+H1794+G1794,0))</f>
        <v>499.6690015688892</v>
      </c>
      <c r="N1794" s="42">
        <f>MAX(K1794,0)*(D1794*1000/3600)</f>
        <v>0</v>
      </c>
      <c r="O1794" s="42">
        <f>ABS(M1794*(D1794*1000/3600))</f>
        <v>3386.6454550780268</v>
      </c>
      <c r="P1794" s="42">
        <f>P1793+N1794/1000</f>
        <v>21871.143507390992</v>
      </c>
      <c r="Q1794" s="42">
        <f>Q1793+O1794/1000</f>
        <v>2339.985024450189</v>
      </c>
      <c r="R1794" s="43"/>
      <c r="S1794" s="43">
        <f t="shared" si="164"/>
        <v>0</v>
      </c>
      <c r="T1794" s="42">
        <f>V1794*Y$16</f>
        <v>1458.5947819394428</v>
      </c>
      <c r="U1794" s="21">
        <f>MIN(O1794,Y$17)</f>
        <v>3386.6454550780268</v>
      </c>
      <c r="V1794" s="21">
        <f t="shared" si="167"/>
        <v>2115.34949834805</v>
      </c>
      <c r="W1794" s="22"/>
    </row>
    <row r="1795" spans="1:23" x14ac:dyDescent="0.35">
      <c r="A1795" s="6" t="s">
        <v>15</v>
      </c>
      <c r="B1795" s="6">
        <v>1788</v>
      </c>
      <c r="C1795" s="6">
        <v>311</v>
      </c>
      <c r="D1795" s="10">
        <v>22.5</v>
      </c>
      <c r="E1795" s="42">
        <f t="shared" si="165"/>
        <v>-0.54166666666666641</v>
      </c>
      <c r="F1795" s="42">
        <f t="shared" si="166"/>
        <v>-1.9499999999999993</v>
      </c>
      <c r="G1795" s="42">
        <f>0.5*Y$11*Y$13*Y$10*(D1795*(1000/3600))^2</f>
        <v>35.354629687500001</v>
      </c>
      <c r="H1795" s="42">
        <f>IF(D1795=0,0,Y$12*Y$9*9.81)</f>
        <v>374.44769999999994</v>
      </c>
      <c r="I1795" s="42">
        <f t="shared" si="162"/>
        <v>409.80232968749993</v>
      </c>
      <c r="J1795" s="42">
        <f>(Y$9*E1795)+IF(E1795&gt;0,H1795+G1795,0)</f>
        <v>-939.79166666666617</v>
      </c>
      <c r="K1795" s="42">
        <f>MAX((Y$9*E1795)+H1795+G1795,0)</f>
        <v>0</v>
      </c>
      <c r="L1795" s="42">
        <f t="shared" si="163"/>
        <v>939.79166666666617</v>
      </c>
      <c r="M1795" s="42">
        <f>ABS(MIN((Y$9*E1795)+H1795+G1795,0))</f>
        <v>529.98933697916618</v>
      </c>
      <c r="N1795" s="42">
        <f>MAX(K1795,0)*(D1795*1000/3600)</f>
        <v>0</v>
      </c>
      <c r="O1795" s="42">
        <f>ABS(M1795*(D1795*1000/3600))</f>
        <v>3312.4333561197886</v>
      </c>
      <c r="P1795" s="42">
        <f>P1794+N1795/1000</f>
        <v>21871.143507390992</v>
      </c>
      <c r="Q1795" s="42">
        <f>Q1794+O1795/1000</f>
        <v>2343.297457806309</v>
      </c>
      <c r="R1795" s="43"/>
      <c r="S1795" s="43">
        <f t="shared" si="164"/>
        <v>0</v>
      </c>
      <c r="T1795" s="42">
        <f>V1795*Y$16</f>
        <v>1460.8788007328062</v>
      </c>
      <c r="U1795" s="21">
        <f>MIN(O1795,Y$17)</f>
        <v>3312.4333561197886</v>
      </c>
      <c r="V1795" s="21">
        <f t="shared" si="167"/>
        <v>2118.66193170417</v>
      </c>
      <c r="W1795" s="22"/>
    </row>
    <row r="1796" spans="1:23" x14ac:dyDescent="0.35">
      <c r="A1796" s="6" t="s">
        <v>15</v>
      </c>
      <c r="B1796" s="6">
        <v>1789</v>
      </c>
      <c r="C1796" s="6">
        <v>312</v>
      </c>
      <c r="D1796" s="10">
        <v>20.5</v>
      </c>
      <c r="E1796" s="42">
        <f t="shared" si="165"/>
        <v>-0.59722222222222232</v>
      </c>
      <c r="F1796" s="42">
        <f t="shared" si="166"/>
        <v>-2.1500000000000004</v>
      </c>
      <c r="G1796" s="42">
        <f>0.5*Y$11*Y$13*Y$10*(D1796*(1000/3600))^2</f>
        <v>29.348707409722227</v>
      </c>
      <c r="H1796" s="42">
        <f>IF(D1796=0,0,Y$12*Y$9*9.81)</f>
        <v>374.44769999999994</v>
      </c>
      <c r="I1796" s="42">
        <f t="shared" si="162"/>
        <v>403.79640740972218</v>
      </c>
      <c r="J1796" s="42">
        <f>(Y$9*E1796)+IF(E1796&gt;0,H1796+G1796,0)</f>
        <v>-1036.1805555555557</v>
      </c>
      <c r="K1796" s="42">
        <f>MAX((Y$9*E1796)+H1796+G1796,0)</f>
        <v>0</v>
      </c>
      <c r="L1796" s="42">
        <f t="shared" si="163"/>
        <v>1036.1805555555557</v>
      </c>
      <c r="M1796" s="42">
        <f>ABS(MIN((Y$9*E1796)+H1796+G1796,0))</f>
        <v>632.38414814583348</v>
      </c>
      <c r="N1796" s="42">
        <f>MAX(K1796,0)*(D1796*1000/3600)</f>
        <v>0</v>
      </c>
      <c r="O1796" s="42">
        <f>ABS(M1796*(D1796*1000/3600))</f>
        <v>3601.0763991637741</v>
      </c>
      <c r="P1796" s="42">
        <f>P1795+N1796/1000</f>
        <v>21871.143507390992</v>
      </c>
      <c r="Q1796" s="42">
        <f>Q1795+O1796/1000</f>
        <v>2346.898534205473</v>
      </c>
      <c r="R1796" s="43"/>
      <c r="S1796" s="43">
        <f t="shared" si="164"/>
        <v>0</v>
      </c>
      <c r="T1796" s="42">
        <f>V1796*Y$16</f>
        <v>1463.3618472692237</v>
      </c>
      <c r="U1796" s="21">
        <f>MIN(O1796,Y$17)</f>
        <v>3601.0763991637741</v>
      </c>
      <c r="V1796" s="21">
        <f t="shared" si="167"/>
        <v>2122.263008103334</v>
      </c>
      <c r="W1796" s="22"/>
    </row>
    <row r="1797" spans="1:23" x14ac:dyDescent="0.35">
      <c r="A1797" s="6" t="s">
        <v>15</v>
      </c>
      <c r="B1797" s="6">
        <v>1790</v>
      </c>
      <c r="C1797" s="6">
        <v>313</v>
      </c>
      <c r="D1797" s="10">
        <v>18.2</v>
      </c>
      <c r="E1797" s="42">
        <f t="shared" si="165"/>
        <v>-0.69444444444444442</v>
      </c>
      <c r="F1797" s="42">
        <f t="shared" si="166"/>
        <v>-2.5</v>
      </c>
      <c r="G1797" s="42">
        <f>0.5*Y$11*Y$13*Y$10*(D1797*(1000/3600))^2</f>
        <v>23.132577852222219</v>
      </c>
      <c r="H1797" s="42">
        <f>IF(D1797=0,0,Y$12*Y$9*9.81)</f>
        <v>374.44769999999994</v>
      </c>
      <c r="I1797" s="42">
        <f t="shared" si="162"/>
        <v>397.58027785222214</v>
      </c>
      <c r="J1797" s="42">
        <f>(Y$9*E1797)+IF(E1797&gt;0,H1797+G1797,0)</f>
        <v>-1204.8611111111111</v>
      </c>
      <c r="K1797" s="42">
        <f>MAX((Y$9*E1797)+H1797+G1797,0)</f>
        <v>0</v>
      </c>
      <c r="L1797" s="42">
        <f t="shared" si="163"/>
        <v>1204.8611111111111</v>
      </c>
      <c r="M1797" s="42">
        <f>ABS(MIN((Y$9*E1797)+H1797+G1797,0))</f>
        <v>807.28083325888895</v>
      </c>
      <c r="N1797" s="42">
        <f>MAX(K1797,0)*(D1797*1000/3600)</f>
        <v>0</v>
      </c>
      <c r="O1797" s="42">
        <f>ABS(M1797*(D1797*1000/3600))</f>
        <v>4081.2531014754941</v>
      </c>
      <c r="P1797" s="42">
        <f>P1796+N1797/1000</f>
        <v>21871.143507390992</v>
      </c>
      <c r="Q1797" s="42">
        <f>Q1796+O1797/1000</f>
        <v>2350.9797873069483</v>
      </c>
      <c r="R1797" s="43"/>
      <c r="S1797" s="43">
        <f t="shared" si="164"/>
        <v>0</v>
      </c>
      <c r="T1797" s="42">
        <f>V1797*Y$16</f>
        <v>1466.175989557406</v>
      </c>
      <c r="U1797" s="21">
        <f>MIN(O1797,Y$17)</f>
        <v>4081.2531014754941</v>
      </c>
      <c r="V1797" s="21">
        <f t="shared" si="167"/>
        <v>2126.3442612048093</v>
      </c>
      <c r="W1797" s="22"/>
    </row>
    <row r="1798" spans="1:23" x14ac:dyDescent="0.35">
      <c r="A1798" s="6" t="s">
        <v>15</v>
      </c>
      <c r="B1798" s="6">
        <v>1791</v>
      </c>
      <c r="C1798" s="6">
        <v>314</v>
      </c>
      <c r="D1798" s="10">
        <v>15.5</v>
      </c>
      <c r="E1798" s="42">
        <f t="shared" si="165"/>
        <v>-0.8194444444444442</v>
      </c>
      <c r="F1798" s="42">
        <f t="shared" si="166"/>
        <v>-2.9499999999999993</v>
      </c>
      <c r="G1798" s="42">
        <f>0.5*Y$11*Y$13*Y$10*(D1798*(1000/3600))^2</f>
        <v>16.77817240972222</v>
      </c>
      <c r="H1798" s="42">
        <f>IF(D1798=0,0,Y$12*Y$9*9.81)</f>
        <v>374.44769999999994</v>
      </c>
      <c r="I1798" s="42">
        <f t="shared" si="162"/>
        <v>391.22587240972217</v>
      </c>
      <c r="J1798" s="42">
        <f>(Y$9*E1798)+IF(E1798&gt;0,H1798+G1798,0)</f>
        <v>-1421.7361111111106</v>
      </c>
      <c r="K1798" s="42">
        <f>MAX((Y$9*E1798)+H1798+G1798,0)</f>
        <v>0</v>
      </c>
      <c r="L1798" s="42">
        <f t="shared" si="163"/>
        <v>1421.7361111111106</v>
      </c>
      <c r="M1798" s="42">
        <f>ABS(MIN((Y$9*E1798)+H1798+G1798,0))</f>
        <v>1030.5102387013885</v>
      </c>
      <c r="N1798" s="42">
        <f>MAX(K1798,0)*(D1798*1000/3600)</f>
        <v>0</v>
      </c>
      <c r="O1798" s="42">
        <f>ABS(M1798*(D1798*1000/3600))</f>
        <v>4436.9190832976446</v>
      </c>
      <c r="P1798" s="42">
        <f>P1797+N1798/1000</f>
        <v>21871.143507390992</v>
      </c>
      <c r="Q1798" s="42">
        <f>Q1797+O1798/1000</f>
        <v>2355.416706390246</v>
      </c>
      <c r="R1798" s="43"/>
      <c r="S1798" s="43">
        <f t="shared" si="164"/>
        <v>0</v>
      </c>
      <c r="T1798" s="42">
        <f>V1798*Y$16</f>
        <v>1469.2353738472546</v>
      </c>
      <c r="U1798" s="21">
        <f>MIN(O1798,Y$17)</f>
        <v>4436.9190832976446</v>
      </c>
      <c r="V1798" s="21">
        <f t="shared" si="167"/>
        <v>2130.781180288107</v>
      </c>
      <c r="W1798" s="22"/>
    </row>
    <row r="1799" spans="1:23" x14ac:dyDescent="0.35">
      <c r="A1799" s="6" t="s">
        <v>15</v>
      </c>
      <c r="B1799" s="6">
        <v>1792</v>
      </c>
      <c r="C1799" s="6">
        <v>315</v>
      </c>
      <c r="D1799" s="10">
        <v>12.3</v>
      </c>
      <c r="E1799" s="42">
        <f t="shared" si="165"/>
        <v>-0.94444444444444453</v>
      </c>
      <c r="F1799" s="42">
        <f t="shared" si="166"/>
        <v>-3.4000000000000004</v>
      </c>
      <c r="G1799" s="42">
        <f>0.5*Y$11*Y$13*Y$10*(D1799*(1000/3600))^2</f>
        <v>10.565534667500001</v>
      </c>
      <c r="H1799" s="42">
        <f>IF(D1799=0,0,Y$12*Y$9*9.81)</f>
        <v>374.44769999999994</v>
      </c>
      <c r="I1799" s="42">
        <f t="shared" si="162"/>
        <v>385.01323466749994</v>
      </c>
      <c r="J1799" s="42">
        <f>(Y$9*E1799)+IF(E1799&gt;0,H1799+G1799,0)</f>
        <v>-1638.6111111111113</v>
      </c>
      <c r="K1799" s="42">
        <f>MAX((Y$9*E1799)+H1799+G1799,0)</f>
        <v>0</v>
      </c>
      <c r="L1799" s="42">
        <f t="shared" si="163"/>
        <v>1638.6111111111113</v>
      </c>
      <c r="M1799" s="42">
        <f>ABS(MIN((Y$9*E1799)+H1799+G1799,0))</f>
        <v>1253.5978764436113</v>
      </c>
      <c r="N1799" s="42">
        <f>MAX(K1799,0)*(D1799*1000/3600)</f>
        <v>0</v>
      </c>
      <c r="O1799" s="42">
        <f>ABS(M1799*(D1799*1000/3600))</f>
        <v>4283.126077849005</v>
      </c>
      <c r="P1799" s="42">
        <f>P1798+N1799/1000</f>
        <v>21871.143507390992</v>
      </c>
      <c r="Q1799" s="42">
        <f>Q1798+O1799/1000</f>
        <v>2359.6998324680949</v>
      </c>
      <c r="R1799" s="43"/>
      <c r="S1799" s="43">
        <f t="shared" si="164"/>
        <v>0</v>
      </c>
      <c r="T1799" s="42">
        <f>V1799*Y$16</f>
        <v>1472.1887134029253</v>
      </c>
      <c r="U1799" s="21">
        <f>MIN(O1799,Y$17)</f>
        <v>4283.126077849005</v>
      </c>
      <c r="V1799" s="21">
        <f t="shared" si="167"/>
        <v>2135.0643063659559</v>
      </c>
      <c r="W1799" s="22"/>
    </row>
    <row r="1800" spans="1:23" x14ac:dyDescent="0.35">
      <c r="A1800" s="6" t="s">
        <v>15</v>
      </c>
      <c r="B1800" s="6">
        <v>1793</v>
      </c>
      <c r="C1800" s="6">
        <v>316</v>
      </c>
      <c r="D1800" s="10">
        <v>8.6999999999999993</v>
      </c>
      <c r="E1800" s="42">
        <f t="shared" si="165"/>
        <v>-0.98611111111111116</v>
      </c>
      <c r="F1800" s="42">
        <f t="shared" si="166"/>
        <v>-3.5500000000000003</v>
      </c>
      <c r="G1800" s="42">
        <f>0.5*Y$11*Y$13*Y$10*(D1800*(1000/3600))^2</f>
        <v>5.2859099674999994</v>
      </c>
      <c r="H1800" s="42">
        <f>IF(D1800=0,0,Y$12*Y$9*9.81)</f>
        <v>374.44769999999994</v>
      </c>
      <c r="I1800" s="42">
        <f t="shared" ref="I1800:I1807" si="168">G1800+H1800</f>
        <v>379.73360996749994</v>
      </c>
      <c r="J1800" s="42">
        <f>(Y$9*E1800)+IF(E1800&gt;0,H1800+G1800,0)</f>
        <v>-1710.9027777777778</v>
      </c>
      <c r="K1800" s="42">
        <f>MAX((Y$9*E1800)+H1800+G1800,0)</f>
        <v>0</v>
      </c>
      <c r="L1800" s="42">
        <f t="shared" ref="L1800:L1807" si="169">ABS(MIN(J1800,0))</f>
        <v>1710.9027777777778</v>
      </c>
      <c r="M1800" s="42">
        <f>ABS(MIN((Y$9*E1800)+H1800+G1800,0))</f>
        <v>1331.1691678102779</v>
      </c>
      <c r="N1800" s="42">
        <f>MAX(K1800,0)*(D1800*1000/3600)</f>
        <v>0</v>
      </c>
      <c r="O1800" s="42">
        <f>ABS(M1800*(D1800*1000/3600))</f>
        <v>3216.9921555415049</v>
      </c>
      <c r="P1800" s="42">
        <f>P1799+N1800/1000</f>
        <v>21871.143507390992</v>
      </c>
      <c r="Q1800" s="42">
        <f>Q1799+O1800/1000</f>
        <v>2362.9168246236363</v>
      </c>
      <c r="R1800" s="43"/>
      <c r="S1800" s="43">
        <f t="shared" ref="S1800:S1807" si="170">R1801-R1800</f>
        <v>0</v>
      </c>
      <c r="T1800" s="42">
        <f>V1800*Y$16</f>
        <v>1474.4069227226037</v>
      </c>
      <c r="U1800" s="21">
        <f>MIN(O1800,Y$17)</f>
        <v>3216.9921555415049</v>
      </c>
      <c r="V1800" s="21">
        <f t="shared" si="167"/>
        <v>2138.2812985214973</v>
      </c>
      <c r="W1800" s="22"/>
    </row>
    <row r="1801" spans="1:23" x14ac:dyDescent="0.35">
      <c r="A1801" s="6" t="s">
        <v>15</v>
      </c>
      <c r="B1801" s="6">
        <v>1794</v>
      </c>
      <c r="C1801" s="6">
        <v>317</v>
      </c>
      <c r="D1801" s="10">
        <v>5.2</v>
      </c>
      <c r="E1801" s="42">
        <f t="shared" ref="E1801:E1807" si="171">($D1802-$D1800)/2/3.6</f>
        <v>-1.2083333333333333</v>
      </c>
      <c r="F1801" s="42">
        <f t="shared" ref="F1801:F1807" si="172">($D1802-$D1800)/2</f>
        <v>-4.3499999999999996</v>
      </c>
      <c r="G1801" s="42">
        <f>0.5*Y$11*Y$13*Y$10*(D1801*(1000/3600))^2</f>
        <v>1.8883737022222227</v>
      </c>
      <c r="H1801" s="42">
        <f>IF(D1801=0,0,Y$12*Y$9*9.81)</f>
        <v>374.44769999999994</v>
      </c>
      <c r="I1801" s="42">
        <f t="shared" si="168"/>
        <v>376.33607370222217</v>
      </c>
      <c r="J1801" s="42">
        <f>(Y$9*E1801)+IF(E1801&gt;0,H1801+G1801,0)</f>
        <v>-2096.458333333333</v>
      </c>
      <c r="K1801" s="42">
        <f>MAX((Y$9*E1801)+H1801+G1801,0)</f>
        <v>0</v>
      </c>
      <c r="L1801" s="42">
        <f t="shared" si="169"/>
        <v>2096.458333333333</v>
      </c>
      <c r="M1801" s="42">
        <f>ABS(MIN((Y$9*E1801)+H1801+G1801,0))</f>
        <v>1720.1222596311109</v>
      </c>
      <c r="N1801" s="42">
        <f>MAX(K1801,0)*(D1801*1000/3600)</f>
        <v>0</v>
      </c>
      <c r="O1801" s="42">
        <f>ABS(M1801*(D1801*1000/3600))</f>
        <v>2484.6210416893823</v>
      </c>
      <c r="P1801" s="42">
        <f>P1800+N1801/1000</f>
        <v>21871.143507390992</v>
      </c>
      <c r="Q1801" s="42">
        <f>Q1800+O1801/1000</f>
        <v>2365.4014456653258</v>
      </c>
      <c r="R1801" s="43"/>
      <c r="S1801" s="43">
        <f t="shared" si="170"/>
        <v>0</v>
      </c>
      <c r="T1801" s="42">
        <f>V1801*Y$16</f>
        <v>1476.1201409351663</v>
      </c>
      <c r="U1801" s="21">
        <f>MIN(O1801,Y$17)</f>
        <v>2484.6210416893823</v>
      </c>
      <c r="V1801" s="21">
        <f t="shared" ref="V1801:V1807" si="173">V1800+U1801/1000</f>
        <v>2140.7659195631868</v>
      </c>
      <c r="W1801" s="22"/>
    </row>
    <row r="1802" spans="1:23" x14ac:dyDescent="0.35">
      <c r="A1802" s="6" t="s">
        <v>15</v>
      </c>
      <c r="B1802" s="6">
        <v>1795</v>
      </c>
      <c r="C1802" s="6">
        <v>318</v>
      </c>
      <c r="D1802" s="10">
        <v>0</v>
      </c>
      <c r="E1802" s="42">
        <f t="shared" si="171"/>
        <v>-0.72222222222222221</v>
      </c>
      <c r="F1802" s="42">
        <f t="shared" si="172"/>
        <v>-2.6</v>
      </c>
      <c r="G1802" s="42">
        <f>0.5*Y$11*Y$13*Y$10*(D1802*(1000/3600))^2</f>
        <v>0</v>
      </c>
      <c r="H1802" s="42">
        <f>IF(D1802=0,0,Y$12*Y$9*9.81)</f>
        <v>0</v>
      </c>
      <c r="I1802" s="42">
        <f t="shared" si="168"/>
        <v>0</v>
      </c>
      <c r="J1802" s="42">
        <f>(Y$9*E1802)+IF(E1802&gt;0,H1802+G1802,0)</f>
        <v>-1253.0555555555554</v>
      </c>
      <c r="K1802" s="42">
        <f>MAX((Y$9*E1802)+H1802+G1802,0)</f>
        <v>0</v>
      </c>
      <c r="L1802" s="42">
        <f t="shared" si="169"/>
        <v>1253.0555555555554</v>
      </c>
      <c r="M1802" s="42">
        <f>ABS(MIN((Y$9*E1802)+H1802+G1802,0))</f>
        <v>1253.0555555555554</v>
      </c>
      <c r="N1802" s="42">
        <f>MAX(K1802,0)*(D1802*1000/3600)</f>
        <v>0</v>
      </c>
      <c r="O1802" s="42">
        <f>ABS(M1802*(D1802*1000/3600))</f>
        <v>0</v>
      </c>
      <c r="P1802" s="42">
        <f>P1801+N1802/1000</f>
        <v>21871.143507390992</v>
      </c>
      <c r="Q1802" s="42">
        <f>Q1801+O1802/1000</f>
        <v>2365.4014456653258</v>
      </c>
      <c r="R1802" s="43"/>
      <c r="S1802" s="43">
        <f t="shared" si="170"/>
        <v>0</v>
      </c>
      <c r="T1802" s="42">
        <f>V1802*Y$16</f>
        <v>1476.1201409351663</v>
      </c>
      <c r="U1802" s="21">
        <f>MIN(O1802,Y$17)</f>
        <v>0</v>
      </c>
      <c r="V1802" s="21">
        <f t="shared" si="173"/>
        <v>2140.7659195631868</v>
      </c>
      <c r="W1802" s="22"/>
    </row>
    <row r="1803" spans="1:23" x14ac:dyDescent="0.35">
      <c r="A1803" s="6" t="s">
        <v>15</v>
      </c>
      <c r="B1803" s="6">
        <v>1796</v>
      </c>
      <c r="C1803" s="6">
        <v>319</v>
      </c>
      <c r="D1803" s="10">
        <v>0</v>
      </c>
      <c r="E1803" s="42">
        <f t="shared" si="171"/>
        <v>0</v>
      </c>
      <c r="F1803" s="42">
        <f t="shared" si="172"/>
        <v>0</v>
      </c>
      <c r="G1803" s="42">
        <f>0.5*Y$11*Y$13*Y$10*(D1803*(1000/3600))^2</f>
        <v>0</v>
      </c>
      <c r="H1803" s="42">
        <f>IF(D1803=0,0,Y$12*Y$9*9.81)</f>
        <v>0</v>
      </c>
      <c r="I1803" s="42">
        <f t="shared" si="168"/>
        <v>0</v>
      </c>
      <c r="J1803" s="42">
        <f>(Y$9*E1803)+IF(E1803&gt;0,H1803+G1803,0)</f>
        <v>0</v>
      </c>
      <c r="K1803" s="42">
        <f>MAX((Y$9*E1803)+H1803+G1803,0)</f>
        <v>0</v>
      </c>
      <c r="L1803" s="42">
        <f t="shared" si="169"/>
        <v>0</v>
      </c>
      <c r="M1803" s="42">
        <f>ABS(MIN((Y$9*E1803)+H1803+G1803,0))</f>
        <v>0</v>
      </c>
      <c r="N1803" s="42">
        <f>MAX(K1803,0)*(D1803*1000/3600)</f>
        <v>0</v>
      </c>
      <c r="O1803" s="42">
        <f>ABS(M1803*(D1803*1000/3600))</f>
        <v>0</v>
      </c>
      <c r="P1803" s="42">
        <f>P1802+N1803/1000</f>
        <v>21871.143507390992</v>
      </c>
      <c r="Q1803" s="42">
        <f>Q1802+O1803/1000</f>
        <v>2365.4014456653258</v>
      </c>
      <c r="R1803" s="43"/>
      <c r="S1803" s="43">
        <f t="shared" si="170"/>
        <v>0</v>
      </c>
      <c r="T1803" s="42">
        <f>V1803*Y$16</f>
        <v>1476.1201409351663</v>
      </c>
      <c r="U1803" s="21">
        <f>MIN(O1803,Y$17)</f>
        <v>0</v>
      </c>
      <c r="V1803" s="21">
        <f t="shared" si="173"/>
        <v>2140.7659195631868</v>
      </c>
      <c r="W1803" s="22"/>
    </row>
    <row r="1804" spans="1:23" x14ac:dyDescent="0.35">
      <c r="A1804" s="6" t="s">
        <v>15</v>
      </c>
      <c r="B1804" s="6">
        <v>1797</v>
      </c>
      <c r="C1804" s="6">
        <v>320</v>
      </c>
      <c r="D1804" s="10">
        <v>0</v>
      </c>
      <c r="E1804" s="42">
        <f t="shared" si="171"/>
        <v>0</v>
      </c>
      <c r="F1804" s="42">
        <f t="shared" si="172"/>
        <v>0</v>
      </c>
      <c r="G1804" s="42">
        <f>0.5*Y$11*Y$13*Y$10*(D1804*(1000/3600))^2</f>
        <v>0</v>
      </c>
      <c r="H1804" s="42">
        <f>IF(D1804=0,0,Y$12*Y$9*9.81)</f>
        <v>0</v>
      </c>
      <c r="I1804" s="42">
        <f t="shared" si="168"/>
        <v>0</v>
      </c>
      <c r="J1804" s="42">
        <f>(Y$9*E1804)+IF(E1804&gt;0,H1804+G1804,0)</f>
        <v>0</v>
      </c>
      <c r="K1804" s="42">
        <f>MAX((Y$9*E1804)+H1804+G1804,0)</f>
        <v>0</v>
      </c>
      <c r="L1804" s="42">
        <f t="shared" si="169"/>
        <v>0</v>
      </c>
      <c r="M1804" s="42">
        <f>ABS(MIN((Y$9*E1804)+H1804+G1804,0))</f>
        <v>0</v>
      </c>
      <c r="N1804" s="42">
        <f>MAX(K1804,0)*(D1804*1000/3600)</f>
        <v>0</v>
      </c>
      <c r="O1804" s="42">
        <f>ABS(M1804*(D1804*1000/3600))</f>
        <v>0</v>
      </c>
      <c r="P1804" s="42">
        <f>P1803+N1804/1000</f>
        <v>21871.143507390992</v>
      </c>
      <c r="Q1804" s="42">
        <f>Q1803+O1804/1000</f>
        <v>2365.4014456653258</v>
      </c>
      <c r="R1804" s="43"/>
      <c r="S1804" s="43">
        <f t="shared" si="170"/>
        <v>0</v>
      </c>
      <c r="T1804" s="42">
        <f>V1804*Y$16</f>
        <v>1476.1201409351663</v>
      </c>
      <c r="U1804" s="21">
        <f>MIN(O1804,Y$17)</f>
        <v>0</v>
      </c>
      <c r="V1804" s="21">
        <f t="shared" si="173"/>
        <v>2140.7659195631868</v>
      </c>
      <c r="W1804" s="22"/>
    </row>
    <row r="1805" spans="1:23" x14ac:dyDescent="0.35">
      <c r="A1805" s="6" t="s">
        <v>15</v>
      </c>
      <c r="B1805" s="6">
        <v>1798</v>
      </c>
      <c r="C1805" s="6">
        <v>321</v>
      </c>
      <c r="D1805" s="10">
        <v>0</v>
      </c>
      <c r="E1805" s="42">
        <f t="shared" si="171"/>
        <v>0</v>
      </c>
      <c r="F1805" s="42">
        <f t="shared" si="172"/>
        <v>0</v>
      </c>
      <c r="G1805" s="42">
        <f>0.5*Y$11*Y$13*Y$10*(D1805*(1000/3600))^2</f>
        <v>0</v>
      </c>
      <c r="H1805" s="42">
        <f>IF(D1805=0,0,Y$12*Y$9*9.81)</f>
        <v>0</v>
      </c>
      <c r="I1805" s="42">
        <f t="shared" si="168"/>
        <v>0</v>
      </c>
      <c r="J1805" s="42">
        <f>(Y$9*E1805)+IF(E1805&gt;0,H1805+G1805,0)</f>
        <v>0</v>
      </c>
      <c r="K1805" s="42">
        <f>MAX((Y$9*E1805)+H1805+G1805,0)</f>
        <v>0</v>
      </c>
      <c r="L1805" s="42">
        <f t="shared" si="169"/>
        <v>0</v>
      </c>
      <c r="M1805" s="42">
        <f>ABS(MIN((Y$9*E1805)+H1805+G1805,0))</f>
        <v>0</v>
      </c>
      <c r="N1805" s="42">
        <f>MAX(K1805,0)*(D1805*1000/3600)</f>
        <v>0</v>
      </c>
      <c r="O1805" s="42">
        <f>ABS(M1805*(D1805*1000/3600))</f>
        <v>0</v>
      </c>
      <c r="P1805" s="42">
        <f>P1804+N1805/1000</f>
        <v>21871.143507390992</v>
      </c>
      <c r="Q1805" s="42">
        <f>Q1804+O1805/1000</f>
        <v>2365.4014456653258</v>
      </c>
      <c r="R1805" s="43"/>
      <c r="S1805" s="43">
        <f t="shared" si="170"/>
        <v>0</v>
      </c>
      <c r="T1805" s="42">
        <f>V1805*Y$16</f>
        <v>1476.1201409351663</v>
      </c>
      <c r="U1805" s="21">
        <f>MIN(O1805,Y$17)</f>
        <v>0</v>
      </c>
      <c r="V1805" s="21">
        <f t="shared" si="173"/>
        <v>2140.7659195631868</v>
      </c>
      <c r="W1805" s="22"/>
    </row>
    <row r="1806" spans="1:23" x14ac:dyDescent="0.35">
      <c r="A1806" s="6" t="s">
        <v>15</v>
      </c>
      <c r="B1806" s="6">
        <v>1799</v>
      </c>
      <c r="C1806" s="6">
        <v>322</v>
      </c>
      <c r="D1806" s="10">
        <v>0</v>
      </c>
      <c r="E1806" s="42">
        <f t="shared" si="171"/>
        <v>0</v>
      </c>
      <c r="F1806" s="42">
        <f t="shared" si="172"/>
        <v>0</v>
      </c>
      <c r="G1806" s="42">
        <f>0.5*Y$11*Y$13*Y$10*(D1806*(1000/3600))^2</f>
        <v>0</v>
      </c>
      <c r="H1806" s="42">
        <f>IF(D1806=0,0,Y$12*Y$9*9.81)</f>
        <v>0</v>
      </c>
      <c r="I1806" s="42">
        <f t="shared" si="168"/>
        <v>0</v>
      </c>
      <c r="J1806" s="42">
        <f>(Y$9*E1806)+IF(E1806&gt;0,H1806+G1806,0)</f>
        <v>0</v>
      </c>
      <c r="K1806" s="42">
        <f>MAX((Y$9*E1806)+H1806+G1806,0)</f>
        <v>0</v>
      </c>
      <c r="L1806" s="42">
        <f t="shared" si="169"/>
        <v>0</v>
      </c>
      <c r="M1806" s="42">
        <f>ABS(MIN((Y$9*E1806)+H1806+G1806,0))</f>
        <v>0</v>
      </c>
      <c r="N1806" s="42">
        <f>MAX(K1806,0)*(D1806*1000/3600)</f>
        <v>0</v>
      </c>
      <c r="O1806" s="42">
        <f>ABS(M1806*(D1806*1000/3600))</f>
        <v>0</v>
      </c>
      <c r="P1806" s="42">
        <f>P1805+N1806/1000</f>
        <v>21871.143507390992</v>
      </c>
      <c r="Q1806" s="42">
        <f>Q1805+O1806/1000</f>
        <v>2365.4014456653258</v>
      </c>
      <c r="R1806" s="43"/>
      <c r="S1806" s="43">
        <f t="shared" si="170"/>
        <v>0</v>
      </c>
      <c r="T1806" s="42">
        <f>V1806*Y$16</f>
        <v>1476.1201409351663</v>
      </c>
      <c r="U1806" s="21">
        <f>MIN(O1806,Y$17)</f>
        <v>0</v>
      </c>
      <c r="V1806" s="21">
        <f t="shared" si="173"/>
        <v>2140.7659195631868</v>
      </c>
      <c r="W1806" s="22"/>
    </row>
    <row r="1807" spans="1:23" x14ac:dyDescent="0.35">
      <c r="A1807" s="6" t="s">
        <v>15</v>
      </c>
      <c r="B1807" s="6">
        <v>1800</v>
      </c>
      <c r="C1807" s="6">
        <v>323</v>
      </c>
      <c r="D1807" s="10">
        <v>0</v>
      </c>
      <c r="E1807" s="42">
        <f t="shared" si="171"/>
        <v>0</v>
      </c>
      <c r="F1807" s="42">
        <f t="shared" si="172"/>
        <v>0</v>
      </c>
      <c r="G1807" s="42">
        <f>0.5*Y$11*Y$13*Y$10*(D1807*(1000/3600))^2</f>
        <v>0</v>
      </c>
      <c r="H1807" s="42">
        <f>IF(D1807=0,0,Y$12*Y$9*9.81)</f>
        <v>0</v>
      </c>
      <c r="I1807" s="42">
        <f t="shared" si="168"/>
        <v>0</v>
      </c>
      <c r="J1807" s="42">
        <f>(Y$9*E1807)+IF(E1807&gt;0,H1807+G1807,0)</f>
        <v>0</v>
      </c>
      <c r="K1807" s="42">
        <f>MAX((Y$9*E1807)+H1807+G1807,0)</f>
        <v>0</v>
      </c>
      <c r="L1807" s="42">
        <f t="shared" si="169"/>
        <v>0</v>
      </c>
      <c r="M1807" s="42">
        <f>ABS(MIN((Y$9*E1807)+H1807+G1807,0))</f>
        <v>0</v>
      </c>
      <c r="N1807" s="42">
        <f>MAX(K1807,0)*(D1807*1000/3600)</f>
        <v>0</v>
      </c>
      <c r="O1807" s="42">
        <f>ABS(M1807*(D1807*1000/3600))</f>
        <v>0</v>
      </c>
      <c r="P1807" s="42">
        <f>P1806+N1807/1000</f>
        <v>21871.143507390992</v>
      </c>
      <c r="Q1807" s="42">
        <f>Q1806+O1807/1000</f>
        <v>2365.4014456653258</v>
      </c>
      <c r="R1807" s="43"/>
      <c r="S1807" s="43">
        <f t="shared" si="170"/>
        <v>0</v>
      </c>
      <c r="T1807" s="42">
        <f>V1807*Y$16</f>
        <v>1476.1201409351663</v>
      </c>
      <c r="U1807" s="21">
        <f>MIN(O1807,Y$17)</f>
        <v>0</v>
      </c>
      <c r="V1807" s="21">
        <f t="shared" si="173"/>
        <v>2140.7659195631868</v>
      </c>
      <c r="W1807" s="22"/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0" ma:contentTypeDescription="Create a new document." ma:contentTypeScope="" ma:versionID="ec82fe9d31a68a648d37ff31652344a2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12bef43fbe9c5c51d9d41a17e4d8171e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170d7878-6d73-463a-a069-a6c57769e00c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268B851-09AF-45D6-9B92-8288C9520D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WLTC_class_3</vt:lpstr>
      <vt:lpstr>dia_class3_600</vt:lpstr>
      <vt:lpstr>dia_class3_1200_1800</vt:lpstr>
      <vt:lpstr>dia_class3_600_1200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lars milner</cp:lastModifiedBy>
  <cp:revision/>
  <dcterms:created xsi:type="dcterms:W3CDTF">2012-04-02T09:52:13Z</dcterms:created>
  <dcterms:modified xsi:type="dcterms:W3CDTF">2025-11-30T20:07:47Z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  <property fmtid="{D5CDD505-2E9C-101B-9397-08002B2CF9AE}" pid="3" name="MediaServiceImageTags">
    <vt:lpwstr/>
  </property>
</Properties>
</file>