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"/>
    </mc:Choice>
  </mc:AlternateContent>
  <xr:revisionPtr revIDLastSave="0" documentId="13_ncr:1_{A4ED9BA1-E632-4B74-8375-B3E3C5AC66F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4" i="1" l="1"/>
  <c r="O51" i="1"/>
  <c r="O13" i="1"/>
  <c r="N54" i="1"/>
  <c r="N51" i="1"/>
  <c r="N13" i="1"/>
  <c r="M54" i="1"/>
  <c r="M51" i="1"/>
  <c r="M13" i="1"/>
  <c r="L54" i="1"/>
  <c r="L51" i="1"/>
  <c r="L13" i="1"/>
  <c r="K54" i="1"/>
  <c r="K51" i="1"/>
  <c r="K13" i="1"/>
  <c r="J54" i="1"/>
  <c r="J51" i="1"/>
  <c r="J13" i="1"/>
  <c r="I54" i="1"/>
  <c r="I51" i="1"/>
  <c r="I13" i="1"/>
  <c r="H54" i="1"/>
  <c r="H51" i="1"/>
  <c r="H13" i="1"/>
  <c r="G54" i="1"/>
  <c r="G51" i="1"/>
  <c r="G43" i="1"/>
  <c r="G13" i="1"/>
  <c r="F54" i="1"/>
  <c r="F51" i="1"/>
  <c r="F13" i="1"/>
  <c r="E54" i="1"/>
  <c r="F48" i="1"/>
  <c r="E51" i="1"/>
  <c r="E13" i="1"/>
  <c r="G48" i="1"/>
  <c r="H48" i="1"/>
  <c r="I48" i="1"/>
  <c r="J48" i="1"/>
  <c r="K48" i="1"/>
  <c r="L48" i="1"/>
  <c r="M48" i="1"/>
  <c r="N48" i="1"/>
  <c r="O48" i="1"/>
  <c r="E48" i="1"/>
  <c r="D54" i="1"/>
  <c r="D51" i="1"/>
  <c r="H29" i="1" l="1"/>
  <c r="P13" i="1" l="1"/>
  <c r="P12" i="1"/>
  <c r="P11" i="1"/>
  <c r="O16" i="1"/>
  <c r="N16" i="1"/>
  <c r="M16" i="1"/>
  <c r="L16" i="1"/>
  <c r="K16" i="1"/>
  <c r="J16" i="1"/>
  <c r="I16" i="1"/>
  <c r="H16" i="1"/>
  <c r="G16" i="1"/>
  <c r="F16" i="1"/>
  <c r="E16" i="1"/>
  <c r="D16" i="1"/>
  <c r="D13" i="1"/>
  <c r="O44" i="1"/>
  <c r="N44" i="1"/>
  <c r="M44" i="1"/>
  <c r="L44" i="1"/>
  <c r="K44" i="1"/>
  <c r="J44" i="1"/>
  <c r="I44" i="1"/>
  <c r="H44" i="1"/>
  <c r="G44" i="1"/>
  <c r="F44" i="1"/>
  <c r="E44" i="1"/>
  <c r="E29" i="1"/>
  <c r="E31" i="1"/>
  <c r="P31" i="1" s="1"/>
  <c r="E36" i="1"/>
  <c r="E37" i="1"/>
  <c r="E41" i="1"/>
  <c r="D44" i="1"/>
  <c r="F41" i="1"/>
  <c r="G41" i="1"/>
  <c r="H41" i="1"/>
  <c r="I41" i="1"/>
  <c r="J41" i="1"/>
  <c r="K41" i="1"/>
  <c r="L41" i="1"/>
  <c r="P41" i="1" s="1"/>
  <c r="M41" i="1"/>
  <c r="N41" i="1"/>
  <c r="O41" i="1"/>
  <c r="D41" i="1"/>
  <c r="L39" i="1"/>
  <c r="M39" i="1"/>
  <c r="N39" i="1"/>
  <c r="O39" i="1"/>
  <c r="K39" i="1"/>
  <c r="M38" i="1"/>
  <c r="N38" i="1"/>
  <c r="O38" i="1"/>
  <c r="L38" i="1"/>
  <c r="F31" i="1"/>
  <c r="G31" i="1"/>
  <c r="H31" i="1"/>
  <c r="I31" i="1"/>
  <c r="J31" i="1"/>
  <c r="K31" i="1"/>
  <c r="L31" i="1"/>
  <c r="M31" i="1"/>
  <c r="N31" i="1"/>
  <c r="O31" i="1"/>
  <c r="D31" i="1"/>
  <c r="F37" i="1"/>
  <c r="G37" i="1"/>
  <c r="H37" i="1"/>
  <c r="I37" i="1"/>
  <c r="J37" i="1"/>
  <c r="K37" i="1"/>
  <c r="L37" i="1"/>
  <c r="M37" i="1"/>
  <c r="N37" i="1"/>
  <c r="O37" i="1"/>
  <c r="D37" i="1"/>
  <c r="F36" i="1"/>
  <c r="D36" i="1"/>
  <c r="H33" i="1"/>
  <c r="I33" i="1"/>
  <c r="J33" i="1"/>
  <c r="K33" i="1"/>
  <c r="L33" i="1"/>
  <c r="M33" i="1"/>
  <c r="N33" i="1"/>
  <c r="O33" i="1"/>
  <c r="G33" i="1"/>
  <c r="P33" i="1"/>
  <c r="O32" i="1"/>
  <c r="L32" i="1"/>
  <c r="I32" i="1"/>
  <c r="F32" i="1"/>
  <c r="P30" i="1"/>
  <c r="F29" i="1"/>
  <c r="G29" i="1"/>
  <c r="I29" i="1"/>
  <c r="J29" i="1"/>
  <c r="K29" i="1"/>
  <c r="L29" i="1"/>
  <c r="M29" i="1"/>
  <c r="N29" i="1"/>
  <c r="O29" i="1"/>
  <c r="D29" i="1"/>
  <c r="K28" i="1"/>
  <c r="P28" i="1" s="1"/>
  <c r="K27" i="1"/>
  <c r="F27" i="1"/>
  <c r="P26" i="1"/>
  <c r="H26" i="1"/>
  <c r="D26" i="1"/>
  <c r="P22" i="1"/>
  <c r="P24" i="1"/>
  <c r="P25" i="1"/>
  <c r="P27" i="1"/>
  <c r="P34" i="1"/>
  <c r="P35" i="1"/>
  <c r="P38" i="1"/>
  <c r="P40" i="1"/>
  <c r="P42" i="1"/>
  <c r="P43" i="1"/>
  <c r="P21" i="1"/>
  <c r="N23" i="1"/>
  <c r="K23" i="1"/>
  <c r="H23" i="1"/>
  <c r="P23" i="1" s="1"/>
  <c r="D23" i="1"/>
  <c r="P16" i="1" l="1"/>
  <c r="P44" i="1"/>
  <c r="P39" i="1"/>
  <c r="P37" i="1"/>
  <c r="P36" i="1"/>
  <c r="P32" i="1"/>
  <c r="P29" i="1"/>
</calcChain>
</file>

<file path=xl/sharedStrings.xml><?xml version="1.0" encoding="utf-8"?>
<sst xmlns="http://schemas.openxmlformats.org/spreadsheetml/2006/main" count="245" uniqueCount="80">
  <si>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</si>
  <si>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</si>
  <si>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</si>
  <si>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</si>
  <si>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</si>
  <si>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</si>
  <si>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</si>
  <si>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</si>
  <si>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</si>
  <si>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</si>
  <si>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</si>
  <si>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</si>
  <si>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</si>
  <si>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</si>
  <si>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</si>
  <si>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</si>
  <si>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</si>
  <si>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</si>
  <si>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</si>
  <si>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</si>
  <si>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</si>
  <si>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</si>
  <si>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</si>
  <si>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</si>
  <si>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</si>
  <si>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</si>
  <si>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</si>
  <si>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</si>
  <si>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</si>
  <si>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</si>
  <si>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</si>
  <si>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</si>
  <si>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</si>
  <si>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</si>
  <si>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</si>
  <si>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</si>
  <si>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</si>
  <si>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</si>
  <si>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</si>
  <si>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</si>
  <si>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</si>
  <si>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</si>
  <si>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</si>
  <si>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</si>
  <si>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Interest Received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</si>
  <si>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</si>
  <si>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</si>
  <si>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</si>
  <si>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</si>
  <si>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</si>
  <si>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</si>
  <si>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</si>
  <si>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</si>
  <si>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</si>
  <si>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</si>
  <si>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</si>
  <si>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</si>
  <si>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</si>
  <si>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 xml:space="preserve">Motor Vehicles </t>
  </si>
  <si>
    <t xml:space="preserve">Printing and Stationary </t>
  </si>
  <si>
    <t xml:space="preserve">Complimentary Toileteries </t>
  </si>
  <si>
    <t xml:space="preserve">In Room Beverages </t>
  </si>
  <si>
    <t xml:space="preserve">Land purchase </t>
  </si>
  <si>
    <t xml:space="preserve">Bedding Buddles </t>
  </si>
  <si>
    <t xml:space="preserve">Kettle tray set </t>
  </si>
  <si>
    <t>Salaried staff</t>
  </si>
  <si>
    <t>Wage Staff</t>
  </si>
  <si>
    <t>Zero Hour Staff</t>
  </si>
  <si>
    <t xml:space="preserve">Light and Heat </t>
  </si>
  <si>
    <t>Business Rates</t>
  </si>
  <si>
    <t xml:space="preserve">Marketing Costs </t>
  </si>
  <si>
    <t xml:space="preserve">Corporation Tax </t>
  </si>
  <si>
    <t xml:space="preserve">New Furniture </t>
  </si>
  <si>
    <t>Petrol and Diesel</t>
  </si>
  <si>
    <t xml:space="preserve">Fixtures and Fittings </t>
  </si>
  <si>
    <t xml:space="preserve">Building Costs </t>
  </si>
  <si>
    <t xml:space="preserve">Staff Toilets </t>
  </si>
  <si>
    <t>General Maintenance</t>
  </si>
  <si>
    <t xml:space="preserve">Deep Clean </t>
  </si>
  <si>
    <t xml:space="preserve">Overdraft Interests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</si>
</sst>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u/>
      <sz val="12"/>
      <name val="Arial"/>
      <family val="2"/>
    </font>
    <font>
      <b/>
      <sz val="12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5">
    <xf numFmtId="37" fontId="0" fillId="0" borderId="0" xfId="0"/>
    <xf numFmtId="37" fontId="1" fillId="0" borderId="0" xfId="0" applyFont="1"/>
    <xf numFmtId="37" fontId="2" fillId="0" borderId="0" xfId="0" applyFont="1"/>
    <xf numFmtId="37" fontId="3" fillId="0" borderId="0" xfId="0" applyFont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2" xfId="0" applyFont="1" applyBorder="1" applyAlignment="1">
      <alignment horizontal="center"/>
    </xf>
    <xf numFmtId="37" fontId="4" fillId="0" borderId="3" xfId="0" applyFont="1" applyBorder="1" applyAlignment="1">
      <alignment horizontal="center"/>
    </xf>
    <xf numFmtId="37" fontId="5" fillId="0" borderId="0" xfId="0" applyFont="1"/>
    <xf numFmtId="37" fontId="5" fillId="0" borderId="1" xfId="0" applyFont="1" applyBorder="1" applyAlignment="1">
      <alignment horizontal="center"/>
    </xf>
    <xf numFmtId="37" fontId="5" fillId="0" borderId="4" xfId="0" applyFont="1" applyBorder="1"/>
    <xf numFmtId="37" fontId="5" fillId="0" borderId="3" xfId="0" applyFont="1" applyBorder="1"/>
    <xf numFmtId="37" fontId="4" fillId="0" borderId="2" xfId="0" applyFont="1" applyBorder="1"/>
    <xf numFmtId="37" fontId="5" fillId="0" borderId="1" xfId="0" applyFont="1" applyBorder="1"/>
    <xf numFmtId="37" fontId="5" fillId="0" borderId="2" xfId="0" applyFont="1" applyBorder="1"/>
    <xf numFmtId="37" fontId="6" fillId="0" borderId="0" xfId="0" applyFont="1"/>
    <xf numFmtId="37" fontId="4" fillId="2" borderId="5" xfId="0" applyFont="1" applyFill="1" applyBorder="1"/>
    <xf numFmtId="37" fontId="4" fillId="2" borderId="6" xfId="0" applyFont="1" applyFill="1" applyBorder="1"/>
    <xf numFmtId="37" fontId="4" fillId="2" borderId="7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4" fillId="2" borderId="10" xfId="0" applyFont="1" applyFill="1" applyBorder="1"/>
    <xf numFmtId="37" fontId="4" fillId="2" borderId="11" xfId="0" applyFont="1" applyFill="1" applyBorder="1"/>
    <xf numFmtId="37" fontId="4" fillId="2" borderId="12" xfId="0" applyFont="1" applyFill="1" applyBorder="1"/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4" fillId="2" borderId="8" xfId="0" applyFont="1" applyFill="1" applyBorder="1"/>
    <xf numFmtId="37" fontId="4" fillId="2" borderId="0" xfId="0" applyFont="1" applyFill="1" applyBorder="1"/>
    <xf numFmtId="37" fontId="4" fillId="2" borderId="9" xfId="0" applyFont="1" applyFill="1" applyBorder="1"/>
    <xf numFmtId="37" fontId="7" fillId="3" borderId="13" xfId="0" applyFont="1" applyFill="1" applyBorder="1"/>
    <xf numFmtId="37" fontId="4" fillId="3" borderId="14" xfId="0" applyFont="1" applyFill="1" applyBorder="1"/>
    <xf numFmtId="37" fontId="4" fillId="3" borderId="15" xfId="0" applyFont="1" applyFill="1" applyBorder="1"/>
    <xf numFmtId="37" fontId="4" fillId="4" borderId="0" xfId="0" applyFont="1" applyFill="1" applyAlignment="1">
      <alignment horizontal="center"/>
    </xf>
    <xf numFmtId="37" fontId="4" fillId="4" borderId="0" xfId="0" applyFont="1" applyFill="1"/>
    <xf numFmtId="37" fontId="7" fillId="3" borderId="14" xfId="0" applyFont="1" applyFill="1" applyBorder="1"/>
    <xf numFmtId="37" fontId="7" fillId="3" borderId="15" xfId="0" applyFont="1" applyFill="1" applyBorder="1"/>
    <xf numFmtId="37" fontId="7" fillId="2" borderId="1" xfId="0" applyFont="1" applyFill="1" applyBorder="1" applyAlignment="1">
      <alignment horizontal="center"/>
    </xf>
    <xf numFmtId="37" fontId="7" fillId="2" borderId="1" xfId="0" applyFont="1" applyFill="1" applyBorder="1"/>
    <xf numFmtId="37" fontId="4" fillId="0" borderId="0" xfId="0" applyFont="1" applyBorder="1" applyAlignment="1">
      <alignment horizontal="center"/>
    </xf>
    <xf numFmtId="37" fontId="4" fillId="0" borderId="0" xfId="0" applyFont="1" applyFill="1" applyBorder="1"/>
    <xf numFmtId="37" fontId="7" fillId="2" borderId="0" xfId="0" applyFont="1" applyFill="1" applyBorder="1" applyAlignment="1">
      <alignment horizontal="center"/>
    </xf>
    <xf numFmtId="37" fontId="4" fillId="3" borderId="5" xfId="0" applyFont="1" applyFill="1" applyBorder="1"/>
    <xf numFmtId="37" fontId="4" fillId="3" borderId="6" xfId="0" applyFont="1" applyFill="1" applyBorder="1"/>
    <xf numFmtId="37" fontId="4" fillId="3" borderId="7" xfId="0" applyFont="1" applyFill="1" applyBorder="1"/>
    <xf numFmtId="37" fontId="4" fillId="3" borderId="10" xfId="0" applyFont="1" applyFill="1" applyBorder="1"/>
    <xf numFmtId="37" fontId="4" fillId="3" borderId="11" xfId="0" applyFont="1" applyFill="1" applyBorder="1"/>
    <xf numFmtId="37" fontId="4" fillId="3" borderId="12" xfId="0" applyFont="1" applyFill="1" applyBorder="1"/>
    <xf numFmtId="37" fontId="4" fillId="3" borderId="8" xfId="0" applyFont="1" applyFill="1" applyBorder="1"/>
    <xf numFmtId="37" fontId="4" fillId="3" borderId="0" xfId="0" applyFont="1" applyFill="1" applyBorder="1"/>
    <xf numFmtId="37" fontId="4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8" fillId="0" borderId="0" xfId="0" applyFont="1"/>
    <xf numFmtId="37" fontId="4" fillId="0" borderId="16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6"/>
  <sheetViews>
    <sheetView tabSelected="1" topLeftCell="A30" zoomScale="82" zoomScaleNormal="115" workbookViewId="0">
      <selection activeCell="R50" sqref="R50"/>
    </sheetView>
  </sheetViews>
  <sheetFormatPr defaultRowHeight="15" x14ac:dyDescent="0.2"/>
  <cols>
    <col min="1" max="1" width="25.28515625" style="4" customWidth="1"/>
    <col min="2" max="2" width="0.85546875" style="4" customWidth="1"/>
    <col min="3" max="3" width="1.42578125" style="4" customWidth="1"/>
    <col min="4" max="9" width="11" style="4" customWidth="1"/>
    <col min="10" max="10" width="9.140625" style="4" customWidth="1"/>
    <col min="11" max="15" width="12.42578125" style="4" bestFit="1" customWidth="1"/>
    <col min="16" max="16" width="15.140625" style="4" bestFit="1" customWidth="1"/>
    <col min="17" max="16384" width="9.140625" style="4"/>
  </cols>
  <sheetData>
    <row r="1" spans="1:18" ht="15.75" x14ac:dyDescent="0.25">
      <c r="A1" s="15" t="s">
        <v>8</v>
      </c>
    </row>
    <row r="2" spans="1:18" ht="15.75" x14ac:dyDescent="0.25">
      <c r="A2" s="15"/>
    </row>
    <row r="5" spans="1:18" ht="15.75" x14ac:dyDescent="0.25">
      <c r="A5" s="16"/>
      <c r="B5" s="17"/>
      <c r="C5" s="18"/>
      <c r="D5" s="19" t="s">
        <v>2</v>
      </c>
      <c r="E5" s="19" t="s">
        <v>34</v>
      </c>
      <c r="F5" s="19" t="s">
        <v>4</v>
      </c>
      <c r="G5" s="19" t="s">
        <v>5</v>
      </c>
      <c r="H5" s="19" t="s">
        <v>18</v>
      </c>
      <c r="I5" s="19" t="s">
        <v>19</v>
      </c>
      <c r="J5" s="19" t="s">
        <v>38</v>
      </c>
      <c r="K5" s="19" t="s">
        <v>39</v>
      </c>
      <c r="L5" s="19" t="s">
        <v>41</v>
      </c>
      <c r="M5" s="19" t="s">
        <v>40</v>
      </c>
      <c r="N5" s="19" t="s">
        <v>0</v>
      </c>
      <c r="O5" s="19" t="s">
        <v>1</v>
      </c>
      <c r="P5" s="20" t="s">
        <v>45</v>
      </c>
    </row>
    <row r="6" spans="1:18" ht="15.75" x14ac:dyDescent="0.25">
      <c r="A6" s="21"/>
      <c r="B6" s="22"/>
      <c r="C6" s="23"/>
      <c r="D6" s="24" t="s">
        <v>6</v>
      </c>
      <c r="E6" s="24" t="s">
        <v>6</v>
      </c>
      <c r="F6" s="24" t="s">
        <v>6</v>
      </c>
      <c r="G6" s="24" t="s">
        <v>6</v>
      </c>
      <c r="H6" s="24" t="s">
        <v>6</v>
      </c>
      <c r="I6" s="24" t="s">
        <v>6</v>
      </c>
      <c r="J6" s="24" t="s">
        <v>6</v>
      </c>
      <c r="K6" s="24" t="s">
        <v>6</v>
      </c>
      <c r="L6" s="24" t="s">
        <v>6</v>
      </c>
      <c r="M6" s="24" t="s">
        <v>6</v>
      </c>
      <c r="N6" s="24" t="s">
        <v>6</v>
      </c>
      <c r="O6" s="24" t="s">
        <v>6</v>
      </c>
      <c r="P6" s="25" t="s">
        <v>6</v>
      </c>
    </row>
    <row r="7" spans="1:18" ht="15.75" x14ac:dyDescent="0.25">
      <c r="A7" s="16"/>
      <c r="B7" s="17"/>
      <c r="C7" s="18"/>
      <c r="D7" s="5"/>
      <c r="E7" s="5"/>
      <c r="F7" s="5"/>
      <c r="G7" s="5"/>
      <c r="H7" s="5"/>
      <c r="I7" s="5"/>
      <c r="R7" s="53"/>
    </row>
    <row r="8" spans="1:18" x14ac:dyDescent="0.2">
      <c r="A8" s="26"/>
      <c r="B8" s="27"/>
      <c r="C8" s="28"/>
      <c r="D8" s="5"/>
      <c r="E8" s="5"/>
      <c r="F8" s="5"/>
      <c r="G8" s="5"/>
      <c r="H8" s="5"/>
      <c r="I8" s="5"/>
    </row>
    <row r="9" spans="1:18" ht="15.75" x14ac:dyDescent="0.25">
      <c r="A9" s="29" t="s">
        <v>7</v>
      </c>
      <c r="B9" s="30"/>
      <c r="C9" s="31"/>
      <c r="D9" s="32"/>
      <c r="E9" s="32"/>
      <c r="F9" s="32"/>
      <c r="G9" s="32"/>
      <c r="H9" s="32"/>
      <c r="I9" s="32"/>
      <c r="J9" s="33"/>
      <c r="K9" s="33"/>
      <c r="L9" s="33"/>
      <c r="M9" s="33"/>
      <c r="N9" s="33"/>
      <c r="O9" s="33"/>
      <c r="P9" s="33"/>
    </row>
    <row r="10" spans="1:18" x14ac:dyDescent="0.2">
      <c r="A10" s="16"/>
      <c r="B10" s="17"/>
      <c r="C10" s="18"/>
      <c r="D10" s="5"/>
      <c r="E10" s="5"/>
      <c r="F10" s="5"/>
      <c r="G10" s="5"/>
      <c r="H10" s="5"/>
      <c r="I10" s="5"/>
    </row>
    <row r="11" spans="1:18" x14ac:dyDescent="0.2">
      <c r="A11" s="26" t="s">
        <v>42</v>
      </c>
      <c r="B11" s="27"/>
      <c r="C11" s="28"/>
      <c r="D11" s="4">
        <v>137877</v>
      </c>
      <c r="E11" s="4">
        <v>119288</v>
      </c>
      <c r="F11" s="4">
        <v>116402</v>
      </c>
      <c r="G11" s="4">
        <v>114045</v>
      </c>
      <c r="H11" s="54">
        <v>111047</v>
      </c>
      <c r="I11" s="4">
        <v>117939</v>
      </c>
      <c r="J11" s="4">
        <v>136390</v>
      </c>
      <c r="K11" s="4">
        <v>150683</v>
      </c>
      <c r="L11" s="4">
        <v>170309</v>
      </c>
      <c r="M11" s="4">
        <v>160320</v>
      </c>
      <c r="N11" s="4">
        <v>150032</v>
      </c>
      <c r="O11" s="4">
        <v>136360</v>
      </c>
      <c r="P11" s="4">
        <f>SUM(D11:O11)</f>
        <v>1620692</v>
      </c>
    </row>
    <row r="12" spans="1:18" x14ac:dyDescent="0.2">
      <c r="A12" s="26" t="s">
        <v>9</v>
      </c>
      <c r="B12" s="27"/>
      <c r="C12" s="28"/>
      <c r="D12" s="4">
        <v>229448</v>
      </c>
      <c r="E12" s="4">
        <v>178930</v>
      </c>
      <c r="F12" s="4">
        <v>174603</v>
      </c>
      <c r="G12" s="4">
        <v>171066</v>
      </c>
      <c r="H12" s="54">
        <v>195360</v>
      </c>
      <c r="I12" s="4">
        <v>228270</v>
      </c>
      <c r="J12" s="4">
        <v>240360</v>
      </c>
      <c r="K12" s="4">
        <v>288450</v>
      </c>
      <c r="L12" s="4">
        <v>208072</v>
      </c>
      <c r="M12" s="4">
        <v>240480</v>
      </c>
      <c r="N12" s="4">
        <v>225048</v>
      </c>
      <c r="O12" s="4">
        <v>204540</v>
      </c>
      <c r="P12" s="4">
        <f>SUM(D12:O12)</f>
        <v>2584627</v>
      </c>
    </row>
    <row r="13" spans="1:18" x14ac:dyDescent="0.2">
      <c r="A13" s="26" t="s">
        <v>44</v>
      </c>
      <c r="B13" s="27"/>
      <c r="C13" s="28"/>
      <c r="D13" s="4">
        <f>D48*2.6/100</f>
        <v>8268</v>
      </c>
      <c r="E13" s="4">
        <f>E48*2.6/100</f>
        <v>13663.684666666666</v>
      </c>
      <c r="F13" s="4">
        <f>F48*2.6/100</f>
        <v>15165.575134666668</v>
      </c>
      <c r="G13" s="4">
        <f>G48*2.6/100</f>
        <v>-2089.4832451653374</v>
      </c>
      <c r="H13" s="4">
        <f>H48*2.6/100</f>
        <v>3306.2014215013292</v>
      </c>
      <c r="I13" s="4">
        <f>I48*2.6/100</f>
        <v>7090.8446584603635</v>
      </c>
      <c r="J13" s="4">
        <f>J48*2.6/100</f>
        <v>13115.040619580332</v>
      </c>
      <c r="K13" s="4">
        <f>K48*2.6/100</f>
        <v>20219.931675689422</v>
      </c>
      <c r="L13" s="4">
        <f>L48*2.6/100</f>
        <v>26155.547899257344</v>
      </c>
      <c r="M13" s="4">
        <f>M48*2.6/100</f>
        <v>29697.698144638034</v>
      </c>
      <c r="N13" s="4">
        <f>N48*2.6/100</f>
        <v>34226.838296398622</v>
      </c>
      <c r="O13" s="4">
        <f>O48*2.6/100</f>
        <v>37228.71609210498</v>
      </c>
      <c r="P13" s="4">
        <f>SUM(D13:O13)</f>
        <v>206048.59536379843</v>
      </c>
    </row>
    <row r="14" spans="1:18" x14ac:dyDescent="0.2">
      <c r="A14" s="26" t="s">
        <v>8</v>
      </c>
      <c r="B14" s="27"/>
      <c r="C14" s="28"/>
    </row>
    <row r="15" spans="1:18" x14ac:dyDescent="0.2">
      <c r="A15" s="26"/>
      <c r="B15" s="27"/>
      <c r="C15" s="28"/>
      <c r="D15" s="5"/>
      <c r="E15" s="5"/>
      <c r="F15" s="5"/>
      <c r="G15" s="5"/>
      <c r="H15" s="5"/>
      <c r="I15" s="5"/>
    </row>
    <row r="16" spans="1:18" ht="16.5" thickBot="1" x14ac:dyDescent="0.3">
      <c r="A16" s="29" t="s">
        <v>10</v>
      </c>
      <c r="B16" s="34"/>
      <c r="C16" s="35"/>
      <c r="D16" s="36">
        <f t="shared" ref="D16:P16" si="0">SUM(D11:D13)</f>
        <v>375593</v>
      </c>
      <c r="E16" s="36">
        <f t="shared" si="0"/>
        <v>311881.68466666667</v>
      </c>
      <c r="F16" s="36">
        <f t="shared" si="0"/>
        <v>306170.57513466669</v>
      </c>
      <c r="G16" s="36">
        <f t="shared" si="0"/>
        <v>283021.51675483468</v>
      </c>
      <c r="H16" s="36">
        <f t="shared" si="0"/>
        <v>309713.20142150135</v>
      </c>
      <c r="I16" s="36">
        <f t="shared" si="0"/>
        <v>353299.84465846035</v>
      </c>
      <c r="J16" s="36">
        <f t="shared" si="0"/>
        <v>389865.04061958031</v>
      </c>
      <c r="K16" s="36">
        <f t="shared" si="0"/>
        <v>459352.93167568941</v>
      </c>
      <c r="L16" s="36">
        <f t="shared" si="0"/>
        <v>404536.54789925733</v>
      </c>
      <c r="M16" s="36">
        <f t="shared" si="0"/>
        <v>430497.69814463804</v>
      </c>
      <c r="N16" s="36">
        <f t="shared" si="0"/>
        <v>409306.83829639864</v>
      </c>
      <c r="O16" s="36">
        <f t="shared" si="0"/>
        <v>378128.71609210497</v>
      </c>
      <c r="P16" s="37">
        <f t="shared" si="0"/>
        <v>4411367.5953637986</v>
      </c>
    </row>
    <row r="17" spans="1:16" x14ac:dyDescent="0.2">
      <c r="A17" s="26"/>
      <c r="B17" s="27"/>
      <c r="C17" s="28"/>
      <c r="D17" s="38"/>
      <c r="E17" s="38"/>
      <c r="F17" s="38"/>
      <c r="G17" s="38"/>
      <c r="H17" s="38"/>
      <c r="I17" s="38"/>
    </row>
    <row r="18" spans="1:16" x14ac:dyDescent="0.2">
      <c r="A18" s="26"/>
      <c r="B18" s="27"/>
      <c r="C18" s="28"/>
      <c r="D18" s="38"/>
      <c r="E18" s="38"/>
      <c r="F18" s="38"/>
      <c r="G18" s="38"/>
      <c r="H18" s="38"/>
      <c r="I18" s="38"/>
    </row>
    <row r="19" spans="1:16" x14ac:dyDescent="0.2">
      <c r="A19" s="26"/>
      <c r="B19" s="27"/>
      <c r="C19" s="28"/>
      <c r="D19" s="5"/>
      <c r="E19" s="5"/>
      <c r="F19" s="5"/>
      <c r="G19" s="5"/>
      <c r="H19" s="5"/>
      <c r="I19" s="5"/>
    </row>
    <row r="20" spans="1:16" ht="15.75" x14ac:dyDescent="0.25">
      <c r="A20" s="29" t="s">
        <v>11</v>
      </c>
      <c r="B20" s="30"/>
      <c r="C20" s="31"/>
      <c r="D20" s="32"/>
      <c r="E20" s="32"/>
      <c r="F20" s="32"/>
      <c r="G20" s="32"/>
      <c r="H20" s="32"/>
      <c r="I20" s="32"/>
      <c r="J20" s="33"/>
      <c r="K20" s="33"/>
      <c r="L20" s="33"/>
      <c r="M20" s="33"/>
      <c r="N20" s="33"/>
      <c r="O20" s="33"/>
      <c r="P20" s="33"/>
    </row>
    <row r="21" spans="1:16" x14ac:dyDescent="0.2">
      <c r="A21" s="26" t="s">
        <v>58</v>
      </c>
      <c r="B21" s="27"/>
      <c r="C21" s="28"/>
      <c r="D21" s="5"/>
      <c r="E21" s="5"/>
      <c r="F21" s="5"/>
      <c r="G21" s="5">
        <v>30000</v>
      </c>
      <c r="H21" s="5"/>
      <c r="I21" s="5"/>
      <c r="P21" s="4">
        <f>SUM(D21:O21)</f>
        <v>30000</v>
      </c>
    </row>
    <row r="22" spans="1:16" x14ac:dyDescent="0.2">
      <c r="A22" s="26" t="s">
        <v>43</v>
      </c>
      <c r="B22" s="27"/>
      <c r="C22" s="28"/>
      <c r="D22" s="4" t="s">
        <v>8</v>
      </c>
      <c r="E22" s="4">
        <v>18750</v>
      </c>
      <c r="H22" s="4">
        <v>18750</v>
      </c>
      <c r="K22" s="4">
        <v>18750</v>
      </c>
      <c r="N22" s="4">
        <v>18750</v>
      </c>
      <c r="P22" s="4">
        <f t="shared" ref="P22:P43" si="1">SUM(D22:O22)</f>
        <v>75000</v>
      </c>
    </row>
    <row r="23" spans="1:16" x14ac:dyDescent="0.2">
      <c r="A23" s="26" t="s">
        <v>59</v>
      </c>
      <c r="B23" s="27"/>
      <c r="C23" s="28"/>
      <c r="D23" s="4">
        <f>4000+(4000*45/100)</f>
        <v>5800</v>
      </c>
      <c r="E23" s="4">
        <v>4000</v>
      </c>
      <c r="F23" s="4">
        <v>4000</v>
      </c>
      <c r="G23" s="4">
        <v>4000</v>
      </c>
      <c r="H23" s="4">
        <f>E23+(E23*45/100)</f>
        <v>5800</v>
      </c>
      <c r="I23" s="39">
        <v>4000</v>
      </c>
      <c r="J23" s="4">
        <v>4000</v>
      </c>
      <c r="K23" s="4">
        <f>J23+(J23*45/100)</f>
        <v>5800</v>
      </c>
      <c r="L23" s="4">
        <v>4000</v>
      </c>
      <c r="M23" s="4">
        <v>4000</v>
      </c>
      <c r="N23" s="4">
        <f>M23+(M23*45/100)</f>
        <v>5800</v>
      </c>
      <c r="O23" s="4">
        <v>4000</v>
      </c>
      <c r="P23" s="4">
        <f t="shared" si="1"/>
        <v>55200</v>
      </c>
    </row>
    <row r="24" spans="1:16" x14ac:dyDescent="0.2">
      <c r="A24" s="26" t="s">
        <v>60</v>
      </c>
      <c r="B24" s="27"/>
      <c r="C24" s="28"/>
      <c r="D24" s="4" t="s">
        <v>8</v>
      </c>
      <c r="E24" s="4">
        <v>98000</v>
      </c>
      <c r="F24" s="4" t="s">
        <v>8</v>
      </c>
      <c r="G24" s="4" t="s">
        <v>8</v>
      </c>
      <c r="H24" s="4" t="s">
        <v>8</v>
      </c>
      <c r="I24" s="4" t="s">
        <v>8</v>
      </c>
      <c r="J24" s="4" t="s">
        <v>8</v>
      </c>
      <c r="K24" s="4" t="s">
        <v>8</v>
      </c>
      <c r="L24" s="4" t="s">
        <v>8</v>
      </c>
      <c r="M24" s="4" t="s">
        <v>8</v>
      </c>
      <c r="N24" s="4" t="s">
        <v>8</v>
      </c>
      <c r="O24" s="4" t="s">
        <v>8</v>
      </c>
      <c r="P24" s="4">
        <f t="shared" si="1"/>
        <v>98000</v>
      </c>
    </row>
    <row r="25" spans="1:16" x14ac:dyDescent="0.2">
      <c r="A25" s="26" t="s">
        <v>61</v>
      </c>
      <c r="B25" s="27"/>
      <c r="C25" s="28"/>
      <c r="D25" s="4">
        <v>5000</v>
      </c>
      <c r="E25" s="4">
        <v>4100</v>
      </c>
      <c r="F25" s="4" t="s">
        <v>8</v>
      </c>
      <c r="G25" s="4" t="s">
        <v>8</v>
      </c>
      <c r="H25" s="4" t="s">
        <v>8</v>
      </c>
      <c r="I25" s="4" t="s">
        <v>8</v>
      </c>
      <c r="J25" s="4" t="s">
        <v>8</v>
      </c>
      <c r="K25" s="4" t="s">
        <v>8</v>
      </c>
      <c r="L25" s="4" t="s">
        <v>46</v>
      </c>
      <c r="M25" s="4" t="s">
        <v>8</v>
      </c>
      <c r="N25" s="4" t="s">
        <v>8</v>
      </c>
      <c r="O25" s="4" t="s">
        <v>8</v>
      </c>
      <c r="P25" s="4">
        <f t="shared" si="1"/>
        <v>9100</v>
      </c>
    </row>
    <row r="26" spans="1:16" x14ac:dyDescent="0.2">
      <c r="A26" s="26" t="s">
        <v>62</v>
      </c>
      <c r="B26" s="27"/>
      <c r="C26" s="28"/>
      <c r="D26" s="4">
        <f>(80000*35/100)</f>
        <v>28000</v>
      </c>
      <c r="E26" s="4" t="s">
        <v>8</v>
      </c>
      <c r="F26" s="4" t="s">
        <v>8</v>
      </c>
      <c r="G26" s="4" t="s">
        <v>8</v>
      </c>
      <c r="H26" s="4">
        <f xml:space="preserve"> 80000-(80000*35/100)</f>
        <v>52000</v>
      </c>
      <c r="I26" s="4" t="s">
        <v>8</v>
      </c>
      <c r="J26" s="4" t="s">
        <v>8</v>
      </c>
      <c r="K26" s="4" t="s">
        <v>8</v>
      </c>
      <c r="L26" s="4" t="s">
        <v>8</v>
      </c>
      <c r="M26" s="4" t="s">
        <v>8</v>
      </c>
      <c r="N26" s="4" t="s">
        <v>8</v>
      </c>
      <c r="O26" s="4" t="s">
        <v>8</v>
      </c>
      <c r="P26" s="4">
        <f t="shared" si="1"/>
        <v>80000</v>
      </c>
    </row>
    <row r="27" spans="1:16" x14ac:dyDescent="0.2">
      <c r="A27" s="26" t="s">
        <v>63</v>
      </c>
      <c r="B27" s="27"/>
      <c r="C27" s="28"/>
      <c r="D27" s="4" t="s">
        <v>8</v>
      </c>
      <c r="E27" s="4" t="s">
        <v>8</v>
      </c>
      <c r="F27" s="4">
        <f>80*32</f>
        <v>2560</v>
      </c>
      <c r="G27" s="4" t="s">
        <v>8</v>
      </c>
      <c r="H27" s="4" t="s">
        <v>8</v>
      </c>
      <c r="I27" s="4" t="s">
        <v>8</v>
      </c>
      <c r="J27" s="4" t="s">
        <v>8</v>
      </c>
      <c r="K27" s="4">
        <f>80*32</f>
        <v>2560</v>
      </c>
      <c r="L27" s="4" t="s">
        <v>8</v>
      </c>
      <c r="M27" s="4" t="s">
        <v>8</v>
      </c>
      <c r="N27" s="4" t="s">
        <v>8</v>
      </c>
      <c r="O27" s="4" t="s">
        <v>8</v>
      </c>
      <c r="P27" s="4">
        <f t="shared" si="1"/>
        <v>5120</v>
      </c>
    </row>
    <row r="28" spans="1:16" x14ac:dyDescent="0.2">
      <c r="A28" s="26" t="s">
        <v>64</v>
      </c>
      <c r="B28" s="27"/>
      <c r="C28" s="28"/>
      <c r="D28" s="4" t="s">
        <v>8</v>
      </c>
      <c r="E28" s="4" t="s">
        <v>8</v>
      </c>
      <c r="F28" s="4" t="s">
        <v>8</v>
      </c>
      <c r="G28" s="4" t="s">
        <v>8</v>
      </c>
      <c r="H28" s="4" t="s">
        <v>8</v>
      </c>
      <c r="I28" s="4" t="s">
        <v>8</v>
      </c>
      <c r="J28" s="4" t="s">
        <v>8</v>
      </c>
      <c r="K28" s="4">
        <f>130*55</f>
        <v>7150</v>
      </c>
      <c r="L28" s="4" t="s">
        <v>8</v>
      </c>
      <c r="M28" s="4" t="s">
        <v>8</v>
      </c>
      <c r="N28" s="4" t="s">
        <v>8</v>
      </c>
      <c r="O28" s="4" t="s">
        <v>8</v>
      </c>
      <c r="P28" s="4">
        <f t="shared" si="1"/>
        <v>7150</v>
      </c>
    </row>
    <row r="29" spans="1:16" x14ac:dyDescent="0.2">
      <c r="A29" s="26" t="s">
        <v>65</v>
      </c>
      <c r="B29" s="27"/>
      <c r="C29" s="28"/>
      <c r="D29" s="4">
        <f>320000/12</f>
        <v>26666.666666666668</v>
      </c>
      <c r="E29" s="4">
        <f t="shared" ref="E29:O29" si="2">320000/12</f>
        <v>26666.666666666668</v>
      </c>
      <c r="F29" s="4">
        <f t="shared" si="2"/>
        <v>26666.666666666668</v>
      </c>
      <c r="G29" s="4">
        <f t="shared" si="2"/>
        <v>26666.666666666668</v>
      </c>
      <c r="H29" s="4">
        <f>320000/12</f>
        <v>26666.666666666668</v>
      </c>
      <c r="I29" s="4">
        <f t="shared" si="2"/>
        <v>26666.666666666668</v>
      </c>
      <c r="J29" s="4">
        <f t="shared" si="2"/>
        <v>26666.666666666668</v>
      </c>
      <c r="K29" s="4">
        <f t="shared" si="2"/>
        <v>26666.666666666668</v>
      </c>
      <c r="L29" s="4">
        <f t="shared" si="2"/>
        <v>26666.666666666668</v>
      </c>
      <c r="M29" s="4">
        <f t="shared" si="2"/>
        <v>26666.666666666668</v>
      </c>
      <c r="N29" s="4">
        <f t="shared" si="2"/>
        <v>26666.666666666668</v>
      </c>
      <c r="O29" s="4">
        <f t="shared" si="2"/>
        <v>26666.666666666668</v>
      </c>
      <c r="P29" s="4">
        <f t="shared" si="1"/>
        <v>320000</v>
      </c>
    </row>
    <row r="30" spans="1:16" x14ac:dyDescent="0.2">
      <c r="A30" s="26" t="s">
        <v>66</v>
      </c>
      <c r="B30" s="27"/>
      <c r="C30" s="28"/>
      <c r="D30" s="4">
        <v>40000</v>
      </c>
      <c r="E30" s="4">
        <v>40000</v>
      </c>
      <c r="F30" s="4">
        <v>40000</v>
      </c>
      <c r="G30" s="4">
        <v>40000</v>
      </c>
      <c r="H30" s="4">
        <v>40000</v>
      </c>
      <c r="I30" s="4">
        <v>40000</v>
      </c>
      <c r="J30" s="4">
        <v>40000</v>
      </c>
      <c r="K30" s="4">
        <v>40000</v>
      </c>
      <c r="L30" s="4">
        <v>40000</v>
      </c>
      <c r="M30" s="4">
        <v>40000</v>
      </c>
      <c r="N30" s="4">
        <v>40000</v>
      </c>
      <c r="O30" s="4">
        <v>40000</v>
      </c>
      <c r="P30" s="4">
        <f t="shared" si="1"/>
        <v>480000</v>
      </c>
    </row>
    <row r="31" spans="1:16" x14ac:dyDescent="0.2">
      <c r="A31" s="26" t="s">
        <v>67</v>
      </c>
      <c r="B31" s="27"/>
      <c r="C31" s="28"/>
      <c r="D31" s="4">
        <f>55*10*10</f>
        <v>5500</v>
      </c>
      <c r="E31" s="4">
        <f t="shared" ref="E31:O31" si="3">55*10*10</f>
        <v>5500</v>
      </c>
      <c r="F31" s="4">
        <f t="shared" si="3"/>
        <v>5500</v>
      </c>
      <c r="G31" s="4">
        <f t="shared" si="3"/>
        <v>5500</v>
      </c>
      <c r="H31" s="4">
        <f t="shared" si="3"/>
        <v>5500</v>
      </c>
      <c r="I31" s="4">
        <f t="shared" si="3"/>
        <v>5500</v>
      </c>
      <c r="J31" s="4">
        <f t="shared" si="3"/>
        <v>5500</v>
      </c>
      <c r="K31" s="4">
        <f t="shared" si="3"/>
        <v>5500</v>
      </c>
      <c r="L31" s="4">
        <f t="shared" si="3"/>
        <v>5500</v>
      </c>
      <c r="M31" s="4">
        <f t="shared" si="3"/>
        <v>5500</v>
      </c>
      <c r="N31" s="4">
        <f t="shared" si="3"/>
        <v>5500</v>
      </c>
      <c r="O31" s="4">
        <f t="shared" si="3"/>
        <v>5500</v>
      </c>
      <c r="P31" s="4">
        <f t="shared" si="1"/>
        <v>66000</v>
      </c>
    </row>
    <row r="32" spans="1:16" x14ac:dyDescent="0.2">
      <c r="A32" s="26" t="s">
        <v>68</v>
      </c>
      <c r="B32" s="27"/>
      <c r="C32" s="28"/>
      <c r="D32" s="4" t="s">
        <v>8</v>
      </c>
      <c r="E32" s="4" t="s">
        <v>8</v>
      </c>
      <c r="F32" s="4">
        <f>120000/4</f>
        <v>30000</v>
      </c>
      <c r="G32" s="4" t="s">
        <v>8</v>
      </c>
      <c r="H32" s="4" t="s">
        <v>8</v>
      </c>
      <c r="I32" s="4">
        <f>120000/4</f>
        <v>30000</v>
      </c>
      <c r="J32" s="4" t="s">
        <v>8</v>
      </c>
      <c r="K32" s="4" t="s">
        <v>8</v>
      </c>
      <c r="L32" s="4">
        <f>120000/4</f>
        <v>30000</v>
      </c>
      <c r="M32" s="4" t="s">
        <v>8</v>
      </c>
      <c r="N32" s="4" t="s">
        <v>8</v>
      </c>
      <c r="O32" s="4">
        <f>120000/4</f>
        <v>30000</v>
      </c>
      <c r="P32" s="4">
        <f t="shared" si="1"/>
        <v>120000</v>
      </c>
    </row>
    <row r="33" spans="1:16" x14ac:dyDescent="0.2">
      <c r="A33" s="26" t="s">
        <v>69</v>
      </c>
      <c r="B33" s="27"/>
      <c r="C33" s="28"/>
      <c r="D33" s="4" t="s">
        <v>8</v>
      </c>
      <c r="E33" s="4" t="s">
        <v>8</v>
      </c>
      <c r="F33" s="4" t="s">
        <v>8</v>
      </c>
      <c r="G33" s="4">
        <f>75000/9</f>
        <v>8333.3333333333339</v>
      </c>
      <c r="H33" s="4">
        <f t="shared" ref="H33:O33" si="4">75000/9</f>
        <v>8333.3333333333339</v>
      </c>
      <c r="I33" s="4">
        <f t="shared" si="4"/>
        <v>8333.3333333333339</v>
      </c>
      <c r="J33" s="4">
        <f t="shared" si="4"/>
        <v>8333.3333333333339</v>
      </c>
      <c r="K33" s="4">
        <f t="shared" si="4"/>
        <v>8333.3333333333339</v>
      </c>
      <c r="L33" s="4">
        <f t="shared" si="4"/>
        <v>8333.3333333333339</v>
      </c>
      <c r="M33" s="4">
        <f t="shared" si="4"/>
        <v>8333.3333333333339</v>
      </c>
      <c r="N33" s="4">
        <f t="shared" si="4"/>
        <v>8333.3333333333339</v>
      </c>
      <c r="O33" s="4">
        <f t="shared" si="4"/>
        <v>8333.3333333333339</v>
      </c>
      <c r="P33" s="4">
        <f t="shared" si="1"/>
        <v>75000</v>
      </c>
    </row>
    <row r="34" spans="1:16" x14ac:dyDescent="0.2">
      <c r="A34" s="26" t="s">
        <v>70</v>
      </c>
      <c r="B34" s="27"/>
      <c r="C34" s="28"/>
      <c r="E34" s="4" t="s">
        <v>46</v>
      </c>
      <c r="F34" s="4">
        <v>25000</v>
      </c>
      <c r="G34" s="4" t="s">
        <v>8</v>
      </c>
      <c r="I34" s="4" t="s">
        <v>8</v>
      </c>
      <c r="J34" s="4">
        <v>25000</v>
      </c>
      <c r="K34" s="4" t="s">
        <v>8</v>
      </c>
      <c r="L34" s="4" t="s">
        <v>8</v>
      </c>
      <c r="M34" s="4" t="s">
        <v>8</v>
      </c>
      <c r="N34" s="4">
        <v>25000</v>
      </c>
      <c r="P34" s="4">
        <f t="shared" si="1"/>
        <v>75000</v>
      </c>
    </row>
    <row r="35" spans="1:16" x14ac:dyDescent="0.2">
      <c r="A35" s="26" t="s">
        <v>71</v>
      </c>
      <c r="B35" s="27"/>
      <c r="C35" s="28"/>
      <c r="E35" s="4" t="s">
        <v>8</v>
      </c>
      <c r="F35" s="4">
        <v>779000</v>
      </c>
      <c r="H35" s="4" t="s">
        <v>8</v>
      </c>
      <c r="I35" s="4" t="s">
        <v>8</v>
      </c>
      <c r="J35" s="4" t="s">
        <v>8</v>
      </c>
      <c r="L35" s="4" t="s">
        <v>8</v>
      </c>
      <c r="P35" s="4">
        <f t="shared" si="1"/>
        <v>779000</v>
      </c>
    </row>
    <row r="36" spans="1:16" x14ac:dyDescent="0.2">
      <c r="A36" s="26" t="s">
        <v>72</v>
      </c>
      <c r="B36" s="27"/>
      <c r="C36" s="28"/>
      <c r="D36" s="4">
        <f>150000/3</f>
        <v>50000</v>
      </c>
      <c r="E36" s="4">
        <f t="shared" ref="E36:F36" si="5">150000/3</f>
        <v>50000</v>
      </c>
      <c r="F36" s="4">
        <f t="shared" si="5"/>
        <v>50000</v>
      </c>
      <c r="P36" s="4">
        <f t="shared" si="1"/>
        <v>150000</v>
      </c>
    </row>
    <row r="37" spans="1:16" x14ac:dyDescent="0.2">
      <c r="A37" s="26" t="s">
        <v>73</v>
      </c>
      <c r="B37" s="27"/>
      <c r="C37" s="28"/>
      <c r="D37" s="4">
        <f>13200/12</f>
        <v>1100</v>
      </c>
      <c r="E37" s="4">
        <f t="shared" ref="E37:O37" si="6">13200/12</f>
        <v>1100</v>
      </c>
      <c r="F37" s="4">
        <f t="shared" si="6"/>
        <v>1100</v>
      </c>
      <c r="G37" s="4">
        <f t="shared" si="6"/>
        <v>1100</v>
      </c>
      <c r="H37" s="4">
        <f t="shared" si="6"/>
        <v>1100</v>
      </c>
      <c r="I37" s="4">
        <f t="shared" si="6"/>
        <v>1100</v>
      </c>
      <c r="J37" s="4">
        <f t="shared" si="6"/>
        <v>1100</v>
      </c>
      <c r="K37" s="4">
        <f t="shared" si="6"/>
        <v>1100</v>
      </c>
      <c r="L37" s="4">
        <f t="shared" si="6"/>
        <v>1100</v>
      </c>
      <c r="M37" s="4">
        <f t="shared" si="6"/>
        <v>1100</v>
      </c>
      <c r="N37" s="4">
        <f t="shared" si="6"/>
        <v>1100</v>
      </c>
      <c r="O37" s="4">
        <f t="shared" si="6"/>
        <v>1100</v>
      </c>
      <c r="P37" s="4">
        <f t="shared" si="1"/>
        <v>13200</v>
      </c>
    </row>
    <row r="38" spans="1:16" x14ac:dyDescent="0.2">
      <c r="A38" s="26" t="s">
        <v>74</v>
      </c>
      <c r="B38" s="27"/>
      <c r="C38" s="28"/>
      <c r="L38" s="4">
        <f>150000/4</f>
        <v>37500</v>
      </c>
      <c r="M38" s="4">
        <f t="shared" ref="M38:O38" si="7">150000/4</f>
        <v>37500</v>
      </c>
      <c r="N38" s="4">
        <f t="shared" si="7"/>
        <v>37500</v>
      </c>
      <c r="O38" s="4">
        <f t="shared" si="7"/>
        <v>37500</v>
      </c>
      <c r="P38" s="4">
        <f t="shared" si="1"/>
        <v>150000</v>
      </c>
    </row>
    <row r="39" spans="1:16" x14ac:dyDescent="0.2">
      <c r="A39" s="26" t="s">
        <v>75</v>
      </c>
      <c r="B39" s="27"/>
      <c r="C39" s="28"/>
      <c r="K39" s="4">
        <f>546000/5</f>
        <v>109200</v>
      </c>
      <c r="L39" s="4">
        <f t="shared" ref="L39:O39" si="8">546000/5</f>
        <v>109200</v>
      </c>
      <c r="M39" s="4">
        <f t="shared" si="8"/>
        <v>109200</v>
      </c>
      <c r="N39" s="4">
        <f t="shared" si="8"/>
        <v>109200</v>
      </c>
      <c r="O39" s="4">
        <f t="shared" si="8"/>
        <v>109200</v>
      </c>
      <c r="P39" s="4">
        <f t="shared" si="1"/>
        <v>546000</v>
      </c>
    </row>
    <row r="40" spans="1:16" x14ac:dyDescent="0.2">
      <c r="A40" s="26" t="s">
        <v>76</v>
      </c>
      <c r="B40" s="27"/>
      <c r="C40" s="28"/>
      <c r="M40" s="4">
        <v>18000</v>
      </c>
      <c r="P40" s="4">
        <f t="shared" si="1"/>
        <v>18000</v>
      </c>
    </row>
    <row r="41" spans="1:16" x14ac:dyDescent="0.2">
      <c r="A41" s="26" t="s">
        <v>77</v>
      </c>
      <c r="B41" s="27"/>
      <c r="C41" s="28"/>
      <c r="D41" s="4">
        <f>72000/12</f>
        <v>6000</v>
      </c>
      <c r="E41" s="4">
        <f t="shared" ref="E41:O41" si="9">72000/12</f>
        <v>6000</v>
      </c>
      <c r="F41" s="4">
        <f t="shared" si="9"/>
        <v>6000</v>
      </c>
      <c r="G41" s="4">
        <f t="shared" si="9"/>
        <v>6000</v>
      </c>
      <c r="H41" s="4">
        <f t="shared" si="9"/>
        <v>6000</v>
      </c>
      <c r="I41" s="4">
        <f t="shared" si="9"/>
        <v>6000</v>
      </c>
      <c r="J41" s="4">
        <f t="shared" si="9"/>
        <v>6000</v>
      </c>
      <c r="K41" s="4">
        <f t="shared" si="9"/>
        <v>6000</v>
      </c>
      <c r="L41" s="4">
        <f t="shared" si="9"/>
        <v>6000</v>
      </c>
      <c r="M41" s="4">
        <f t="shared" si="9"/>
        <v>6000</v>
      </c>
      <c r="N41" s="4">
        <f t="shared" si="9"/>
        <v>6000</v>
      </c>
      <c r="O41" s="4">
        <f t="shared" si="9"/>
        <v>6000</v>
      </c>
      <c r="P41" s="4">
        <f t="shared" si="1"/>
        <v>72000</v>
      </c>
    </row>
    <row r="42" spans="1:16" x14ac:dyDescent="0.2">
      <c r="A42" s="26" t="s">
        <v>78</v>
      </c>
      <c r="B42" s="27"/>
      <c r="C42" s="28"/>
      <c r="N42" s="4">
        <v>10000</v>
      </c>
      <c r="P42" s="4">
        <f t="shared" si="1"/>
        <v>10000</v>
      </c>
    </row>
    <row r="43" spans="1:16" x14ac:dyDescent="0.2">
      <c r="A43" s="26" t="s">
        <v>79</v>
      </c>
      <c r="B43" s="27"/>
      <c r="C43" s="28"/>
      <c r="D43" s="5"/>
      <c r="E43" s="5"/>
      <c r="F43" s="5"/>
      <c r="G43" s="5">
        <f>G48*-0.058</f>
        <v>4661.1549315226757</v>
      </c>
      <c r="H43" s="5"/>
      <c r="I43" s="5"/>
      <c r="P43" s="4">
        <f t="shared" si="1"/>
        <v>4661.1549315226757</v>
      </c>
    </row>
    <row r="44" spans="1:16" ht="16.5" thickBot="1" x14ac:dyDescent="0.3">
      <c r="A44" s="29" t="s">
        <v>12</v>
      </c>
      <c r="B44" s="34"/>
      <c r="C44" s="35"/>
      <c r="D44" s="36">
        <f t="shared" ref="D44:O44" si="10">SUM(D21:D43)</f>
        <v>168066.66666666669</v>
      </c>
      <c r="E44" s="36">
        <f t="shared" si="10"/>
        <v>254116.66666666666</v>
      </c>
      <c r="F44" s="36">
        <f t="shared" si="10"/>
        <v>969826.66666666674</v>
      </c>
      <c r="G44" s="36">
        <f t="shared" si="10"/>
        <v>126261.15493152267</v>
      </c>
      <c r="H44" s="36">
        <f t="shared" si="10"/>
        <v>164150.00000000003</v>
      </c>
      <c r="I44" s="36">
        <f t="shared" si="10"/>
        <v>121600</v>
      </c>
      <c r="J44" s="36">
        <f t="shared" si="10"/>
        <v>116600</v>
      </c>
      <c r="K44" s="36">
        <f t="shared" si="10"/>
        <v>231060</v>
      </c>
      <c r="L44" s="36">
        <f t="shared" si="10"/>
        <v>268300</v>
      </c>
      <c r="M44" s="36">
        <f t="shared" si="10"/>
        <v>256300</v>
      </c>
      <c r="N44" s="36">
        <f t="shared" si="10"/>
        <v>293850</v>
      </c>
      <c r="O44" s="36">
        <f t="shared" si="10"/>
        <v>268300</v>
      </c>
      <c r="P44" s="40">
        <f>SUM(D44:O44)</f>
        <v>3238431.1549315229</v>
      </c>
    </row>
    <row r="45" spans="1:16" x14ac:dyDescent="0.2">
      <c r="A45" s="26"/>
      <c r="B45" s="27"/>
      <c r="C45" s="28"/>
      <c r="D45" s="38"/>
      <c r="E45" s="38"/>
      <c r="F45" s="38"/>
      <c r="G45" s="38"/>
      <c r="H45" s="38"/>
      <c r="I45" s="38"/>
    </row>
    <row r="46" spans="1:16" x14ac:dyDescent="0.2">
      <c r="A46" s="26"/>
      <c r="B46" s="27"/>
      <c r="C46" s="28"/>
      <c r="D46" s="38"/>
      <c r="E46" s="38"/>
      <c r="F46" s="38"/>
      <c r="G46" s="38"/>
      <c r="H46" s="38"/>
      <c r="I46" s="38"/>
    </row>
    <row r="47" spans="1:16" x14ac:dyDescent="0.2">
      <c r="A47" s="26"/>
      <c r="B47" s="27"/>
      <c r="C47" s="28"/>
      <c r="D47" s="5"/>
      <c r="E47" s="5"/>
      <c r="F47" s="5"/>
      <c r="G47" s="5"/>
      <c r="H47" s="5"/>
      <c r="I47" s="5"/>
    </row>
    <row r="48" spans="1:16" x14ac:dyDescent="0.2">
      <c r="A48" s="41" t="s">
        <v>13</v>
      </c>
      <c r="B48" s="42"/>
      <c r="C48" s="43"/>
      <c r="D48" s="5">
        <v>318000</v>
      </c>
      <c r="E48" s="5">
        <f>D54</f>
        <v>525526.33333333326</v>
      </c>
      <c r="F48" s="5">
        <f t="shared" ref="F48:O48" si="11">E54</f>
        <v>583291.3513333333</v>
      </c>
      <c r="G48" s="5">
        <f t="shared" si="11"/>
        <v>-80364.740198666812</v>
      </c>
      <c r="H48" s="5">
        <f t="shared" si="11"/>
        <v>127161.5931346665</v>
      </c>
      <c r="I48" s="5">
        <f t="shared" si="11"/>
        <v>272724.79455616779</v>
      </c>
      <c r="J48" s="5">
        <f t="shared" si="11"/>
        <v>504424.63921462814</v>
      </c>
      <c r="K48" s="5">
        <f t="shared" si="11"/>
        <v>777689.67983420845</v>
      </c>
      <c r="L48" s="5">
        <f t="shared" si="11"/>
        <v>1005982.6115098979</v>
      </c>
      <c r="M48" s="5">
        <f t="shared" si="11"/>
        <v>1142219.1594091551</v>
      </c>
      <c r="N48" s="5">
        <f t="shared" si="11"/>
        <v>1316416.8575537931</v>
      </c>
      <c r="O48" s="5">
        <f t="shared" si="11"/>
        <v>1431873.6958501916</v>
      </c>
    </row>
    <row r="49" spans="1:16" x14ac:dyDescent="0.2">
      <c r="A49" s="44"/>
      <c r="B49" s="45"/>
      <c r="C49" s="46"/>
      <c r="D49" s="5"/>
      <c r="E49" s="5"/>
      <c r="F49" s="5"/>
      <c r="G49" s="5"/>
      <c r="H49" s="5"/>
      <c r="I49" s="5"/>
    </row>
    <row r="50" spans="1:16" x14ac:dyDescent="0.2">
      <c r="A50" s="41"/>
      <c r="B50" s="42"/>
      <c r="C50" s="43"/>
      <c r="D50" s="5"/>
      <c r="E50" s="5"/>
      <c r="F50" s="5"/>
      <c r="G50" s="5"/>
      <c r="H50" s="5"/>
      <c r="I50" s="5"/>
    </row>
    <row r="51" spans="1:16" x14ac:dyDescent="0.2">
      <c r="A51" s="47" t="s">
        <v>14</v>
      </c>
      <c r="B51" s="48"/>
      <c r="C51" s="49"/>
      <c r="D51" s="5">
        <f>D16-D44</f>
        <v>207526.33333333331</v>
      </c>
      <c r="E51" s="5">
        <f>E16-E44</f>
        <v>57765.018000000011</v>
      </c>
      <c r="F51" s="5">
        <f>F16-F44</f>
        <v>-663656.09153200011</v>
      </c>
      <c r="G51" s="5">
        <f>G16-G44</f>
        <v>156760.36182331201</v>
      </c>
      <c r="H51" s="5">
        <f>H16-H44</f>
        <v>145563.20142150132</v>
      </c>
      <c r="I51" s="5">
        <f>I16-I44</f>
        <v>231699.84465846035</v>
      </c>
      <c r="J51" s="5">
        <f>J16-J44</f>
        <v>273265.04061958031</v>
      </c>
      <c r="K51" s="5">
        <f>K16-K44</f>
        <v>228292.93167568941</v>
      </c>
      <c r="L51" s="5">
        <f>L16-L44</f>
        <v>136236.54789925733</v>
      </c>
      <c r="M51" s="5">
        <f>M16-M44</f>
        <v>174197.69814463804</v>
      </c>
      <c r="N51" s="5">
        <f>N16-N44</f>
        <v>115456.83829639864</v>
      </c>
      <c r="O51" s="5">
        <f>O16-O44</f>
        <v>109828.71609210497</v>
      </c>
    </row>
    <row r="52" spans="1:16" x14ac:dyDescent="0.2">
      <c r="A52" s="44"/>
      <c r="B52" s="45"/>
      <c r="C52" s="46"/>
      <c r="D52" s="5"/>
      <c r="E52" s="5"/>
      <c r="F52" s="5"/>
      <c r="G52" s="5"/>
      <c r="H52" s="5"/>
      <c r="I52" s="5"/>
    </row>
    <row r="53" spans="1:16" x14ac:dyDescent="0.2">
      <c r="A53" s="21"/>
      <c r="B53" s="22"/>
      <c r="C53" s="23"/>
      <c r="D53" s="5"/>
      <c r="E53" s="5"/>
      <c r="F53" s="5"/>
      <c r="G53" s="5"/>
      <c r="H53" s="5"/>
      <c r="I53" s="5"/>
    </row>
    <row r="54" spans="1:16" ht="16.5" thickBot="1" x14ac:dyDescent="0.3">
      <c r="A54" s="50" t="s">
        <v>15</v>
      </c>
      <c r="B54" s="51"/>
      <c r="C54" s="52"/>
      <c r="D54" s="36">
        <f>D48+D51</f>
        <v>525526.33333333326</v>
      </c>
      <c r="E54" s="36">
        <f>E48+E51</f>
        <v>583291.3513333333</v>
      </c>
      <c r="F54" s="36">
        <f>F48+F51</f>
        <v>-80364.740198666812</v>
      </c>
      <c r="G54" s="36">
        <f>G48+D51</f>
        <v>127161.5931346665</v>
      </c>
      <c r="H54" s="36">
        <f>H48+H51</f>
        <v>272724.79455616779</v>
      </c>
      <c r="I54" s="36">
        <f>I48+I51</f>
        <v>504424.63921462814</v>
      </c>
      <c r="J54" s="36">
        <f>J48+J51</f>
        <v>777689.67983420845</v>
      </c>
      <c r="K54" s="36">
        <f>K48+K51</f>
        <v>1005982.6115098979</v>
      </c>
      <c r="L54" s="36">
        <f>L48+L51</f>
        <v>1142219.1594091551</v>
      </c>
      <c r="M54" s="36">
        <f>M48+M51</f>
        <v>1316416.8575537931</v>
      </c>
      <c r="N54" s="36">
        <f>N48+N51</f>
        <v>1431873.6958501916</v>
      </c>
      <c r="O54" s="36">
        <f>O48+O51</f>
        <v>1541702.4119422967</v>
      </c>
      <c r="P54" s="37"/>
    </row>
    <row r="55" spans="1:16" x14ac:dyDescent="0.2">
      <c r="D55" s="5"/>
      <c r="E55" s="5"/>
      <c r="F55" s="5"/>
      <c r="G55" s="5"/>
      <c r="H55" s="5"/>
      <c r="I55" s="5"/>
    </row>
    <row r="56" spans="1:16" x14ac:dyDescent="0.2">
      <c r="D56" s="5"/>
      <c r="E56" s="5"/>
      <c r="F56" s="5"/>
      <c r="G56" s="5"/>
      <c r="H56" s="5"/>
      <c r="I56" s="5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1" t="s">
        <v>16</v>
      </c>
      <c r="D1" t="s">
        <v>57</v>
      </c>
    </row>
    <row r="3" spans="1:16" ht="15" x14ac:dyDescent="0.2">
      <c r="A3" s="2">
        <v>-1</v>
      </c>
      <c r="B3" s="3"/>
    </row>
    <row r="5" spans="1:16" ht="15" x14ac:dyDescent="0.2">
      <c r="A5" s="4"/>
      <c r="B5" s="4"/>
      <c r="C5" s="5" t="s">
        <v>8</v>
      </c>
      <c r="D5" s="5" t="s">
        <v>8</v>
      </c>
      <c r="E5" s="5" t="s">
        <v>2</v>
      </c>
      <c r="F5" s="5" t="s">
        <v>3</v>
      </c>
      <c r="G5" s="5" t="s">
        <v>17</v>
      </c>
      <c r="H5" s="5" t="s">
        <v>5</v>
      </c>
      <c r="I5" s="5" t="s">
        <v>18</v>
      </c>
      <c r="J5" s="5" t="s">
        <v>19</v>
      </c>
      <c r="K5" s="5" t="s">
        <v>38</v>
      </c>
      <c r="L5" s="5" t="s">
        <v>39</v>
      </c>
      <c r="M5" s="5" t="s">
        <v>50</v>
      </c>
      <c r="N5" s="5" t="s">
        <v>51</v>
      </c>
      <c r="O5" s="5" t="s">
        <v>32</v>
      </c>
      <c r="P5" s="5" t="s">
        <v>33</v>
      </c>
    </row>
    <row r="6" spans="1:16" ht="15" x14ac:dyDescent="0.2">
      <c r="A6" s="4"/>
      <c r="B6" s="4"/>
      <c r="C6" s="5"/>
      <c r="D6" s="5"/>
      <c r="E6" s="5"/>
      <c r="F6" s="5"/>
      <c r="G6" s="5"/>
      <c r="H6" s="5"/>
      <c r="I6" s="5"/>
      <c r="J6" s="5"/>
    </row>
    <row r="7" spans="1:16" ht="15.75" thickBot="1" x14ac:dyDescent="0.25">
      <c r="A7" s="4" t="s">
        <v>8</v>
      </c>
      <c r="B7" s="4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" x14ac:dyDescent="0.2">
      <c r="A8" s="4"/>
      <c r="B8" s="4"/>
      <c r="C8" s="5"/>
      <c r="D8" s="5"/>
      <c r="E8" s="5"/>
      <c r="F8" s="5"/>
      <c r="G8" s="5"/>
      <c r="H8" s="5"/>
      <c r="I8" s="5"/>
      <c r="J8" s="5"/>
    </row>
    <row r="9" spans="1:16" ht="15" x14ac:dyDescent="0.2">
      <c r="A9" s="4" t="s">
        <v>8</v>
      </c>
      <c r="B9" s="4"/>
      <c r="C9" s="5"/>
      <c r="D9" s="5"/>
      <c r="E9" s="5"/>
      <c r="F9" s="5"/>
      <c r="G9" s="5"/>
      <c r="H9" s="5"/>
      <c r="I9" s="5"/>
      <c r="J9" s="5"/>
    </row>
    <row r="10" spans="1:16" ht="15" x14ac:dyDescent="0.2">
      <c r="A10" s="4" t="s">
        <v>8</v>
      </c>
      <c r="B10" s="4"/>
      <c r="C10" s="5"/>
      <c r="D10" s="5"/>
      <c r="E10" s="5"/>
      <c r="F10" s="5"/>
      <c r="G10" s="5"/>
      <c r="H10" s="5"/>
      <c r="I10" s="5"/>
      <c r="J10" s="5"/>
    </row>
    <row r="11" spans="1:16" ht="15" x14ac:dyDescent="0.2">
      <c r="A11" s="4"/>
      <c r="B11" s="4"/>
      <c r="C11" s="5"/>
      <c r="D11" s="5"/>
      <c r="E11" s="5"/>
      <c r="F11" s="5"/>
      <c r="G11" s="5"/>
      <c r="H11" s="5"/>
      <c r="I11" s="5"/>
      <c r="J11" s="5"/>
    </row>
    <row r="12" spans="1:16" ht="15" x14ac:dyDescent="0.2">
      <c r="A12" s="4" t="s">
        <v>8</v>
      </c>
      <c r="B12" s="4"/>
      <c r="C12" s="5"/>
      <c r="D12" s="5"/>
      <c r="E12" s="5"/>
      <c r="F12" s="5"/>
      <c r="G12" s="5"/>
      <c r="H12" s="5"/>
      <c r="I12" s="5"/>
      <c r="J12" s="5"/>
    </row>
    <row r="13" spans="1:16" ht="15" x14ac:dyDescent="0.2">
      <c r="A13" s="4" t="s">
        <v>8</v>
      </c>
      <c r="B13" s="4"/>
      <c r="C13" s="5"/>
      <c r="D13" s="5"/>
      <c r="E13" s="5"/>
      <c r="F13" s="5"/>
      <c r="G13" s="5"/>
      <c r="H13" s="5"/>
      <c r="I13" s="5"/>
      <c r="J13" s="5"/>
    </row>
    <row r="14" spans="1:16" ht="15" x14ac:dyDescent="0.2">
      <c r="A14" s="4"/>
      <c r="B14" s="4"/>
      <c r="C14" s="5"/>
      <c r="D14" s="5"/>
      <c r="E14" s="5"/>
      <c r="F14" s="5"/>
      <c r="G14" s="5"/>
      <c r="H14" s="5"/>
      <c r="I14" s="5"/>
      <c r="J14" s="5"/>
    </row>
    <row r="15" spans="1:16" ht="15.75" thickBot="1" x14ac:dyDescent="0.25">
      <c r="A15" s="4" t="s">
        <v>8</v>
      </c>
      <c r="B15" s="4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5.75" thickTop="1" x14ac:dyDescent="0.2">
      <c r="A16" s="4" t="s">
        <v>8</v>
      </c>
      <c r="B16" s="4"/>
      <c r="C16" s="5"/>
      <c r="D16" s="5"/>
      <c r="E16" s="5"/>
      <c r="F16" s="5"/>
      <c r="G16" s="5"/>
      <c r="H16" s="5"/>
      <c r="I16" s="5"/>
      <c r="J16" s="5"/>
    </row>
    <row r="17" spans="1:16" ht="15" x14ac:dyDescent="0.2">
      <c r="A17" s="4"/>
      <c r="B17" s="4"/>
      <c r="C17" s="5"/>
      <c r="D17" s="5"/>
      <c r="E17" s="5"/>
      <c r="F17" s="5"/>
      <c r="G17" s="5"/>
      <c r="H17" s="5"/>
      <c r="I17" s="5"/>
      <c r="J17" s="5"/>
    </row>
    <row r="18" spans="1:16" ht="15" x14ac:dyDescent="0.2">
      <c r="A18" s="4"/>
      <c r="B18" s="4"/>
      <c r="C18" s="5"/>
      <c r="D18" s="5"/>
      <c r="E18" s="5"/>
      <c r="F18" s="5"/>
      <c r="G18" s="5"/>
      <c r="H18" s="5"/>
      <c r="I18" s="5"/>
      <c r="J18" s="5"/>
    </row>
    <row r="19" spans="1:16" ht="15.75" thickBot="1" x14ac:dyDescent="0.25">
      <c r="A19" s="4" t="s">
        <v>8</v>
      </c>
      <c r="B19" s="4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15" x14ac:dyDescent="0.2">
      <c r="A20" s="4" t="s">
        <v>8</v>
      </c>
      <c r="B20" s="4"/>
      <c r="C20" s="5"/>
      <c r="D20" s="5"/>
      <c r="E20" s="5"/>
      <c r="F20" s="5"/>
      <c r="G20" s="5"/>
      <c r="H20" s="5"/>
      <c r="I20" s="5"/>
      <c r="J20" s="5"/>
    </row>
    <row r="21" spans="1:16" ht="15" x14ac:dyDescent="0.2">
      <c r="A21" s="4" t="s">
        <v>8</v>
      </c>
      <c r="B21" s="4"/>
      <c r="C21" s="5"/>
      <c r="D21" s="5"/>
      <c r="E21" s="5"/>
      <c r="F21" s="5"/>
      <c r="G21" s="5"/>
      <c r="H21" s="5"/>
      <c r="I21" s="5"/>
      <c r="J21" s="5"/>
    </row>
    <row r="22" spans="1:16" ht="15" x14ac:dyDescent="0.2">
      <c r="A22" s="4"/>
      <c r="B22" s="4"/>
      <c r="C22" s="5"/>
      <c r="D22" s="5"/>
      <c r="E22" s="5"/>
      <c r="F22" s="5"/>
      <c r="G22" s="5"/>
      <c r="H22" s="5"/>
      <c r="I22" s="5"/>
      <c r="J22" s="5"/>
    </row>
    <row r="23" spans="1:16" ht="15" x14ac:dyDescent="0.2">
      <c r="A23" s="4"/>
      <c r="B23" s="4"/>
      <c r="C23" s="5"/>
      <c r="D23" s="5"/>
      <c r="E23" s="5"/>
      <c r="F23" s="5"/>
      <c r="G23" s="5"/>
      <c r="H23" s="5"/>
      <c r="I23" s="5"/>
      <c r="J23" s="5"/>
    </row>
    <row r="24" spans="1:16" ht="15" x14ac:dyDescent="0.2">
      <c r="A24" s="4"/>
      <c r="B24" s="4"/>
      <c r="C24" s="5"/>
      <c r="D24" s="5"/>
      <c r="E24" s="5"/>
      <c r="F24" s="5"/>
      <c r="G24" s="5"/>
      <c r="H24" s="5"/>
      <c r="I24" s="5"/>
      <c r="J24" s="5"/>
    </row>
    <row r="25" spans="1:16" ht="15" x14ac:dyDescent="0.2">
      <c r="A25" s="4"/>
      <c r="B25" s="4"/>
      <c r="C25" s="5"/>
      <c r="D25" s="5"/>
      <c r="E25" s="5"/>
      <c r="F25" s="5"/>
      <c r="G25" s="5"/>
      <c r="H25" s="5"/>
      <c r="I25" s="5"/>
      <c r="J25" s="5"/>
    </row>
    <row r="26" spans="1:16" ht="15" x14ac:dyDescent="0.2">
      <c r="A26" s="4"/>
      <c r="B26" s="4"/>
      <c r="C26" s="5"/>
      <c r="D26" s="5"/>
      <c r="E26" s="5"/>
      <c r="F26" s="5"/>
      <c r="G26" s="5"/>
      <c r="H26" s="5"/>
      <c r="I26" s="5"/>
      <c r="J26" s="5"/>
    </row>
    <row r="27" spans="1:16" ht="15" x14ac:dyDescent="0.2">
      <c r="A27" s="4"/>
      <c r="B27" s="4"/>
      <c r="C27" s="5"/>
      <c r="D27" s="5"/>
      <c r="E27" s="5"/>
      <c r="F27" s="5"/>
      <c r="G27" s="5"/>
      <c r="H27" s="5"/>
      <c r="I27" s="5"/>
      <c r="J27" s="5"/>
    </row>
    <row r="28" spans="1:16" ht="15" x14ac:dyDescent="0.2">
      <c r="A28" s="4"/>
      <c r="B28" s="4"/>
      <c r="C28" s="5"/>
      <c r="D28" s="5"/>
      <c r="E28" s="5"/>
      <c r="F28" s="5"/>
      <c r="G28" s="5"/>
      <c r="H28" s="5"/>
      <c r="I28" s="5"/>
      <c r="J28" s="5"/>
    </row>
    <row r="29" spans="1:16" ht="15" x14ac:dyDescent="0.2">
      <c r="A29" s="4"/>
      <c r="B29" s="4"/>
      <c r="C29" s="5"/>
      <c r="D29" s="5"/>
      <c r="E29" s="5"/>
      <c r="F29" s="5"/>
      <c r="G29" s="5"/>
      <c r="H29" s="5"/>
      <c r="I29" s="5"/>
      <c r="J29" s="5"/>
    </row>
    <row r="30" spans="1:16" ht="15" x14ac:dyDescent="0.2">
      <c r="A30" s="4"/>
      <c r="B30" s="4"/>
      <c r="C30" s="5"/>
      <c r="D30" s="5"/>
      <c r="E30" s="5"/>
      <c r="F30" s="5"/>
      <c r="G30" s="5"/>
      <c r="H30" s="5"/>
      <c r="I30" s="5"/>
      <c r="J30" s="5"/>
    </row>
    <row r="31" spans="1:16" ht="15" x14ac:dyDescent="0.2">
      <c r="A31" s="4" t="s">
        <v>20</v>
      </c>
      <c r="B31" s="4"/>
      <c r="C31" s="5"/>
      <c r="D31" s="5"/>
      <c r="E31" s="5"/>
      <c r="F31" s="5"/>
      <c r="G31" s="5"/>
      <c r="H31" s="5"/>
      <c r="I31" s="5"/>
      <c r="J31" s="5"/>
    </row>
    <row r="32" spans="1:16" ht="15" x14ac:dyDescent="0.2">
      <c r="A32" s="4" t="s">
        <v>21</v>
      </c>
      <c r="B32" s="4"/>
      <c r="C32" s="5"/>
      <c r="D32" s="5"/>
      <c r="E32" s="5"/>
      <c r="F32" s="5"/>
      <c r="G32" s="5"/>
      <c r="H32" s="5"/>
      <c r="I32" s="5"/>
      <c r="J32" s="5"/>
    </row>
    <row r="33" spans="1:16" ht="15" x14ac:dyDescent="0.2">
      <c r="A33" s="4"/>
      <c r="B33" s="4"/>
      <c r="C33" s="5"/>
      <c r="D33" s="5"/>
      <c r="E33" s="5"/>
      <c r="F33" s="5"/>
      <c r="G33" s="5"/>
      <c r="H33" s="5"/>
      <c r="I33" s="5"/>
      <c r="J33" s="5"/>
    </row>
    <row r="34" spans="1:16" ht="15" x14ac:dyDescent="0.2">
      <c r="A34" s="4" t="s">
        <v>22</v>
      </c>
      <c r="B34" s="4"/>
      <c r="C34" s="5"/>
      <c r="D34" s="5"/>
      <c r="E34" s="5"/>
      <c r="F34" s="5"/>
      <c r="G34" s="5"/>
      <c r="H34" s="5"/>
      <c r="I34" s="5"/>
      <c r="J34" s="5"/>
    </row>
    <row r="35" spans="1:16" ht="15" x14ac:dyDescent="0.2">
      <c r="A35" s="4" t="s">
        <v>23</v>
      </c>
      <c r="B35" s="4"/>
      <c r="C35" s="5"/>
      <c r="D35" s="5"/>
      <c r="E35" s="5"/>
      <c r="F35" s="5"/>
      <c r="G35" s="5"/>
      <c r="H35" s="5"/>
      <c r="I35" s="5"/>
      <c r="J35" s="5"/>
    </row>
    <row r="36" spans="1:16" ht="15" x14ac:dyDescent="0.2">
      <c r="A36" s="4"/>
      <c r="B36" s="4"/>
      <c r="C36" s="5"/>
      <c r="D36" s="5"/>
      <c r="E36" s="5"/>
      <c r="F36" s="5"/>
      <c r="G36" s="5"/>
      <c r="H36" s="5"/>
      <c r="I36" s="5"/>
      <c r="J36" s="5"/>
    </row>
    <row r="37" spans="1:16" ht="15" x14ac:dyDescent="0.2">
      <c r="A37" s="4"/>
      <c r="B37" s="4"/>
      <c r="C37" s="5"/>
      <c r="D37" s="5"/>
      <c r="E37" s="5"/>
      <c r="F37" s="5"/>
      <c r="G37" s="5"/>
      <c r="H37" s="5"/>
      <c r="I37" s="5"/>
      <c r="J37" s="5"/>
    </row>
    <row r="38" spans="1:16" ht="15" x14ac:dyDescent="0.2">
      <c r="A38" s="4"/>
      <c r="B38" s="4"/>
      <c r="C38" s="5"/>
      <c r="D38" s="5"/>
      <c r="E38" s="5"/>
      <c r="F38" s="5"/>
      <c r="G38" s="5"/>
      <c r="H38" s="5"/>
      <c r="I38" s="5"/>
      <c r="J38" s="5"/>
    </row>
    <row r="39" spans="1:16" ht="15.75" thickBot="1" x14ac:dyDescent="0.25">
      <c r="A39" s="8" t="s">
        <v>24</v>
      </c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5" x14ac:dyDescent="0.2">
      <c r="A40" s="8" t="s">
        <v>25</v>
      </c>
      <c r="B40" s="8"/>
      <c r="C40" s="5"/>
      <c r="D40" s="5"/>
      <c r="E40" s="5"/>
      <c r="F40" s="5"/>
      <c r="G40" s="5"/>
      <c r="H40" s="5"/>
      <c r="I40" s="5"/>
      <c r="J40" s="5"/>
    </row>
    <row r="41" spans="1:16" ht="15" x14ac:dyDescent="0.2">
      <c r="A41" s="4" t="s">
        <v>8</v>
      </c>
      <c r="B41" s="4"/>
      <c r="C41" s="5"/>
      <c r="D41" s="5"/>
      <c r="E41" s="5"/>
      <c r="F41" s="5"/>
      <c r="G41" s="5"/>
      <c r="H41" s="5"/>
      <c r="I41" s="5"/>
      <c r="J41" s="5"/>
    </row>
    <row r="42" spans="1:16" ht="15" x14ac:dyDescent="0.2">
      <c r="A42" s="4"/>
      <c r="B42" s="4"/>
      <c r="C42" s="5"/>
      <c r="D42" s="5"/>
      <c r="E42" s="5"/>
      <c r="F42" s="5"/>
      <c r="G42" s="5"/>
      <c r="H42" s="5"/>
      <c r="I42" s="5"/>
      <c r="J42" s="5"/>
    </row>
    <row r="43" spans="1:16" ht="15" x14ac:dyDescent="0.2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6" ht="15" x14ac:dyDescent="0.2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6" ht="15" x14ac:dyDescent="0.2">
      <c r="A45" s="8" t="s">
        <v>52</v>
      </c>
      <c r="B45" s="8"/>
      <c r="C45" s="8"/>
      <c r="D45" s="8"/>
      <c r="E45" s="4"/>
      <c r="F45" s="4"/>
      <c r="G45" s="4"/>
      <c r="H45" s="4"/>
      <c r="I45" s="4"/>
      <c r="J45" s="4"/>
    </row>
    <row r="46" spans="1:16" ht="15" x14ac:dyDescent="0.2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6" ht="15" x14ac:dyDescent="0.2">
      <c r="A47" s="4"/>
      <c r="B47" s="4"/>
      <c r="C47" s="5" t="s">
        <v>8</v>
      </c>
      <c r="D47" s="5" t="s">
        <v>8</v>
      </c>
      <c r="E47" s="5" t="s">
        <v>2</v>
      </c>
      <c r="F47" s="5" t="s">
        <v>3</v>
      </c>
      <c r="G47" s="5" t="s">
        <v>17</v>
      </c>
      <c r="H47" s="5" t="s">
        <v>5</v>
      </c>
      <c r="I47" s="5" t="s">
        <v>18</v>
      </c>
      <c r="J47" s="5" t="s">
        <v>19</v>
      </c>
      <c r="K47" s="5" t="s">
        <v>38</v>
      </c>
      <c r="L47" s="5" t="s">
        <v>39</v>
      </c>
      <c r="M47" s="5" t="s">
        <v>50</v>
      </c>
      <c r="N47" s="5" t="s">
        <v>51</v>
      </c>
      <c r="O47" s="5" t="s">
        <v>32</v>
      </c>
      <c r="P47" s="5" t="s">
        <v>33</v>
      </c>
    </row>
    <row r="48" spans="1:16" ht="15" x14ac:dyDescent="0.2">
      <c r="A48" s="4"/>
      <c r="B48" s="4"/>
      <c r="C48" s="4"/>
      <c r="D48" s="4"/>
      <c r="E48" s="4"/>
      <c r="F48" s="4"/>
      <c r="G48" s="4"/>
      <c r="H48" s="4"/>
      <c r="J48" s="4"/>
    </row>
    <row r="49" spans="1:16" ht="15.75" thickBot="1" x14ac:dyDescent="0.25">
      <c r="A49" s="4"/>
      <c r="B49" s="4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 ht="15.75" thickTop="1" x14ac:dyDescent="0.2">
      <c r="A50" s="4"/>
      <c r="B50" s="4"/>
      <c r="C50" s="4"/>
      <c r="D50" s="4"/>
      <c r="E50" s="4"/>
      <c r="F50" s="4"/>
      <c r="G50" s="4"/>
      <c r="H50" s="4"/>
      <c r="J50" s="4"/>
    </row>
    <row r="51" spans="1:16" ht="15.75" thickBot="1" x14ac:dyDescent="0.25">
      <c r="A51" s="8" t="s">
        <v>26</v>
      </c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</row>
    <row r="52" spans="1:16" ht="15.75" thickTop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6" ht="1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6" ht="1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6" ht="15" x14ac:dyDescent="0.2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6" ht="1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6" ht="1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6" ht="15" x14ac:dyDescent="0.2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6" ht="15" x14ac:dyDescent="0.2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6" ht="15" x14ac:dyDescent="0.2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6" ht="15" x14ac:dyDescent="0.2">
      <c r="A61" s="4" t="s">
        <v>8</v>
      </c>
      <c r="B61" s="4"/>
      <c r="C61" s="4"/>
      <c r="D61" s="4"/>
      <c r="E61" s="4"/>
      <c r="F61" s="4"/>
      <c r="G61" s="4"/>
      <c r="H61" s="4"/>
      <c r="J61" s="4"/>
    </row>
    <row r="62" spans="1:16" ht="15" x14ac:dyDescent="0.2">
      <c r="A62" s="4" t="s">
        <v>8</v>
      </c>
      <c r="B62" s="4"/>
      <c r="C62" s="4"/>
      <c r="D62" s="4"/>
      <c r="E62" s="4"/>
      <c r="F62" s="4"/>
      <c r="G62" s="4"/>
      <c r="H62" s="4"/>
      <c r="J62" s="4"/>
    </row>
    <row r="63" spans="1:16" ht="15" x14ac:dyDescent="0.2">
      <c r="A63" s="4"/>
      <c r="B63" s="4"/>
      <c r="C63" s="4"/>
      <c r="D63" s="4"/>
      <c r="E63" s="4"/>
      <c r="F63" s="4"/>
      <c r="G63" s="4"/>
      <c r="H63" s="4"/>
      <c r="J63" s="4"/>
    </row>
    <row r="64" spans="1:16" ht="15" x14ac:dyDescent="0.2">
      <c r="A64" s="4" t="s">
        <v>27</v>
      </c>
      <c r="B64" s="4"/>
      <c r="C64" s="4"/>
      <c r="D64" s="4"/>
      <c r="E64" s="4"/>
      <c r="F64" s="4"/>
      <c r="G64" s="4"/>
      <c r="H64" s="4"/>
      <c r="J64" s="4"/>
    </row>
    <row r="65" spans="1:16" ht="15" x14ac:dyDescent="0.2">
      <c r="A65" s="4" t="s">
        <v>48</v>
      </c>
      <c r="B65" s="4"/>
      <c r="C65" s="4"/>
      <c r="D65" s="4"/>
      <c r="E65" s="4"/>
      <c r="F65" s="4"/>
      <c r="G65" s="4"/>
      <c r="H65" s="4"/>
      <c r="J65" s="4"/>
    </row>
    <row r="66" spans="1:16" ht="15" x14ac:dyDescent="0.2">
      <c r="A66" s="4" t="s">
        <v>49</v>
      </c>
      <c r="B66" s="4"/>
      <c r="C66" s="4"/>
      <c r="D66" s="4"/>
      <c r="E66" s="4"/>
      <c r="F66" s="4"/>
      <c r="G66" s="4"/>
      <c r="H66" s="4"/>
      <c r="J66" s="4"/>
    </row>
    <row r="67" spans="1:16" ht="15" x14ac:dyDescent="0.2">
      <c r="A67" s="4"/>
      <c r="B67" s="4"/>
      <c r="C67" s="4"/>
      <c r="D67" s="4"/>
      <c r="E67" s="4"/>
      <c r="F67" s="4"/>
      <c r="G67" s="4"/>
      <c r="H67" s="4"/>
      <c r="J67" s="4"/>
    </row>
    <row r="68" spans="1:16" ht="15.75" thickBot="1" x14ac:dyDescent="0.25">
      <c r="A68" s="8" t="s">
        <v>8</v>
      </c>
      <c r="B68" s="8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spans="1:16" ht="15.75" thickTop="1" x14ac:dyDescent="0.2">
      <c r="A69" s="8" t="s">
        <v>8</v>
      </c>
      <c r="B69" s="8"/>
      <c r="C69" s="4"/>
      <c r="D69" s="4"/>
      <c r="E69" s="4"/>
      <c r="F69" s="4"/>
      <c r="G69" s="4"/>
      <c r="H69" s="4"/>
      <c r="I69" s="4"/>
      <c r="J69" s="4"/>
    </row>
    <row r="70" spans="1:16" ht="15" x14ac:dyDescent="0.2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6" ht="15" x14ac:dyDescent="0.2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6" ht="15" x14ac:dyDescent="0.2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6" ht="15" x14ac:dyDescent="0.2">
      <c r="A73" s="8" t="s">
        <v>28</v>
      </c>
      <c r="B73" s="4"/>
      <c r="C73" s="4"/>
      <c r="D73" s="4"/>
      <c r="E73" s="4"/>
      <c r="F73" s="4"/>
      <c r="G73" s="4"/>
      <c r="H73" s="4"/>
      <c r="I73" s="4"/>
      <c r="J73" s="4"/>
    </row>
    <row r="74" spans="1:16" ht="15" x14ac:dyDescent="0.2">
      <c r="A74" s="8"/>
      <c r="B74" s="4"/>
      <c r="C74" s="4"/>
      <c r="D74" s="4"/>
      <c r="E74" s="4"/>
      <c r="F74" s="4"/>
      <c r="G74" s="4"/>
      <c r="H74" s="4"/>
      <c r="I74" s="4"/>
      <c r="J74" s="4"/>
    </row>
    <row r="75" spans="1:16" ht="15" x14ac:dyDescent="0.2">
      <c r="A75" s="8" t="s">
        <v>29</v>
      </c>
      <c r="B75" s="4"/>
      <c r="C75" s="4"/>
      <c r="D75" s="4"/>
      <c r="E75" s="4"/>
      <c r="F75" s="4"/>
      <c r="G75" s="4"/>
      <c r="H75" s="4"/>
      <c r="I75" s="4"/>
      <c r="J75" s="4"/>
    </row>
    <row r="76" spans="1:16" ht="15" x14ac:dyDescent="0.2">
      <c r="A76" s="8"/>
      <c r="B76" s="4"/>
      <c r="C76" s="4"/>
      <c r="D76" s="4"/>
      <c r="E76" s="4"/>
      <c r="F76" s="4"/>
      <c r="G76" s="4"/>
      <c r="H76" s="4"/>
      <c r="I76" s="4"/>
      <c r="J76" s="4"/>
    </row>
    <row r="77" spans="1:16" ht="15" x14ac:dyDescent="0.2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6" ht="15" x14ac:dyDescent="0.2">
      <c r="A78" s="4"/>
      <c r="B78" s="4"/>
      <c r="C78" s="5" t="s">
        <v>8</v>
      </c>
      <c r="D78" s="5" t="s">
        <v>8</v>
      </c>
      <c r="E78" s="5" t="s">
        <v>2</v>
      </c>
      <c r="F78" s="5" t="s">
        <v>3</v>
      </c>
      <c r="G78" s="5" t="s">
        <v>17</v>
      </c>
      <c r="H78" s="5" t="s">
        <v>5</v>
      </c>
      <c r="I78" s="5" t="s">
        <v>18</v>
      </c>
      <c r="J78" s="5" t="s">
        <v>19</v>
      </c>
      <c r="K78" s="5" t="s">
        <v>38</v>
      </c>
      <c r="L78" s="5" t="s">
        <v>39</v>
      </c>
      <c r="M78" s="5" t="s">
        <v>50</v>
      </c>
      <c r="N78" s="5" t="s">
        <v>51</v>
      </c>
      <c r="O78" s="5" t="s">
        <v>32</v>
      </c>
      <c r="P78" s="5" t="s">
        <v>33</v>
      </c>
    </row>
    <row r="79" spans="1:16" ht="15" x14ac:dyDescent="0.2">
      <c r="A79" s="4"/>
      <c r="B79" s="4"/>
      <c r="C79" s="5"/>
      <c r="D79" s="5"/>
      <c r="E79" s="5"/>
      <c r="F79" s="5"/>
      <c r="G79" s="5"/>
      <c r="H79" s="5"/>
      <c r="I79" s="4"/>
      <c r="J79" s="4"/>
    </row>
    <row r="80" spans="1:16" ht="15" x14ac:dyDescent="0.2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6" ht="15" x14ac:dyDescent="0.2">
      <c r="A81" s="4" t="s">
        <v>56</v>
      </c>
      <c r="B81" s="4"/>
      <c r="C81" s="4"/>
      <c r="D81" s="4"/>
      <c r="E81" s="4"/>
      <c r="F81" s="4"/>
      <c r="G81" s="4"/>
      <c r="H81" s="4"/>
      <c r="I81" s="4"/>
      <c r="J81" s="4"/>
    </row>
    <row r="82" spans="1:16" ht="15" x14ac:dyDescent="0.2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6" ht="15" x14ac:dyDescent="0.2">
      <c r="A83" s="4" t="s">
        <v>55</v>
      </c>
      <c r="B83" s="4"/>
      <c r="C83" s="4"/>
      <c r="D83" s="4"/>
      <c r="E83" s="4"/>
      <c r="F83" s="4"/>
      <c r="G83" s="4"/>
      <c r="H83" s="4"/>
      <c r="I83" s="4"/>
      <c r="J83" s="4"/>
    </row>
    <row r="84" spans="1:16" ht="15" x14ac:dyDescent="0.2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6" ht="15.75" thickBot="1" x14ac:dyDescent="0.25">
      <c r="A85" s="4" t="s">
        <v>30</v>
      </c>
      <c r="B85" s="4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1:16" ht="15" x14ac:dyDescent="0.2">
      <c r="A86" s="4" t="s">
        <v>8</v>
      </c>
      <c r="B86" s="4"/>
      <c r="C86" s="4"/>
      <c r="D86" s="4"/>
      <c r="E86" s="4"/>
      <c r="F86" s="4"/>
      <c r="G86" s="4"/>
      <c r="H86" s="4"/>
      <c r="I86" s="4"/>
      <c r="J86" s="4"/>
    </row>
    <row r="87" spans="1:16" ht="1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6" ht="15" x14ac:dyDescent="0.2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6" ht="1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6" ht="1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6" ht="15" x14ac:dyDescent="0.2">
      <c r="A91" s="4" t="s">
        <v>53</v>
      </c>
      <c r="B91" s="4"/>
      <c r="C91" t="s">
        <v>8</v>
      </c>
      <c r="D91" t="s">
        <v>8</v>
      </c>
      <c r="E91" t="s">
        <v>31</v>
      </c>
      <c r="F91" t="s">
        <v>31</v>
      </c>
      <c r="G91" t="s">
        <v>31</v>
      </c>
      <c r="H91" t="s">
        <v>31</v>
      </c>
      <c r="I91" t="s">
        <v>31</v>
      </c>
      <c r="J91" t="s">
        <v>31</v>
      </c>
      <c r="K91" t="s">
        <v>31</v>
      </c>
      <c r="L91" t="s">
        <v>31</v>
      </c>
      <c r="M91" t="s">
        <v>31</v>
      </c>
      <c r="N91" t="s">
        <v>31</v>
      </c>
      <c r="O91" t="s">
        <v>31</v>
      </c>
      <c r="P91" t="s">
        <v>31</v>
      </c>
    </row>
    <row r="92" spans="1:16" ht="15" x14ac:dyDescent="0.2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6" ht="15" x14ac:dyDescent="0.2">
      <c r="A93" s="4" t="s">
        <v>8</v>
      </c>
      <c r="B93" s="4"/>
      <c r="C93" s="4"/>
      <c r="D93" s="4"/>
      <c r="E93" s="4"/>
      <c r="F93" s="4"/>
      <c r="G93" s="4"/>
      <c r="H93" s="4"/>
      <c r="I93" s="4"/>
      <c r="J93" s="4"/>
    </row>
    <row r="94" spans="1:16" ht="15" x14ac:dyDescent="0.2">
      <c r="A94" s="4" t="s">
        <v>8</v>
      </c>
      <c r="B94" s="4"/>
      <c r="D94" s="4"/>
      <c r="E94" s="4"/>
      <c r="F94" s="4"/>
      <c r="G94" s="4"/>
      <c r="H94" s="4"/>
      <c r="I94" s="4"/>
      <c r="J94" s="4"/>
    </row>
    <row r="95" spans="1:16" ht="15" x14ac:dyDescent="0.2">
      <c r="A95" s="4" t="s">
        <v>8</v>
      </c>
      <c r="B95" s="4"/>
      <c r="C95" s="4"/>
      <c r="D95" s="4"/>
      <c r="E95" s="4"/>
      <c r="F95" s="4"/>
      <c r="G95" s="4"/>
      <c r="H95" s="4"/>
      <c r="I95" s="4"/>
      <c r="J95" s="4"/>
    </row>
    <row r="96" spans="1:16" ht="15" x14ac:dyDescent="0.2">
      <c r="A96" s="4" t="s">
        <v>8</v>
      </c>
      <c r="B96" s="4"/>
      <c r="C96" s="4"/>
      <c r="D96" s="4"/>
      <c r="E96" s="4"/>
      <c r="F96" s="4"/>
      <c r="G96" s="4"/>
      <c r="H96" s="4"/>
      <c r="I96" s="4"/>
      <c r="J96" s="4"/>
    </row>
    <row r="97" spans="1:10" ht="15" x14ac:dyDescent="0.2">
      <c r="A97" s="4" t="s">
        <v>8</v>
      </c>
      <c r="B97" s="4"/>
      <c r="C97" s="4"/>
      <c r="D97" s="4"/>
      <c r="E97" s="4"/>
      <c r="F97" s="4"/>
      <c r="G97" s="4"/>
      <c r="H97" s="4"/>
      <c r="I97" s="4"/>
      <c r="J97" s="4"/>
    </row>
    <row r="98" spans="1:10" ht="15" x14ac:dyDescent="0.2">
      <c r="A98" s="4" t="s">
        <v>8</v>
      </c>
      <c r="B98" s="4"/>
      <c r="C98" s="4"/>
      <c r="D98" s="4"/>
      <c r="E98" s="4"/>
      <c r="F98" s="4"/>
      <c r="G98" s="4"/>
      <c r="H98" s="4"/>
      <c r="I98" s="4"/>
      <c r="J98" s="4"/>
    </row>
    <row r="99" spans="1:10" ht="15" x14ac:dyDescent="0.2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t="15.75" thickBot="1" x14ac:dyDescent="0.25">
      <c r="A100" s="8" t="s">
        <v>35</v>
      </c>
      <c r="B100" s="4"/>
      <c r="C100" s="13"/>
      <c r="D100" s="13"/>
      <c r="E100" s="13"/>
      <c r="F100" s="13"/>
      <c r="G100" s="13"/>
      <c r="H100" s="13"/>
      <c r="I100" s="4"/>
      <c r="J100" s="4"/>
    </row>
    <row r="101" spans="1:10" ht="15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t="15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ht="15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ht="15" x14ac:dyDescent="0.2">
      <c r="A104" s="8" t="s">
        <v>36</v>
      </c>
      <c r="B104" s="4"/>
      <c r="C104" s="4"/>
      <c r="D104" s="4"/>
      <c r="E104" s="4"/>
      <c r="F104" s="4"/>
      <c r="G104" s="4"/>
      <c r="H104" s="4"/>
      <c r="I104" s="4"/>
      <c r="J104" s="4"/>
    </row>
    <row r="105" spans="1:10" ht="15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ht="15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ht="15" x14ac:dyDescent="0.2">
      <c r="A107" s="4"/>
      <c r="B107" s="4"/>
      <c r="C107" s="5" t="s">
        <v>0</v>
      </c>
      <c r="D107" s="5" t="s">
        <v>1</v>
      </c>
      <c r="E107" s="5" t="s">
        <v>2</v>
      </c>
      <c r="F107" s="5" t="s">
        <v>3</v>
      </c>
      <c r="G107" s="5" t="s">
        <v>17</v>
      </c>
      <c r="H107" s="5" t="s">
        <v>5</v>
      </c>
      <c r="I107" s="4"/>
      <c r="J107" s="4"/>
    </row>
    <row r="108" spans="1:10" ht="15" x14ac:dyDescent="0.2">
      <c r="A108" s="4"/>
      <c r="B108" s="4"/>
      <c r="C108" s="5"/>
      <c r="D108" s="5"/>
      <c r="E108" s="5"/>
      <c r="F108" s="5"/>
      <c r="G108" s="5"/>
      <c r="H108" s="5"/>
      <c r="I108" s="4"/>
      <c r="J108" s="4"/>
    </row>
    <row r="109" spans="1:10" ht="15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ht="15" x14ac:dyDescent="0.2">
      <c r="A110" s="4" t="s">
        <v>54</v>
      </c>
      <c r="B110" s="4"/>
      <c r="C110" s="4"/>
      <c r="D110" s="4"/>
      <c r="E110" s="4"/>
      <c r="F110" s="4"/>
      <c r="G110" s="4"/>
      <c r="H110" s="4"/>
      <c r="I110" s="4"/>
      <c r="J110" s="4"/>
    </row>
    <row r="111" spans="1:10" ht="15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t="15" x14ac:dyDescent="0.2">
      <c r="A112" s="4" t="s">
        <v>47</v>
      </c>
      <c r="B112" s="4"/>
      <c r="C112" s="4"/>
      <c r="D112" s="4"/>
      <c r="E112" s="4"/>
      <c r="F112" s="4"/>
      <c r="G112" s="4"/>
      <c r="H112" s="4"/>
      <c r="I112" s="4"/>
      <c r="J112" s="4"/>
    </row>
    <row r="113" spans="1:10" ht="15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ht="15.75" thickBot="1" x14ac:dyDescent="0.25">
      <c r="A114" s="8" t="s">
        <v>37</v>
      </c>
      <c r="B114" s="8"/>
      <c r="C114" s="14"/>
      <c r="D114" s="14"/>
      <c r="E114" s="14"/>
      <c r="F114" s="14"/>
      <c r="G114" s="14"/>
      <c r="H114" s="14"/>
      <c r="I114" s="4"/>
      <c r="J114" s="4"/>
    </row>
    <row r="115" spans="1:10" ht="15" x14ac:dyDescent="0.2">
      <c r="A115" s="4" t="s">
        <v>8</v>
      </c>
      <c r="B115" s="4"/>
      <c r="C115" s="4"/>
      <c r="D115" s="4"/>
      <c r="E115" s="4"/>
      <c r="F115" s="4"/>
      <c r="G115" s="4"/>
      <c r="H115" s="4"/>
      <c r="I115" s="4"/>
      <c r="J115" s="4"/>
    </row>
    <row r="116" spans="1:10" ht="15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t="15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sandra</cp:lastModifiedBy>
  <cp:lastPrinted>2016-08-19T14:08:18Z</cp:lastPrinted>
  <dcterms:created xsi:type="dcterms:W3CDTF">2011-01-20T13:47:40Z</dcterms:created>
  <dcterms:modified xsi:type="dcterms:W3CDTF">2019-12-17T11:41:09Z</dcterms:modified>
</cp:coreProperties>
</file>