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004443_student_uwtsd_ac_uk/Documents/"/>
    </mc:Choice>
  </mc:AlternateContent>
  <xr:revisionPtr revIDLastSave="1" documentId="8_{2C19F1F5-252B-43C3-B0B7-E789624AE464}" xr6:coauthVersionLast="45" xr6:coauthVersionMax="45" xr10:uidLastSave="{A4B65E4E-57C3-487E-94BF-9B7705EF4DF4}"/>
  <bookViews>
    <workbookView xWindow="-108" yWindow="-108" windowWidth="23256" windowHeight="12576" activeTab="1" xr2:uid="{3A5DAEB5-0433-4E1E-9FAB-307783DBD7DC}"/>
  </bookViews>
  <sheets>
    <sheet name="Torque" sheetId="1" r:id="rId1"/>
    <sheet name="Power" sheetId="2" r:id="rId2"/>
    <sheet name="SFC" sheetId="3" r:id="rId3"/>
    <sheet name="BMEP" sheetId="4" r:id="rId4"/>
    <sheet name="Thermal Efficiency" sheetId="5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2" l="1"/>
  <c r="N6" i="3"/>
  <c r="P7" i="5" l="1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P40" i="5"/>
  <c r="P41" i="5"/>
  <c r="P42" i="5"/>
  <c r="P43" i="5"/>
  <c r="P44" i="5"/>
  <c r="P45" i="5"/>
  <c r="P46" i="5"/>
  <c r="P47" i="5"/>
  <c r="P48" i="5"/>
  <c r="P49" i="5"/>
  <c r="P50" i="5"/>
  <c r="P51" i="5"/>
  <c r="P52" i="5"/>
  <c r="P53" i="5"/>
  <c r="P54" i="5"/>
  <c r="P55" i="5"/>
  <c r="P56" i="5"/>
  <c r="P57" i="5"/>
  <c r="P58" i="5"/>
  <c r="P59" i="5"/>
  <c r="P60" i="5"/>
  <c r="P61" i="5"/>
  <c r="P62" i="5"/>
  <c r="P63" i="5"/>
  <c r="P64" i="5"/>
  <c r="P65" i="5"/>
  <c r="P66" i="5"/>
  <c r="P67" i="5"/>
  <c r="P68" i="5"/>
  <c r="P69" i="5"/>
  <c r="P70" i="5"/>
  <c r="P71" i="5"/>
  <c r="P72" i="5"/>
  <c r="P73" i="5"/>
  <c r="P74" i="5"/>
  <c r="P75" i="5"/>
  <c r="P76" i="5"/>
  <c r="P77" i="5"/>
  <c r="P78" i="5"/>
  <c r="P79" i="5"/>
  <c r="P80" i="5"/>
  <c r="P81" i="5"/>
  <c r="P82" i="5"/>
  <c r="P83" i="5"/>
  <c r="P84" i="5"/>
  <c r="P85" i="5"/>
  <c r="P86" i="5"/>
  <c r="P87" i="5"/>
  <c r="P88" i="5"/>
  <c r="P89" i="5"/>
  <c r="P90" i="5"/>
  <c r="P91" i="5"/>
  <c r="P92" i="5"/>
  <c r="P93" i="5"/>
  <c r="P94" i="5"/>
  <c r="P95" i="5"/>
  <c r="P96" i="5"/>
  <c r="P6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O40" i="5"/>
  <c r="O41" i="5"/>
  <c r="O42" i="5"/>
  <c r="O43" i="5"/>
  <c r="O44" i="5"/>
  <c r="O45" i="5"/>
  <c r="O46" i="5"/>
  <c r="O47" i="5"/>
  <c r="O48" i="5"/>
  <c r="O49" i="5"/>
  <c r="O50" i="5"/>
  <c r="O51" i="5"/>
  <c r="O52" i="5"/>
  <c r="O53" i="5"/>
  <c r="O54" i="5"/>
  <c r="O55" i="5"/>
  <c r="O56" i="5"/>
  <c r="O57" i="5"/>
  <c r="O58" i="5"/>
  <c r="O59" i="5"/>
  <c r="O60" i="5"/>
  <c r="O61" i="5"/>
  <c r="O62" i="5"/>
  <c r="O63" i="5"/>
  <c r="O64" i="5"/>
  <c r="O65" i="5"/>
  <c r="O66" i="5"/>
  <c r="O67" i="5"/>
  <c r="O68" i="5"/>
  <c r="O69" i="5"/>
  <c r="O70" i="5"/>
  <c r="O71" i="5"/>
  <c r="O72" i="5"/>
  <c r="O73" i="5"/>
  <c r="O74" i="5"/>
  <c r="O75" i="5"/>
  <c r="O76" i="5"/>
  <c r="O77" i="5"/>
  <c r="O78" i="5"/>
  <c r="O79" i="5"/>
  <c r="O80" i="5"/>
  <c r="O81" i="5"/>
  <c r="O82" i="5"/>
  <c r="O83" i="5"/>
  <c r="O84" i="5"/>
  <c r="O85" i="5"/>
  <c r="O86" i="5"/>
  <c r="O87" i="5"/>
  <c r="O88" i="5"/>
  <c r="O89" i="5"/>
  <c r="O90" i="5"/>
  <c r="O91" i="5"/>
  <c r="O92" i="5"/>
  <c r="O93" i="5"/>
  <c r="O94" i="5"/>
  <c r="O95" i="5"/>
  <c r="O96" i="5"/>
  <c r="O7" i="5"/>
  <c r="O8" i="5"/>
  <c r="O9" i="5"/>
  <c r="O10" i="5"/>
  <c r="O11" i="5"/>
  <c r="O12" i="5"/>
  <c r="O13" i="5"/>
  <c r="O14" i="5"/>
  <c r="O15" i="5"/>
  <c r="O16" i="5"/>
  <c r="O17" i="5"/>
  <c r="O18" i="5"/>
  <c r="O19" i="5"/>
  <c r="O20" i="5"/>
  <c r="O21" i="5"/>
  <c r="O22" i="5"/>
  <c r="O23" i="5"/>
  <c r="O24" i="5"/>
  <c r="O25" i="5"/>
  <c r="O6" i="5"/>
  <c r="K6" i="5"/>
  <c r="J96" i="5"/>
  <c r="K96" i="5" s="1"/>
  <c r="L96" i="5" s="1"/>
  <c r="M96" i="5" s="1"/>
  <c r="K95" i="5"/>
  <c r="L95" i="5" s="1"/>
  <c r="M95" i="5" s="1"/>
  <c r="N95" i="5" s="1"/>
  <c r="J95" i="5"/>
  <c r="J94" i="5"/>
  <c r="K94" i="5" s="1"/>
  <c r="L94" i="5" s="1"/>
  <c r="M94" i="5" s="1"/>
  <c r="J93" i="5"/>
  <c r="K93" i="5" s="1"/>
  <c r="L93" i="5" s="1"/>
  <c r="M93" i="5" s="1"/>
  <c r="N93" i="5" s="1"/>
  <c r="J92" i="5"/>
  <c r="K92" i="5" s="1"/>
  <c r="L92" i="5" s="1"/>
  <c r="M92" i="5" s="1"/>
  <c r="J91" i="5"/>
  <c r="K91" i="5" s="1"/>
  <c r="L91" i="5" s="1"/>
  <c r="M91" i="5" s="1"/>
  <c r="K90" i="5"/>
  <c r="L90" i="5" s="1"/>
  <c r="M90" i="5" s="1"/>
  <c r="N90" i="5" s="1"/>
  <c r="J90" i="5"/>
  <c r="J89" i="5"/>
  <c r="K89" i="5" s="1"/>
  <c r="L89" i="5" s="1"/>
  <c r="M89" i="5" s="1"/>
  <c r="N89" i="5" s="1"/>
  <c r="J88" i="5"/>
  <c r="K88" i="5" s="1"/>
  <c r="L88" i="5" s="1"/>
  <c r="M88" i="5" s="1"/>
  <c r="J87" i="5"/>
  <c r="K87" i="5" s="1"/>
  <c r="L87" i="5" s="1"/>
  <c r="M87" i="5" s="1"/>
  <c r="J86" i="5"/>
  <c r="K86" i="5" s="1"/>
  <c r="L86" i="5" s="1"/>
  <c r="M86" i="5" s="1"/>
  <c r="J85" i="5"/>
  <c r="K85" i="5" s="1"/>
  <c r="L85" i="5" s="1"/>
  <c r="M85" i="5" s="1"/>
  <c r="K84" i="5"/>
  <c r="L84" i="5" s="1"/>
  <c r="M84" i="5" s="1"/>
  <c r="N84" i="5" s="1"/>
  <c r="J84" i="5"/>
  <c r="J83" i="5"/>
  <c r="K83" i="5" s="1"/>
  <c r="L83" i="5" s="1"/>
  <c r="M83" i="5" s="1"/>
  <c r="J82" i="5"/>
  <c r="K82" i="5" s="1"/>
  <c r="L82" i="5" s="1"/>
  <c r="M82" i="5" s="1"/>
  <c r="J81" i="5"/>
  <c r="K81" i="5" s="1"/>
  <c r="L81" i="5" s="1"/>
  <c r="M81" i="5" s="1"/>
  <c r="N81" i="5" s="1"/>
  <c r="J80" i="5"/>
  <c r="K80" i="5" s="1"/>
  <c r="L80" i="5" s="1"/>
  <c r="M80" i="5" s="1"/>
  <c r="J79" i="5"/>
  <c r="K79" i="5" s="1"/>
  <c r="L79" i="5" s="1"/>
  <c r="M79" i="5" s="1"/>
  <c r="K78" i="5"/>
  <c r="L78" i="5" s="1"/>
  <c r="M78" i="5" s="1"/>
  <c r="J78" i="5"/>
  <c r="J77" i="5"/>
  <c r="K77" i="5" s="1"/>
  <c r="L77" i="5" s="1"/>
  <c r="M77" i="5" s="1"/>
  <c r="N77" i="5" s="1"/>
  <c r="J76" i="5"/>
  <c r="K76" i="5" s="1"/>
  <c r="L76" i="5" s="1"/>
  <c r="M76" i="5" s="1"/>
  <c r="J75" i="5"/>
  <c r="K75" i="5" s="1"/>
  <c r="L75" i="5" s="1"/>
  <c r="M75" i="5" s="1"/>
  <c r="K74" i="5"/>
  <c r="L74" i="5" s="1"/>
  <c r="M74" i="5" s="1"/>
  <c r="N74" i="5" s="1"/>
  <c r="J74" i="5"/>
  <c r="J73" i="5"/>
  <c r="K73" i="5" s="1"/>
  <c r="L73" i="5" s="1"/>
  <c r="M73" i="5" s="1"/>
  <c r="N73" i="5" s="1"/>
  <c r="K72" i="5"/>
  <c r="L72" i="5" s="1"/>
  <c r="M72" i="5" s="1"/>
  <c r="J72" i="5"/>
  <c r="J71" i="5"/>
  <c r="K71" i="5" s="1"/>
  <c r="L71" i="5" s="1"/>
  <c r="M71" i="5" s="1"/>
  <c r="N71" i="5" s="1"/>
  <c r="J70" i="5"/>
  <c r="K70" i="5" s="1"/>
  <c r="L70" i="5" s="1"/>
  <c r="M70" i="5" s="1"/>
  <c r="J69" i="5"/>
  <c r="K69" i="5" s="1"/>
  <c r="L69" i="5" s="1"/>
  <c r="M69" i="5" s="1"/>
  <c r="K68" i="5"/>
  <c r="L68" i="5" s="1"/>
  <c r="M68" i="5" s="1"/>
  <c r="N68" i="5" s="1"/>
  <c r="J68" i="5"/>
  <c r="J67" i="5"/>
  <c r="K67" i="5" s="1"/>
  <c r="L67" i="5" s="1"/>
  <c r="M67" i="5" s="1"/>
  <c r="J66" i="5"/>
  <c r="K66" i="5" s="1"/>
  <c r="L66" i="5" s="1"/>
  <c r="M66" i="5" s="1"/>
  <c r="J65" i="5"/>
  <c r="K65" i="5" s="1"/>
  <c r="L65" i="5" s="1"/>
  <c r="M65" i="5" s="1"/>
  <c r="N65" i="5" s="1"/>
  <c r="J64" i="5"/>
  <c r="K64" i="5" s="1"/>
  <c r="L64" i="5" s="1"/>
  <c r="M64" i="5" s="1"/>
  <c r="J63" i="5"/>
  <c r="K63" i="5" s="1"/>
  <c r="L63" i="5" s="1"/>
  <c r="M63" i="5" s="1"/>
  <c r="K62" i="5"/>
  <c r="L62" i="5" s="1"/>
  <c r="M62" i="5" s="1"/>
  <c r="J62" i="5"/>
  <c r="J61" i="5"/>
  <c r="K61" i="5" s="1"/>
  <c r="L61" i="5" s="1"/>
  <c r="M61" i="5" s="1"/>
  <c r="N61" i="5" s="1"/>
  <c r="J60" i="5"/>
  <c r="K60" i="5" s="1"/>
  <c r="L60" i="5" s="1"/>
  <c r="M60" i="5" s="1"/>
  <c r="J59" i="5"/>
  <c r="K59" i="5" s="1"/>
  <c r="L59" i="5" s="1"/>
  <c r="M59" i="5" s="1"/>
  <c r="K58" i="5"/>
  <c r="L58" i="5" s="1"/>
  <c r="M58" i="5" s="1"/>
  <c r="N58" i="5" s="1"/>
  <c r="J58" i="5"/>
  <c r="N57" i="5"/>
  <c r="J57" i="5"/>
  <c r="K57" i="5" s="1"/>
  <c r="L57" i="5" s="1"/>
  <c r="M57" i="5" s="1"/>
  <c r="K56" i="5"/>
  <c r="L56" i="5" s="1"/>
  <c r="M56" i="5" s="1"/>
  <c r="J56" i="5"/>
  <c r="L55" i="5"/>
  <c r="M55" i="5" s="1"/>
  <c r="N55" i="5" s="1"/>
  <c r="J55" i="5"/>
  <c r="K55" i="5" s="1"/>
  <c r="J54" i="5"/>
  <c r="K54" i="5" s="1"/>
  <c r="L54" i="5" s="1"/>
  <c r="M54" i="5" s="1"/>
  <c r="J53" i="5"/>
  <c r="K53" i="5" s="1"/>
  <c r="L53" i="5" s="1"/>
  <c r="M53" i="5" s="1"/>
  <c r="K52" i="5"/>
  <c r="L52" i="5" s="1"/>
  <c r="M52" i="5" s="1"/>
  <c r="N52" i="5" s="1"/>
  <c r="J52" i="5"/>
  <c r="J51" i="5"/>
  <c r="K51" i="5" s="1"/>
  <c r="L51" i="5" s="1"/>
  <c r="M51" i="5" s="1"/>
  <c r="J50" i="5"/>
  <c r="K50" i="5" s="1"/>
  <c r="L50" i="5" s="1"/>
  <c r="M50" i="5" s="1"/>
  <c r="J49" i="5"/>
  <c r="K49" i="5" s="1"/>
  <c r="L49" i="5" s="1"/>
  <c r="M49" i="5" s="1"/>
  <c r="N49" i="5" s="1"/>
  <c r="K48" i="5"/>
  <c r="L48" i="5" s="1"/>
  <c r="M48" i="5" s="1"/>
  <c r="J48" i="5"/>
  <c r="L47" i="5"/>
  <c r="M47" i="5" s="1"/>
  <c r="N47" i="5" s="1"/>
  <c r="J47" i="5"/>
  <c r="K47" i="5" s="1"/>
  <c r="J46" i="5"/>
  <c r="K46" i="5" s="1"/>
  <c r="L46" i="5" s="1"/>
  <c r="M46" i="5" s="1"/>
  <c r="J45" i="5"/>
  <c r="K45" i="5" s="1"/>
  <c r="L45" i="5" s="1"/>
  <c r="M45" i="5" s="1"/>
  <c r="K44" i="5"/>
  <c r="L44" i="5" s="1"/>
  <c r="M44" i="5" s="1"/>
  <c r="J44" i="5"/>
  <c r="L43" i="5"/>
  <c r="M43" i="5" s="1"/>
  <c r="N43" i="5" s="1"/>
  <c r="J43" i="5"/>
  <c r="K43" i="5" s="1"/>
  <c r="J42" i="5"/>
  <c r="K42" i="5" s="1"/>
  <c r="L42" i="5" s="1"/>
  <c r="M42" i="5" s="1"/>
  <c r="N42" i="5" s="1"/>
  <c r="J41" i="5"/>
  <c r="K41" i="5" s="1"/>
  <c r="L41" i="5" s="1"/>
  <c r="M41" i="5" s="1"/>
  <c r="K40" i="5"/>
  <c r="L40" i="5" s="1"/>
  <c r="M40" i="5" s="1"/>
  <c r="J40" i="5"/>
  <c r="L39" i="5"/>
  <c r="M39" i="5" s="1"/>
  <c r="N39" i="5" s="1"/>
  <c r="J39" i="5"/>
  <c r="K39" i="5" s="1"/>
  <c r="J38" i="5"/>
  <c r="K38" i="5" s="1"/>
  <c r="L38" i="5" s="1"/>
  <c r="M38" i="5" s="1"/>
  <c r="J37" i="5"/>
  <c r="K37" i="5" s="1"/>
  <c r="L37" i="5" s="1"/>
  <c r="M37" i="5" s="1"/>
  <c r="K36" i="5"/>
  <c r="L36" i="5" s="1"/>
  <c r="M36" i="5" s="1"/>
  <c r="J36" i="5"/>
  <c r="L35" i="5"/>
  <c r="M35" i="5" s="1"/>
  <c r="N35" i="5" s="1"/>
  <c r="J35" i="5"/>
  <c r="K35" i="5" s="1"/>
  <c r="J34" i="5"/>
  <c r="K34" i="5" s="1"/>
  <c r="L34" i="5" s="1"/>
  <c r="M34" i="5" s="1"/>
  <c r="N34" i="5" s="1"/>
  <c r="J33" i="5"/>
  <c r="K33" i="5" s="1"/>
  <c r="L33" i="5" s="1"/>
  <c r="M33" i="5" s="1"/>
  <c r="K32" i="5"/>
  <c r="L32" i="5" s="1"/>
  <c r="M32" i="5" s="1"/>
  <c r="J32" i="5"/>
  <c r="L31" i="5"/>
  <c r="M31" i="5" s="1"/>
  <c r="N31" i="5" s="1"/>
  <c r="J31" i="5"/>
  <c r="K31" i="5" s="1"/>
  <c r="J30" i="5"/>
  <c r="K30" i="5" s="1"/>
  <c r="L30" i="5" s="1"/>
  <c r="M30" i="5" s="1"/>
  <c r="J29" i="5"/>
  <c r="K29" i="5" s="1"/>
  <c r="L29" i="5" s="1"/>
  <c r="M29" i="5" s="1"/>
  <c r="K28" i="5"/>
  <c r="L28" i="5" s="1"/>
  <c r="M28" i="5" s="1"/>
  <c r="J28" i="5"/>
  <c r="L27" i="5"/>
  <c r="M27" i="5" s="1"/>
  <c r="N27" i="5" s="1"/>
  <c r="J27" i="5"/>
  <c r="K27" i="5" s="1"/>
  <c r="J26" i="5"/>
  <c r="K26" i="5" s="1"/>
  <c r="L26" i="5" s="1"/>
  <c r="M26" i="5" s="1"/>
  <c r="N26" i="5" s="1"/>
  <c r="J25" i="5"/>
  <c r="K25" i="5" s="1"/>
  <c r="L25" i="5" s="1"/>
  <c r="M25" i="5" s="1"/>
  <c r="K24" i="5"/>
  <c r="L24" i="5" s="1"/>
  <c r="M24" i="5" s="1"/>
  <c r="J24" i="5"/>
  <c r="L23" i="5"/>
  <c r="M23" i="5" s="1"/>
  <c r="N23" i="5" s="1"/>
  <c r="J23" i="5"/>
  <c r="K23" i="5" s="1"/>
  <c r="J22" i="5"/>
  <c r="K22" i="5" s="1"/>
  <c r="L22" i="5" s="1"/>
  <c r="M22" i="5" s="1"/>
  <c r="J21" i="5"/>
  <c r="K21" i="5" s="1"/>
  <c r="L21" i="5" s="1"/>
  <c r="M21" i="5" s="1"/>
  <c r="K20" i="5"/>
  <c r="L20" i="5" s="1"/>
  <c r="M20" i="5" s="1"/>
  <c r="J20" i="5"/>
  <c r="L19" i="5"/>
  <c r="M19" i="5" s="1"/>
  <c r="N19" i="5" s="1"/>
  <c r="J19" i="5"/>
  <c r="K19" i="5" s="1"/>
  <c r="J18" i="5"/>
  <c r="K18" i="5" s="1"/>
  <c r="L18" i="5" s="1"/>
  <c r="M18" i="5" s="1"/>
  <c r="N18" i="5" s="1"/>
  <c r="J17" i="5"/>
  <c r="K17" i="5" s="1"/>
  <c r="L17" i="5" s="1"/>
  <c r="M17" i="5" s="1"/>
  <c r="J16" i="5"/>
  <c r="K16" i="5" s="1"/>
  <c r="L16" i="5" s="1"/>
  <c r="M16" i="5" s="1"/>
  <c r="J15" i="5"/>
  <c r="K15" i="5" s="1"/>
  <c r="L15" i="5" s="1"/>
  <c r="M15" i="5" s="1"/>
  <c r="K14" i="5"/>
  <c r="L14" i="5" s="1"/>
  <c r="M14" i="5" s="1"/>
  <c r="J14" i="5"/>
  <c r="J13" i="5"/>
  <c r="K13" i="5" s="1"/>
  <c r="L13" i="5" s="1"/>
  <c r="M13" i="5" s="1"/>
  <c r="J12" i="5"/>
  <c r="K12" i="5" s="1"/>
  <c r="L12" i="5" s="1"/>
  <c r="M12" i="5" s="1"/>
  <c r="K11" i="5"/>
  <c r="L11" i="5" s="1"/>
  <c r="M11" i="5" s="1"/>
  <c r="J11" i="5"/>
  <c r="L10" i="5"/>
  <c r="M10" i="5" s="1"/>
  <c r="N10" i="5" s="1"/>
  <c r="J10" i="5"/>
  <c r="K10" i="5" s="1"/>
  <c r="J9" i="5"/>
  <c r="K9" i="5" s="1"/>
  <c r="L9" i="5" s="1"/>
  <c r="M9" i="5" s="1"/>
  <c r="J8" i="5"/>
  <c r="K8" i="5" s="1"/>
  <c r="L8" i="5" s="1"/>
  <c r="M8" i="5" s="1"/>
  <c r="K7" i="5"/>
  <c r="L7" i="5" s="1"/>
  <c r="M7" i="5" s="1"/>
  <c r="N7" i="5" s="1"/>
  <c r="J7" i="5"/>
  <c r="J6" i="5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6" i="3"/>
  <c r="J18" i="2"/>
  <c r="L6" i="5" l="1"/>
  <c r="M6" i="5" s="1"/>
  <c r="N44" i="5"/>
  <c r="N50" i="5"/>
  <c r="N64" i="5"/>
  <c r="N80" i="5"/>
  <c r="N94" i="5"/>
  <c r="N28" i="5"/>
  <c r="N54" i="5"/>
  <c r="N20" i="5"/>
  <c r="N36" i="5"/>
  <c r="N22" i="5"/>
  <c r="N24" i="5"/>
  <c r="N30" i="5"/>
  <c r="N32" i="5"/>
  <c r="N38" i="5"/>
  <c r="N40" i="5"/>
  <c r="N46" i="5"/>
  <c r="N48" i="5"/>
  <c r="N62" i="5"/>
  <c r="N66" i="5"/>
  <c r="N78" i="5"/>
  <c r="N82" i="5"/>
  <c r="N92" i="5"/>
  <c r="N14" i="5"/>
  <c r="N60" i="5"/>
  <c r="N70" i="5"/>
  <c r="N76" i="5"/>
  <c r="N86" i="5"/>
  <c r="N96" i="5"/>
  <c r="N11" i="5"/>
  <c r="N51" i="5"/>
  <c r="N72" i="5"/>
  <c r="N83" i="5"/>
  <c r="N8" i="5"/>
  <c r="N12" i="5"/>
  <c r="N17" i="5"/>
  <c r="N25" i="5"/>
  <c r="N33" i="5"/>
  <c r="N41" i="5"/>
  <c r="N69" i="5"/>
  <c r="N75" i="5"/>
  <c r="N79" i="5"/>
  <c r="N88" i="5"/>
  <c r="N91" i="5"/>
  <c r="N9" i="5"/>
  <c r="N13" i="5"/>
  <c r="N15" i="5"/>
  <c r="N56" i="5"/>
  <c r="N67" i="5"/>
  <c r="N16" i="5"/>
  <c r="N21" i="5"/>
  <c r="N29" i="5"/>
  <c r="N37" i="5"/>
  <c r="N45" i="5"/>
  <c r="N53" i="5"/>
  <c r="N59" i="5"/>
  <c r="N63" i="5"/>
  <c r="N85" i="5"/>
  <c r="N87" i="5"/>
  <c r="N21" i="4"/>
  <c r="N22" i="4"/>
  <c r="N23" i="4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41" i="4"/>
  <c r="N42" i="4"/>
  <c r="N43" i="4"/>
  <c r="N44" i="4"/>
  <c r="N45" i="4"/>
  <c r="N46" i="4"/>
  <c r="N47" i="4"/>
  <c r="N48" i="4"/>
  <c r="N49" i="4"/>
  <c r="N50" i="4"/>
  <c r="N51" i="4"/>
  <c r="N52" i="4"/>
  <c r="N53" i="4"/>
  <c r="N54" i="4"/>
  <c r="N55" i="4"/>
  <c r="N56" i="4"/>
  <c r="N57" i="4"/>
  <c r="N58" i="4"/>
  <c r="N59" i="4"/>
  <c r="N60" i="4"/>
  <c r="N61" i="4"/>
  <c r="N62" i="4"/>
  <c r="N63" i="4"/>
  <c r="N64" i="4"/>
  <c r="N65" i="4"/>
  <c r="N66" i="4"/>
  <c r="N67" i="4"/>
  <c r="N68" i="4"/>
  <c r="N69" i="4"/>
  <c r="N70" i="4"/>
  <c r="N71" i="4"/>
  <c r="N72" i="4"/>
  <c r="N73" i="4"/>
  <c r="N74" i="4"/>
  <c r="N75" i="4"/>
  <c r="N76" i="4"/>
  <c r="N77" i="4"/>
  <c r="N78" i="4"/>
  <c r="N79" i="4"/>
  <c r="N80" i="4"/>
  <c r="N81" i="4"/>
  <c r="N82" i="4"/>
  <c r="N83" i="4"/>
  <c r="N84" i="4"/>
  <c r="N85" i="4"/>
  <c r="N86" i="4"/>
  <c r="N87" i="4"/>
  <c r="N88" i="4"/>
  <c r="N89" i="4"/>
  <c r="N90" i="4"/>
  <c r="N91" i="4"/>
  <c r="N92" i="4"/>
  <c r="N93" i="4"/>
  <c r="N94" i="4"/>
  <c r="N95" i="4"/>
  <c r="N96" i="4"/>
  <c r="N9" i="4"/>
  <c r="N10" i="4"/>
  <c r="N11" i="4"/>
  <c r="N12" i="4"/>
  <c r="N13" i="4"/>
  <c r="N14" i="4"/>
  <c r="N15" i="4"/>
  <c r="N16" i="4"/>
  <c r="N17" i="4"/>
  <c r="N18" i="4"/>
  <c r="N19" i="4"/>
  <c r="N20" i="4"/>
  <c r="N7" i="4"/>
  <c r="N8" i="4"/>
  <c r="N6" i="4"/>
  <c r="N6" i="5" l="1"/>
  <c r="M96" i="4"/>
  <c r="L96" i="4"/>
  <c r="K96" i="4"/>
  <c r="J96" i="4"/>
  <c r="M95" i="4"/>
  <c r="L95" i="4"/>
  <c r="K95" i="4"/>
  <c r="J95" i="4"/>
  <c r="M94" i="4"/>
  <c r="L94" i="4"/>
  <c r="K94" i="4"/>
  <c r="J94" i="4"/>
  <c r="M93" i="4"/>
  <c r="L93" i="4"/>
  <c r="K93" i="4"/>
  <c r="J93" i="4"/>
  <c r="M92" i="4"/>
  <c r="L92" i="4"/>
  <c r="K92" i="4"/>
  <c r="J92" i="4"/>
  <c r="M91" i="4"/>
  <c r="L91" i="4"/>
  <c r="K91" i="4"/>
  <c r="J91" i="4"/>
  <c r="M90" i="4"/>
  <c r="L90" i="4"/>
  <c r="K90" i="4"/>
  <c r="J90" i="4"/>
  <c r="M89" i="4"/>
  <c r="L89" i="4"/>
  <c r="K89" i="4"/>
  <c r="J89" i="4"/>
  <c r="M88" i="4"/>
  <c r="L88" i="4"/>
  <c r="K88" i="4"/>
  <c r="J88" i="4"/>
  <c r="M87" i="4"/>
  <c r="L87" i="4"/>
  <c r="K87" i="4"/>
  <c r="J87" i="4"/>
  <c r="M86" i="4"/>
  <c r="L86" i="4"/>
  <c r="K86" i="4"/>
  <c r="J86" i="4"/>
  <c r="M85" i="4"/>
  <c r="L85" i="4"/>
  <c r="K85" i="4"/>
  <c r="J85" i="4"/>
  <c r="M84" i="4"/>
  <c r="L84" i="4"/>
  <c r="K84" i="4"/>
  <c r="J84" i="4"/>
  <c r="M83" i="4"/>
  <c r="L83" i="4"/>
  <c r="K83" i="4"/>
  <c r="J83" i="4"/>
  <c r="M82" i="4"/>
  <c r="L82" i="4"/>
  <c r="K82" i="4"/>
  <c r="J82" i="4"/>
  <c r="M81" i="4"/>
  <c r="L81" i="4"/>
  <c r="K81" i="4"/>
  <c r="J81" i="4"/>
  <c r="M80" i="4"/>
  <c r="L80" i="4"/>
  <c r="K80" i="4"/>
  <c r="J80" i="4"/>
  <c r="M79" i="4"/>
  <c r="L79" i="4"/>
  <c r="K79" i="4"/>
  <c r="J79" i="4"/>
  <c r="M78" i="4"/>
  <c r="L78" i="4"/>
  <c r="K78" i="4"/>
  <c r="J78" i="4"/>
  <c r="M77" i="4"/>
  <c r="L77" i="4"/>
  <c r="K77" i="4"/>
  <c r="J77" i="4"/>
  <c r="M76" i="4"/>
  <c r="L76" i="4"/>
  <c r="K76" i="4"/>
  <c r="J76" i="4"/>
  <c r="K75" i="4"/>
  <c r="L75" i="4" s="1"/>
  <c r="M75" i="4" s="1"/>
  <c r="J75" i="4"/>
  <c r="M74" i="4"/>
  <c r="L74" i="4"/>
  <c r="K74" i="4"/>
  <c r="J74" i="4"/>
  <c r="M73" i="4"/>
  <c r="L73" i="4"/>
  <c r="K73" i="4"/>
  <c r="J73" i="4"/>
  <c r="M72" i="4"/>
  <c r="L72" i="4"/>
  <c r="K72" i="4"/>
  <c r="J72" i="4"/>
  <c r="M71" i="4"/>
  <c r="L71" i="4"/>
  <c r="K71" i="4"/>
  <c r="J71" i="4"/>
  <c r="M70" i="4"/>
  <c r="L70" i="4"/>
  <c r="K70" i="4"/>
  <c r="J70" i="4"/>
  <c r="M69" i="4"/>
  <c r="L69" i="4"/>
  <c r="K69" i="4"/>
  <c r="J69" i="4"/>
  <c r="M68" i="4"/>
  <c r="L68" i="4"/>
  <c r="K68" i="4"/>
  <c r="J68" i="4"/>
  <c r="M67" i="4"/>
  <c r="L67" i="4"/>
  <c r="K67" i="4"/>
  <c r="J67" i="4"/>
  <c r="M66" i="4"/>
  <c r="L66" i="4"/>
  <c r="K66" i="4"/>
  <c r="J66" i="4"/>
  <c r="M65" i="4"/>
  <c r="L65" i="4"/>
  <c r="K65" i="4"/>
  <c r="J65" i="4"/>
  <c r="M64" i="4"/>
  <c r="L64" i="4"/>
  <c r="K64" i="4"/>
  <c r="J64" i="4"/>
  <c r="M63" i="4"/>
  <c r="L63" i="4"/>
  <c r="K63" i="4"/>
  <c r="J63" i="4"/>
  <c r="M62" i="4"/>
  <c r="L62" i="4"/>
  <c r="K62" i="4"/>
  <c r="J62" i="4"/>
  <c r="M61" i="4"/>
  <c r="L61" i="4"/>
  <c r="K61" i="4"/>
  <c r="J61" i="4"/>
  <c r="M60" i="4"/>
  <c r="L60" i="4"/>
  <c r="K60" i="4"/>
  <c r="J60" i="4"/>
  <c r="M59" i="4"/>
  <c r="L59" i="4"/>
  <c r="K59" i="4"/>
  <c r="J59" i="4"/>
  <c r="M58" i="4"/>
  <c r="L58" i="4"/>
  <c r="K58" i="4"/>
  <c r="J58" i="4"/>
  <c r="M57" i="4"/>
  <c r="L57" i="4"/>
  <c r="K57" i="4"/>
  <c r="J57" i="4"/>
  <c r="M56" i="4"/>
  <c r="L56" i="4"/>
  <c r="K56" i="4"/>
  <c r="J56" i="4"/>
  <c r="M55" i="4"/>
  <c r="L55" i="4"/>
  <c r="K55" i="4"/>
  <c r="J55" i="4"/>
  <c r="M54" i="4"/>
  <c r="L54" i="4"/>
  <c r="K54" i="4"/>
  <c r="J54" i="4"/>
  <c r="M53" i="4"/>
  <c r="L53" i="4"/>
  <c r="K53" i="4"/>
  <c r="J53" i="4"/>
  <c r="M52" i="4"/>
  <c r="L52" i="4"/>
  <c r="K52" i="4"/>
  <c r="J52" i="4"/>
  <c r="M51" i="4"/>
  <c r="L51" i="4"/>
  <c r="K51" i="4"/>
  <c r="J51" i="4"/>
  <c r="M50" i="4"/>
  <c r="L50" i="4"/>
  <c r="K50" i="4"/>
  <c r="J50" i="4"/>
  <c r="M49" i="4"/>
  <c r="L49" i="4"/>
  <c r="K49" i="4"/>
  <c r="J49" i="4"/>
  <c r="M48" i="4"/>
  <c r="L48" i="4"/>
  <c r="K48" i="4"/>
  <c r="J48" i="4"/>
  <c r="M47" i="4"/>
  <c r="L47" i="4"/>
  <c r="K47" i="4"/>
  <c r="J47" i="4"/>
  <c r="M46" i="4"/>
  <c r="L46" i="4"/>
  <c r="K46" i="4"/>
  <c r="J46" i="4"/>
  <c r="M45" i="4"/>
  <c r="L45" i="4"/>
  <c r="K45" i="4"/>
  <c r="J45" i="4"/>
  <c r="M44" i="4"/>
  <c r="L44" i="4"/>
  <c r="K44" i="4"/>
  <c r="J44" i="4"/>
  <c r="M43" i="4"/>
  <c r="L43" i="4"/>
  <c r="K43" i="4"/>
  <c r="J43" i="4"/>
  <c r="M42" i="4"/>
  <c r="L42" i="4"/>
  <c r="K42" i="4"/>
  <c r="J42" i="4"/>
  <c r="M41" i="4"/>
  <c r="L41" i="4"/>
  <c r="K41" i="4"/>
  <c r="J41" i="4"/>
  <c r="M40" i="4"/>
  <c r="L40" i="4"/>
  <c r="K40" i="4"/>
  <c r="J40" i="4"/>
  <c r="M39" i="4"/>
  <c r="L39" i="4"/>
  <c r="K39" i="4"/>
  <c r="J39" i="4"/>
  <c r="M38" i="4"/>
  <c r="L38" i="4"/>
  <c r="K38" i="4"/>
  <c r="J38" i="4"/>
  <c r="M37" i="4"/>
  <c r="L37" i="4"/>
  <c r="K37" i="4"/>
  <c r="J37" i="4"/>
  <c r="M36" i="4"/>
  <c r="L36" i="4"/>
  <c r="K36" i="4"/>
  <c r="J36" i="4"/>
  <c r="M35" i="4"/>
  <c r="L35" i="4"/>
  <c r="K35" i="4"/>
  <c r="J35" i="4"/>
  <c r="M34" i="4"/>
  <c r="L34" i="4"/>
  <c r="K34" i="4"/>
  <c r="J34" i="4"/>
  <c r="M33" i="4"/>
  <c r="L33" i="4"/>
  <c r="K33" i="4"/>
  <c r="J33" i="4"/>
  <c r="M32" i="4"/>
  <c r="L32" i="4"/>
  <c r="K32" i="4"/>
  <c r="J32" i="4"/>
  <c r="M31" i="4"/>
  <c r="L31" i="4"/>
  <c r="K31" i="4"/>
  <c r="J31" i="4"/>
  <c r="M30" i="4"/>
  <c r="L30" i="4"/>
  <c r="K30" i="4"/>
  <c r="J30" i="4"/>
  <c r="M29" i="4"/>
  <c r="L29" i="4"/>
  <c r="K29" i="4"/>
  <c r="J29" i="4"/>
  <c r="M28" i="4"/>
  <c r="L28" i="4"/>
  <c r="K28" i="4"/>
  <c r="J28" i="4"/>
  <c r="M27" i="4"/>
  <c r="L27" i="4"/>
  <c r="K27" i="4"/>
  <c r="J27" i="4"/>
  <c r="M26" i="4"/>
  <c r="L26" i="4"/>
  <c r="K26" i="4"/>
  <c r="J26" i="4"/>
  <c r="M25" i="4"/>
  <c r="L25" i="4"/>
  <c r="K25" i="4"/>
  <c r="J25" i="4"/>
  <c r="M24" i="4"/>
  <c r="L24" i="4"/>
  <c r="K24" i="4"/>
  <c r="J24" i="4"/>
  <c r="M23" i="4"/>
  <c r="L23" i="4"/>
  <c r="K23" i="4"/>
  <c r="J23" i="4"/>
  <c r="M22" i="4"/>
  <c r="L22" i="4"/>
  <c r="K22" i="4"/>
  <c r="J22" i="4"/>
  <c r="M21" i="4"/>
  <c r="L21" i="4"/>
  <c r="K21" i="4"/>
  <c r="J21" i="4"/>
  <c r="M20" i="4"/>
  <c r="L20" i="4"/>
  <c r="K20" i="4"/>
  <c r="J20" i="4"/>
  <c r="M19" i="4"/>
  <c r="L19" i="4"/>
  <c r="K19" i="4"/>
  <c r="J19" i="4"/>
  <c r="M18" i="4"/>
  <c r="L18" i="4"/>
  <c r="K18" i="4"/>
  <c r="J18" i="4"/>
  <c r="M17" i="4"/>
  <c r="L17" i="4"/>
  <c r="K17" i="4"/>
  <c r="J17" i="4"/>
  <c r="M16" i="4"/>
  <c r="L16" i="4"/>
  <c r="K16" i="4"/>
  <c r="J16" i="4"/>
  <c r="M15" i="4"/>
  <c r="L15" i="4"/>
  <c r="K15" i="4"/>
  <c r="J15" i="4"/>
  <c r="M14" i="4"/>
  <c r="L14" i="4"/>
  <c r="K14" i="4"/>
  <c r="J14" i="4"/>
  <c r="M13" i="4"/>
  <c r="L13" i="4"/>
  <c r="K13" i="4"/>
  <c r="J13" i="4"/>
  <c r="M12" i="4"/>
  <c r="L12" i="4"/>
  <c r="K12" i="4"/>
  <c r="J12" i="4"/>
  <c r="M11" i="4"/>
  <c r="L11" i="4"/>
  <c r="K11" i="4"/>
  <c r="J11" i="4"/>
  <c r="M10" i="4"/>
  <c r="L10" i="4"/>
  <c r="K10" i="4"/>
  <c r="J10" i="4"/>
  <c r="M9" i="4"/>
  <c r="L9" i="4"/>
  <c r="K9" i="4"/>
  <c r="J9" i="4"/>
  <c r="M8" i="4"/>
  <c r="L8" i="4"/>
  <c r="K8" i="4"/>
  <c r="J8" i="4"/>
  <c r="M7" i="4"/>
  <c r="L7" i="4"/>
  <c r="K7" i="4"/>
  <c r="J7" i="4"/>
  <c r="M6" i="4"/>
  <c r="L6" i="4"/>
  <c r="K6" i="4"/>
  <c r="J6" i="4"/>
  <c r="J96" i="3"/>
  <c r="K96" i="3" s="1"/>
  <c r="L96" i="3" s="1"/>
  <c r="J95" i="3"/>
  <c r="K95" i="3" s="1"/>
  <c r="L95" i="3" s="1"/>
  <c r="J94" i="3"/>
  <c r="K94" i="3" s="1"/>
  <c r="L94" i="3" s="1"/>
  <c r="J93" i="3"/>
  <c r="K93" i="3" s="1"/>
  <c r="L93" i="3" s="1"/>
  <c r="J92" i="3"/>
  <c r="K92" i="3" s="1"/>
  <c r="L92" i="3" s="1"/>
  <c r="J91" i="3"/>
  <c r="K91" i="3" s="1"/>
  <c r="L91" i="3" s="1"/>
  <c r="J90" i="3"/>
  <c r="K90" i="3" s="1"/>
  <c r="L90" i="3" s="1"/>
  <c r="J89" i="3"/>
  <c r="K89" i="3" s="1"/>
  <c r="L89" i="3" s="1"/>
  <c r="J88" i="3"/>
  <c r="K88" i="3" s="1"/>
  <c r="L88" i="3" s="1"/>
  <c r="J87" i="3"/>
  <c r="K87" i="3" s="1"/>
  <c r="L87" i="3" s="1"/>
  <c r="J86" i="3"/>
  <c r="K86" i="3" s="1"/>
  <c r="L86" i="3" s="1"/>
  <c r="J85" i="3"/>
  <c r="K85" i="3" s="1"/>
  <c r="L85" i="3" s="1"/>
  <c r="J84" i="3"/>
  <c r="K84" i="3" s="1"/>
  <c r="L84" i="3" s="1"/>
  <c r="J83" i="3"/>
  <c r="K83" i="3" s="1"/>
  <c r="L83" i="3" s="1"/>
  <c r="J82" i="3"/>
  <c r="K82" i="3" s="1"/>
  <c r="L82" i="3" s="1"/>
  <c r="J81" i="3"/>
  <c r="K81" i="3" s="1"/>
  <c r="L81" i="3" s="1"/>
  <c r="J80" i="3"/>
  <c r="K80" i="3" s="1"/>
  <c r="L80" i="3" s="1"/>
  <c r="J79" i="3"/>
  <c r="K79" i="3" s="1"/>
  <c r="L79" i="3" s="1"/>
  <c r="J78" i="3"/>
  <c r="K78" i="3" s="1"/>
  <c r="L78" i="3" s="1"/>
  <c r="J77" i="3"/>
  <c r="K77" i="3" s="1"/>
  <c r="L77" i="3" s="1"/>
  <c r="J76" i="3"/>
  <c r="K76" i="3" s="1"/>
  <c r="L76" i="3" s="1"/>
  <c r="J75" i="3"/>
  <c r="K75" i="3" s="1"/>
  <c r="L75" i="3" s="1"/>
  <c r="J74" i="3"/>
  <c r="K74" i="3" s="1"/>
  <c r="L74" i="3" s="1"/>
  <c r="J73" i="3"/>
  <c r="K73" i="3" s="1"/>
  <c r="L73" i="3" s="1"/>
  <c r="J72" i="3"/>
  <c r="K72" i="3" s="1"/>
  <c r="L72" i="3" s="1"/>
  <c r="J71" i="3"/>
  <c r="K71" i="3" s="1"/>
  <c r="L71" i="3" s="1"/>
  <c r="J70" i="3"/>
  <c r="K70" i="3" s="1"/>
  <c r="L70" i="3" s="1"/>
  <c r="J69" i="3"/>
  <c r="K69" i="3" s="1"/>
  <c r="L69" i="3" s="1"/>
  <c r="J68" i="3"/>
  <c r="K68" i="3" s="1"/>
  <c r="L68" i="3" s="1"/>
  <c r="J67" i="3"/>
  <c r="K67" i="3" s="1"/>
  <c r="L67" i="3" s="1"/>
  <c r="J66" i="3"/>
  <c r="K66" i="3" s="1"/>
  <c r="L66" i="3" s="1"/>
  <c r="J65" i="3"/>
  <c r="K65" i="3" s="1"/>
  <c r="L65" i="3" s="1"/>
  <c r="J64" i="3"/>
  <c r="K64" i="3" s="1"/>
  <c r="L64" i="3" s="1"/>
  <c r="J63" i="3"/>
  <c r="K63" i="3" s="1"/>
  <c r="L63" i="3" s="1"/>
  <c r="J62" i="3"/>
  <c r="K62" i="3" s="1"/>
  <c r="L62" i="3" s="1"/>
  <c r="J61" i="3"/>
  <c r="K61" i="3" s="1"/>
  <c r="L61" i="3" s="1"/>
  <c r="J60" i="3"/>
  <c r="K60" i="3" s="1"/>
  <c r="L60" i="3" s="1"/>
  <c r="J59" i="3"/>
  <c r="K59" i="3" s="1"/>
  <c r="L59" i="3" s="1"/>
  <c r="J58" i="3"/>
  <c r="K58" i="3" s="1"/>
  <c r="L58" i="3" s="1"/>
  <c r="J57" i="3"/>
  <c r="K57" i="3" s="1"/>
  <c r="L57" i="3" s="1"/>
  <c r="J56" i="3"/>
  <c r="K56" i="3" s="1"/>
  <c r="L56" i="3" s="1"/>
  <c r="J55" i="3"/>
  <c r="K55" i="3" s="1"/>
  <c r="L55" i="3" s="1"/>
  <c r="J54" i="3"/>
  <c r="K54" i="3" s="1"/>
  <c r="L54" i="3" s="1"/>
  <c r="J53" i="3"/>
  <c r="K53" i="3" s="1"/>
  <c r="L53" i="3" s="1"/>
  <c r="J52" i="3"/>
  <c r="K52" i="3" s="1"/>
  <c r="L52" i="3" s="1"/>
  <c r="J51" i="3"/>
  <c r="K51" i="3" s="1"/>
  <c r="L51" i="3" s="1"/>
  <c r="J50" i="3"/>
  <c r="K50" i="3" s="1"/>
  <c r="L50" i="3" s="1"/>
  <c r="J49" i="3"/>
  <c r="K49" i="3" s="1"/>
  <c r="L49" i="3" s="1"/>
  <c r="J48" i="3"/>
  <c r="K48" i="3" s="1"/>
  <c r="L48" i="3" s="1"/>
  <c r="J47" i="3"/>
  <c r="K47" i="3" s="1"/>
  <c r="L47" i="3" s="1"/>
  <c r="J46" i="3"/>
  <c r="K46" i="3" s="1"/>
  <c r="L46" i="3" s="1"/>
  <c r="J45" i="3"/>
  <c r="K45" i="3" s="1"/>
  <c r="L45" i="3" s="1"/>
  <c r="J44" i="3"/>
  <c r="K44" i="3" s="1"/>
  <c r="L44" i="3" s="1"/>
  <c r="J43" i="3"/>
  <c r="K43" i="3" s="1"/>
  <c r="L43" i="3" s="1"/>
  <c r="J42" i="3"/>
  <c r="K42" i="3" s="1"/>
  <c r="L42" i="3" s="1"/>
  <c r="J41" i="3"/>
  <c r="K41" i="3" s="1"/>
  <c r="L41" i="3" s="1"/>
  <c r="J40" i="3"/>
  <c r="K40" i="3" s="1"/>
  <c r="L40" i="3" s="1"/>
  <c r="J39" i="3"/>
  <c r="K39" i="3" s="1"/>
  <c r="L39" i="3" s="1"/>
  <c r="J38" i="3"/>
  <c r="K38" i="3" s="1"/>
  <c r="L38" i="3" s="1"/>
  <c r="J37" i="3"/>
  <c r="K37" i="3" s="1"/>
  <c r="L37" i="3" s="1"/>
  <c r="J36" i="3"/>
  <c r="K36" i="3" s="1"/>
  <c r="L36" i="3" s="1"/>
  <c r="J35" i="3"/>
  <c r="K35" i="3" s="1"/>
  <c r="L35" i="3" s="1"/>
  <c r="J34" i="3"/>
  <c r="K34" i="3" s="1"/>
  <c r="L34" i="3" s="1"/>
  <c r="J33" i="3"/>
  <c r="K33" i="3" s="1"/>
  <c r="L33" i="3" s="1"/>
  <c r="J32" i="3"/>
  <c r="K32" i="3" s="1"/>
  <c r="L32" i="3" s="1"/>
  <c r="J31" i="3"/>
  <c r="K31" i="3" s="1"/>
  <c r="L31" i="3" s="1"/>
  <c r="J30" i="3"/>
  <c r="K30" i="3" s="1"/>
  <c r="L30" i="3" s="1"/>
  <c r="J29" i="3"/>
  <c r="K29" i="3" s="1"/>
  <c r="L29" i="3" s="1"/>
  <c r="J28" i="3"/>
  <c r="K28" i="3" s="1"/>
  <c r="L28" i="3" s="1"/>
  <c r="J27" i="3"/>
  <c r="K27" i="3" s="1"/>
  <c r="L27" i="3" s="1"/>
  <c r="J26" i="3"/>
  <c r="K26" i="3" s="1"/>
  <c r="L26" i="3" s="1"/>
  <c r="J25" i="3"/>
  <c r="K25" i="3" s="1"/>
  <c r="L25" i="3" s="1"/>
  <c r="J24" i="3"/>
  <c r="K24" i="3" s="1"/>
  <c r="L24" i="3" s="1"/>
  <c r="J23" i="3"/>
  <c r="K23" i="3" s="1"/>
  <c r="L23" i="3" s="1"/>
  <c r="J22" i="3"/>
  <c r="K22" i="3" s="1"/>
  <c r="L22" i="3" s="1"/>
  <c r="J21" i="3"/>
  <c r="K21" i="3" s="1"/>
  <c r="L21" i="3" s="1"/>
  <c r="J20" i="3"/>
  <c r="K20" i="3" s="1"/>
  <c r="L20" i="3" s="1"/>
  <c r="J19" i="3"/>
  <c r="K19" i="3" s="1"/>
  <c r="L19" i="3" s="1"/>
  <c r="J18" i="3"/>
  <c r="K18" i="3" s="1"/>
  <c r="L18" i="3" s="1"/>
  <c r="J17" i="3"/>
  <c r="K17" i="3" s="1"/>
  <c r="L17" i="3" s="1"/>
  <c r="J16" i="3"/>
  <c r="K16" i="3" s="1"/>
  <c r="L16" i="3" s="1"/>
  <c r="J15" i="3"/>
  <c r="K15" i="3" s="1"/>
  <c r="L15" i="3" s="1"/>
  <c r="J14" i="3"/>
  <c r="K14" i="3" s="1"/>
  <c r="L14" i="3" s="1"/>
  <c r="J13" i="3"/>
  <c r="K13" i="3" s="1"/>
  <c r="L13" i="3" s="1"/>
  <c r="J12" i="3"/>
  <c r="K12" i="3" s="1"/>
  <c r="L12" i="3" s="1"/>
  <c r="J11" i="3"/>
  <c r="K11" i="3" s="1"/>
  <c r="L11" i="3" s="1"/>
  <c r="J10" i="3"/>
  <c r="K10" i="3" s="1"/>
  <c r="L10" i="3" s="1"/>
  <c r="J9" i="3"/>
  <c r="K9" i="3" s="1"/>
  <c r="L9" i="3" s="1"/>
  <c r="J8" i="3"/>
  <c r="K8" i="3" s="1"/>
  <c r="L8" i="3" s="1"/>
  <c r="J7" i="3"/>
  <c r="K7" i="3" s="1"/>
  <c r="L7" i="3" s="1"/>
  <c r="J6" i="3"/>
  <c r="K6" i="3" s="1"/>
  <c r="L6" i="3" s="1"/>
  <c r="K7" i="2" l="1"/>
  <c r="K8" i="2"/>
  <c r="K9" i="2"/>
  <c r="K10" i="2"/>
  <c r="L10" i="2" s="1"/>
  <c r="M10" i="2" s="1"/>
  <c r="K11" i="2"/>
  <c r="K12" i="2"/>
  <c r="K13" i="2"/>
  <c r="L13" i="2" s="1"/>
  <c r="M13" i="2" s="1"/>
  <c r="K14" i="2"/>
  <c r="K15" i="2"/>
  <c r="K16" i="2"/>
  <c r="K17" i="2"/>
  <c r="L17" i="2" s="1"/>
  <c r="M17" i="2" s="1"/>
  <c r="K18" i="2"/>
  <c r="K19" i="2"/>
  <c r="K20" i="2"/>
  <c r="K21" i="2"/>
  <c r="L21" i="2" s="1"/>
  <c r="M21" i="2" s="1"/>
  <c r="K22" i="2"/>
  <c r="L22" i="2" s="1"/>
  <c r="M22" i="2" s="1"/>
  <c r="K23" i="2"/>
  <c r="K24" i="2"/>
  <c r="K25" i="2"/>
  <c r="K26" i="2"/>
  <c r="L26" i="2" s="1"/>
  <c r="M26" i="2" s="1"/>
  <c r="K27" i="2"/>
  <c r="K28" i="2"/>
  <c r="K29" i="2"/>
  <c r="L29" i="2" s="1"/>
  <c r="M29" i="2" s="1"/>
  <c r="K30" i="2"/>
  <c r="L30" i="2" s="1"/>
  <c r="M30" i="2" s="1"/>
  <c r="K31" i="2"/>
  <c r="K32" i="2"/>
  <c r="K33" i="2"/>
  <c r="K34" i="2"/>
  <c r="L34" i="2" s="1"/>
  <c r="M34" i="2" s="1"/>
  <c r="K35" i="2"/>
  <c r="K36" i="2"/>
  <c r="K37" i="2"/>
  <c r="L37" i="2" s="1"/>
  <c r="M37" i="2" s="1"/>
  <c r="K38" i="2"/>
  <c r="K39" i="2"/>
  <c r="K40" i="2"/>
  <c r="K41" i="2"/>
  <c r="K42" i="2"/>
  <c r="L42" i="2" s="1"/>
  <c r="M42" i="2" s="1"/>
  <c r="K43" i="2"/>
  <c r="K44" i="2"/>
  <c r="K45" i="2"/>
  <c r="K46" i="2"/>
  <c r="L46" i="2" s="1"/>
  <c r="M46" i="2" s="1"/>
  <c r="K47" i="2"/>
  <c r="K48" i="2"/>
  <c r="K49" i="2"/>
  <c r="K50" i="2"/>
  <c r="L50" i="2" s="1"/>
  <c r="M50" i="2" s="1"/>
  <c r="K51" i="2"/>
  <c r="K52" i="2"/>
  <c r="K53" i="2"/>
  <c r="L53" i="2" s="1"/>
  <c r="M53" i="2" s="1"/>
  <c r="K54" i="2"/>
  <c r="K55" i="2"/>
  <c r="K56" i="2"/>
  <c r="K57" i="2"/>
  <c r="K58" i="2"/>
  <c r="L58" i="2" s="1"/>
  <c r="M58" i="2" s="1"/>
  <c r="K59" i="2"/>
  <c r="K60" i="2"/>
  <c r="K61" i="2"/>
  <c r="L61" i="2" s="1"/>
  <c r="M61" i="2" s="1"/>
  <c r="K62" i="2"/>
  <c r="L62" i="2" s="1"/>
  <c r="M62" i="2" s="1"/>
  <c r="K63" i="2"/>
  <c r="K64" i="2"/>
  <c r="K65" i="2"/>
  <c r="L65" i="2" s="1"/>
  <c r="M65" i="2" s="1"/>
  <c r="K66" i="2"/>
  <c r="K67" i="2"/>
  <c r="K68" i="2"/>
  <c r="K69" i="2"/>
  <c r="K70" i="2"/>
  <c r="L70" i="2" s="1"/>
  <c r="M70" i="2" s="1"/>
  <c r="K71" i="2"/>
  <c r="K72" i="2"/>
  <c r="K73" i="2"/>
  <c r="L73" i="2" s="1"/>
  <c r="M73" i="2" s="1"/>
  <c r="K74" i="2"/>
  <c r="K75" i="2"/>
  <c r="K76" i="2"/>
  <c r="K77" i="2"/>
  <c r="K78" i="2"/>
  <c r="L78" i="2" s="1"/>
  <c r="M78" i="2" s="1"/>
  <c r="K79" i="2"/>
  <c r="K80" i="2"/>
  <c r="K81" i="2"/>
  <c r="L81" i="2" s="1"/>
  <c r="M81" i="2" s="1"/>
  <c r="K82" i="2"/>
  <c r="L82" i="2" s="1"/>
  <c r="M82" i="2" s="1"/>
  <c r="K83" i="2"/>
  <c r="K84" i="2"/>
  <c r="K85" i="2"/>
  <c r="L85" i="2" s="1"/>
  <c r="M85" i="2" s="1"/>
  <c r="K86" i="2"/>
  <c r="L86" i="2" s="1"/>
  <c r="M86" i="2" s="1"/>
  <c r="K87" i="2"/>
  <c r="K88" i="2"/>
  <c r="K89" i="2"/>
  <c r="K90" i="2"/>
  <c r="L90" i="2" s="1"/>
  <c r="M90" i="2" s="1"/>
  <c r="K91" i="2"/>
  <c r="K92" i="2"/>
  <c r="K93" i="2"/>
  <c r="K94" i="2"/>
  <c r="L94" i="2" s="1"/>
  <c r="M94" i="2" s="1"/>
  <c r="K95" i="2"/>
  <c r="K96" i="2"/>
  <c r="L15" i="2"/>
  <c r="M15" i="2" s="1"/>
  <c r="L19" i="2"/>
  <c r="M19" i="2" s="1"/>
  <c r="L35" i="2"/>
  <c r="M35" i="2" s="1"/>
  <c r="L39" i="2"/>
  <c r="M39" i="2" s="1"/>
  <c r="L47" i="2"/>
  <c r="M47" i="2" s="1"/>
  <c r="L51" i="2"/>
  <c r="M51" i="2" s="1"/>
  <c r="L55" i="2"/>
  <c r="M55" i="2" s="1"/>
  <c r="L59" i="2"/>
  <c r="M59" i="2" s="1"/>
  <c r="L67" i="2"/>
  <c r="M67" i="2" s="1"/>
  <c r="L75" i="2"/>
  <c r="M75" i="2" s="1"/>
  <c r="L79" i="2"/>
  <c r="M79" i="2" s="1"/>
  <c r="L83" i="2"/>
  <c r="M83" i="2" s="1"/>
  <c r="L87" i="2"/>
  <c r="M87" i="2" s="1"/>
  <c r="L91" i="2"/>
  <c r="M91" i="2" s="1"/>
  <c r="M6" i="1"/>
  <c r="L14" i="2"/>
  <c r="M14" i="2" s="1"/>
  <c r="L38" i="2"/>
  <c r="M38" i="2" s="1"/>
  <c r="L54" i="2"/>
  <c r="M54" i="2" s="1"/>
  <c r="L74" i="2"/>
  <c r="M74" i="2" s="1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45" i="2"/>
  <c r="J46" i="2"/>
  <c r="J47" i="2"/>
  <c r="J48" i="2"/>
  <c r="J49" i="2"/>
  <c r="J50" i="2"/>
  <c r="J51" i="2"/>
  <c r="J52" i="2"/>
  <c r="J53" i="2"/>
  <c r="J54" i="2"/>
  <c r="J55" i="2"/>
  <c r="J56" i="2"/>
  <c r="J57" i="2"/>
  <c r="J58" i="2"/>
  <c r="J59" i="2"/>
  <c r="J60" i="2"/>
  <c r="J61" i="2"/>
  <c r="J62" i="2"/>
  <c r="J63" i="2"/>
  <c r="J64" i="2"/>
  <c r="J65" i="2"/>
  <c r="J66" i="2"/>
  <c r="J67" i="2"/>
  <c r="J68" i="2"/>
  <c r="J69" i="2"/>
  <c r="J70" i="2"/>
  <c r="J71" i="2"/>
  <c r="J72" i="2"/>
  <c r="J73" i="2"/>
  <c r="J74" i="2"/>
  <c r="J75" i="2"/>
  <c r="J76" i="2"/>
  <c r="J77" i="2"/>
  <c r="J78" i="2"/>
  <c r="J79" i="2"/>
  <c r="J80" i="2"/>
  <c r="J81" i="2"/>
  <c r="J82" i="2"/>
  <c r="J83" i="2"/>
  <c r="J84" i="2"/>
  <c r="J85" i="2"/>
  <c r="J86" i="2"/>
  <c r="J87" i="2"/>
  <c r="J88" i="2"/>
  <c r="J89" i="2"/>
  <c r="J90" i="2"/>
  <c r="J91" i="2"/>
  <c r="J92" i="2"/>
  <c r="J93" i="2"/>
  <c r="J94" i="2"/>
  <c r="J95" i="2"/>
  <c r="J96" i="2"/>
  <c r="J7" i="2"/>
  <c r="J8" i="2"/>
  <c r="J9" i="2"/>
  <c r="J10" i="2"/>
  <c r="J11" i="2"/>
  <c r="J12" i="2"/>
  <c r="J13" i="2"/>
  <c r="J14" i="2"/>
  <c r="J15" i="2"/>
  <c r="J16" i="2"/>
  <c r="J17" i="2"/>
  <c r="J19" i="2"/>
  <c r="J20" i="2"/>
  <c r="J21" i="2"/>
  <c r="J22" i="2"/>
  <c r="J23" i="2"/>
  <c r="J24" i="2"/>
  <c r="J25" i="2"/>
  <c r="J26" i="2"/>
  <c r="J27" i="2"/>
  <c r="J28" i="2"/>
  <c r="J6" i="2"/>
  <c r="L96" i="2"/>
  <c r="M96" i="2" s="1"/>
  <c r="L95" i="2"/>
  <c r="M95" i="2" s="1"/>
  <c r="L84" i="2"/>
  <c r="M84" i="2" s="1"/>
  <c r="L80" i="2"/>
  <c r="M80" i="2" s="1"/>
  <c r="L71" i="2"/>
  <c r="M71" i="2" s="1"/>
  <c r="L68" i="2"/>
  <c r="M68" i="2" s="1"/>
  <c r="L64" i="2"/>
  <c r="M64" i="2" s="1"/>
  <c r="L63" i="2"/>
  <c r="M63" i="2" s="1"/>
  <c r="L52" i="2"/>
  <c r="M52" i="2" s="1"/>
  <c r="L48" i="2"/>
  <c r="M48" i="2" s="1"/>
  <c r="L32" i="2"/>
  <c r="M32" i="2" s="1"/>
  <c r="L27" i="2"/>
  <c r="M27" i="2" s="1"/>
  <c r="L24" i="2"/>
  <c r="M24" i="2" s="1"/>
  <c r="L16" i="2"/>
  <c r="M16" i="2" s="1"/>
  <c r="L11" i="2"/>
  <c r="M11" i="2" s="1"/>
  <c r="L8" i="2"/>
  <c r="M8" i="2" s="1"/>
  <c r="L93" i="2"/>
  <c r="M93" i="2" s="1"/>
  <c r="L92" i="2"/>
  <c r="M92" i="2" s="1"/>
  <c r="L89" i="2"/>
  <c r="M89" i="2" s="1"/>
  <c r="L88" i="2"/>
  <c r="M88" i="2" s="1"/>
  <c r="L77" i="2"/>
  <c r="M77" i="2" s="1"/>
  <c r="L76" i="2"/>
  <c r="M76" i="2" s="1"/>
  <c r="L72" i="2"/>
  <c r="M72" i="2" s="1"/>
  <c r="L69" i="2"/>
  <c r="M69" i="2" s="1"/>
  <c r="L66" i="2"/>
  <c r="M66" i="2" s="1"/>
  <c r="L60" i="2"/>
  <c r="M60" i="2" s="1"/>
  <c r="L57" i="2"/>
  <c r="M57" i="2" s="1"/>
  <c r="L56" i="2"/>
  <c r="M56" i="2" s="1"/>
  <c r="L49" i="2"/>
  <c r="M49" i="2" s="1"/>
  <c r="L45" i="2"/>
  <c r="M45" i="2" s="1"/>
  <c r="L44" i="2"/>
  <c r="M44" i="2" s="1"/>
  <c r="L43" i="2"/>
  <c r="M43" i="2" s="1"/>
  <c r="L41" i="2"/>
  <c r="M41" i="2" s="1"/>
  <c r="L40" i="2"/>
  <c r="M40" i="2" s="1"/>
  <c r="L36" i="2"/>
  <c r="M36" i="2" s="1"/>
  <c r="L33" i="2"/>
  <c r="M33" i="2" s="1"/>
  <c r="L31" i="2"/>
  <c r="M31" i="2" s="1"/>
  <c r="L28" i="2"/>
  <c r="M28" i="2" s="1"/>
  <c r="L25" i="2"/>
  <c r="M25" i="2" s="1"/>
  <c r="L23" i="2"/>
  <c r="M23" i="2" s="1"/>
  <c r="L20" i="2"/>
  <c r="M20" i="2" s="1"/>
  <c r="L18" i="2"/>
  <c r="M18" i="2" s="1"/>
  <c r="L12" i="2"/>
  <c r="M12" i="2" s="1"/>
  <c r="L9" i="2"/>
  <c r="M9" i="2" s="1"/>
  <c r="L7" i="2"/>
  <c r="M7" i="2" s="1"/>
  <c r="L6" i="2"/>
  <c r="M6" i="2" s="1"/>
  <c r="O10" i="1" l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7" i="1"/>
  <c r="O8" i="1"/>
  <c r="O9" i="1"/>
  <c r="K6" i="1"/>
  <c r="K7" i="1"/>
  <c r="K8" i="1"/>
  <c r="K9" i="1"/>
  <c r="K10" i="1"/>
  <c r="M10" i="1" s="1"/>
  <c r="N10" i="1" s="1"/>
  <c r="K11" i="1"/>
  <c r="K12" i="1"/>
  <c r="M12" i="1" s="1"/>
  <c r="N12" i="1" s="1"/>
  <c r="K13" i="1"/>
  <c r="K14" i="1"/>
  <c r="K15" i="1"/>
  <c r="M14" i="1"/>
  <c r="N14" i="1" s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M9" i="1"/>
  <c r="N9" i="1" s="1"/>
  <c r="M11" i="1"/>
  <c r="N11" i="1" s="1"/>
  <c r="M13" i="1"/>
  <c r="N13" i="1" s="1"/>
  <c r="M15" i="1"/>
  <c r="N15" i="1" s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7" i="1"/>
  <c r="N7" i="1" s="1"/>
  <c r="M8" i="1"/>
  <c r="N8" i="1" s="1"/>
  <c r="N6" i="1"/>
  <c r="O6" i="1" s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</calcChain>
</file>

<file path=xl/sharedStrings.xml><?xml version="1.0" encoding="utf-8"?>
<sst xmlns="http://schemas.openxmlformats.org/spreadsheetml/2006/main" count="126" uniqueCount="29">
  <si>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</si>
  <si>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</si>
  <si>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</si>
  <si>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</si>
  <si>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</si>
  <si>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</si>
  <si>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</si>
  <si>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</si>
  <si>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</si>
  <si>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</si>
  <si>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</si>
  <si>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</si>
  <si>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</si>
  <si>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Tourque</t>
  </si>
  <si>
    <t>Nm</t>
  </si>
  <si>
    <t>Power</t>
  </si>
  <si>
    <t>Watts</t>
  </si>
  <si>
    <t>Kilo Watts</t>
  </si>
  <si>
    <t>Corrected Power</t>
  </si>
  <si>
    <t>SFC</t>
  </si>
  <si>
    <t>Brake Power</t>
  </si>
  <si>
    <t>Corrected BPower</t>
  </si>
  <si>
    <t>Bmep</t>
  </si>
  <si>
    <t>Stroke (m)</t>
  </si>
  <si>
    <t>Bore/d (m)</t>
  </si>
  <si>
    <t>KPa</t>
  </si>
  <si>
    <t>kg/kWh</t>
  </si>
  <si>
    <t>Kg/s</t>
  </si>
  <si>
    <t>Thermal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</si>
</sst>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0.25947401399532904"/>
          <c:y val="3.240740740740740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467818192175065E-2"/>
          <c:y val="0.22726851851851851"/>
          <c:w val="0.90286351706036749"/>
          <c:h val="0.68729986876640425"/>
        </c:manualLayout>
      </c:layout>
      <c:lineChart>
        <c:grouping val="standard"/>
        <c:varyColors val="0"/>
        <c:ser>
          <c:idx val="0"/>
          <c:order val="0"/>
          <c:tx>
            <c:v>Torque (Nm) Vs Engine Speed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Torque!$L$6:$L$96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Torque!$K$6:$K$96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459-4D30-82C9-6E544AAA7B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24406216"/>
        <c:axId val="424399328"/>
      </c:lineChart>
      <c:catAx>
        <c:axId val="424406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399328"/>
        <c:crosses val="autoZero"/>
        <c:auto val="0"/>
        <c:lblAlgn val="ctr"/>
        <c:lblOffset val="100"/>
        <c:noMultiLvlLbl val="0"/>
      </c:catAx>
      <c:valAx>
        <c:axId val="424399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44062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Power to Engine Speed (rpm)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Power!$B$6:$B$96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Power!$M$6:$M$96</c:f>
              <c:numCache>
                <c:formatCode>General</c:formatCode>
                <c:ptCount val="91"/>
                <c:pt idx="0">
                  <c:v>2.7324651973674512</c:v>
                </c:pt>
                <c:pt idx="1">
                  <c:v>2.8825817991857665</c:v>
                </c:pt>
                <c:pt idx="2">
                  <c:v>3.0472670959160788</c:v>
                </c:pt>
                <c:pt idx="3">
                  <c:v>3.2017559092186207</c:v>
                </c:pt>
                <c:pt idx="4">
                  <c:v>3.3923231483586096</c:v>
                </c:pt>
                <c:pt idx="5">
                  <c:v>3.5904098431798412</c:v>
                </c:pt>
                <c:pt idx="6">
                  <c:v>3.8027259289970927</c:v>
                </c:pt>
                <c:pt idx="7">
                  <c:v>4.0322650281556589</c:v>
                </c:pt>
                <c:pt idx="8">
                  <c:v>4.2740324267112921</c:v>
                </c:pt>
                <c:pt idx="9">
                  <c:v>4.4853666685197116</c:v>
                </c:pt>
                <c:pt idx="10">
                  <c:v>4.6882049540068129</c:v>
                </c:pt>
                <c:pt idx="11">
                  <c:v>4.8777315720816592</c:v>
                </c:pt>
                <c:pt idx="12">
                  <c:v>5.0642739187065349</c:v>
                </c:pt>
                <c:pt idx="13">
                  <c:v>5.2358013991283245</c:v>
                </c:pt>
                <c:pt idx="14">
                  <c:v>5.3891934859937889</c:v>
                </c:pt>
                <c:pt idx="15">
                  <c:v>5.5572838444635728</c:v>
                </c:pt>
                <c:pt idx="16">
                  <c:v>5.7508326833691559</c:v>
                </c:pt>
                <c:pt idx="17">
                  <c:v>5.9278771920310476</c:v>
                </c:pt>
                <c:pt idx="18">
                  <c:v>6.1003744938819704</c:v>
                </c:pt>
                <c:pt idx="19">
                  <c:v>6.3011302013965951</c:v>
                </c:pt>
                <c:pt idx="20">
                  <c:v>6.527298970712601</c:v>
                </c:pt>
                <c:pt idx="21">
                  <c:v>6.7281628814445273</c:v>
                </c:pt>
                <c:pt idx="22">
                  <c:v>6.9456206238468052</c:v>
                </c:pt>
                <c:pt idx="23">
                  <c:v>7.1683188751560829</c:v>
                </c:pt>
                <c:pt idx="24">
                  <c:v>7.3551844955906676</c:v>
                </c:pt>
                <c:pt idx="25">
                  <c:v>7.5759083721447711</c:v>
                </c:pt>
                <c:pt idx="26">
                  <c:v>7.7830974956410746</c:v>
                </c:pt>
                <c:pt idx="27">
                  <c:v>7.9624663697116302</c:v>
                </c:pt>
                <c:pt idx="28">
                  <c:v>8.1234166516818131</c:v>
                </c:pt>
                <c:pt idx="29">
                  <c:v>8.2836215337106029</c:v>
                </c:pt>
                <c:pt idx="30">
                  <c:v>8.4450607339219186</c:v>
                </c:pt>
                <c:pt idx="31">
                  <c:v>8.600404486225349</c:v>
                </c:pt>
                <c:pt idx="32">
                  <c:v>8.7636216923900747</c:v>
                </c:pt>
                <c:pt idx="33">
                  <c:v>8.9099217930747407</c:v>
                </c:pt>
                <c:pt idx="34">
                  <c:v>9.0105147174244653</c:v>
                </c:pt>
                <c:pt idx="35">
                  <c:v>9.105080321817935</c:v>
                </c:pt>
                <c:pt idx="36">
                  <c:v>9.252823132066597</c:v>
                </c:pt>
                <c:pt idx="37">
                  <c:v>9.395209215137827</c:v>
                </c:pt>
                <c:pt idx="38">
                  <c:v>9.4926308501311354</c:v>
                </c:pt>
                <c:pt idx="39">
                  <c:v>9.6025452812749101</c:v>
                </c:pt>
                <c:pt idx="40">
                  <c:v>9.7550410180316316</c:v>
                </c:pt>
                <c:pt idx="41">
                  <c:v>9.8698740201148869</c:v>
                </c:pt>
                <c:pt idx="42">
                  <c:v>10.031758055775102</c:v>
                </c:pt>
                <c:pt idx="43">
                  <c:v>10.170585455255138</c:v>
                </c:pt>
                <c:pt idx="44">
                  <c:v>10.310222375101642</c:v>
                </c:pt>
                <c:pt idx="45">
                  <c:v>10.492506056828343</c:v>
                </c:pt>
                <c:pt idx="46">
                  <c:v>10.72384453541534</c:v>
                </c:pt>
                <c:pt idx="47">
                  <c:v>10.935373810183338</c:v>
                </c:pt>
                <c:pt idx="48">
                  <c:v>11.166897970834588</c:v>
                </c:pt>
                <c:pt idx="49">
                  <c:v>11.381074884820958</c:v>
                </c:pt>
                <c:pt idx="50">
                  <c:v>11.54162307829229</c:v>
                </c:pt>
                <c:pt idx="51">
                  <c:v>11.780197814016484</c:v>
                </c:pt>
                <c:pt idx="52">
                  <c:v>11.93274698446076</c:v>
                </c:pt>
                <c:pt idx="53">
                  <c:v>12.088825449968079</c:v>
                </c:pt>
                <c:pt idx="54">
                  <c:v>12.239400245657178</c:v>
                </c:pt>
                <c:pt idx="55">
                  <c:v>12.399988514394179</c:v>
                </c:pt>
                <c:pt idx="56">
                  <c:v>12.539128500946415</c:v>
                </c:pt>
                <c:pt idx="57">
                  <c:v>12.618023340622056</c:v>
                </c:pt>
                <c:pt idx="58">
                  <c:v>12.728232992889572</c:v>
                </c:pt>
                <c:pt idx="59">
                  <c:v>12.788733285624245</c:v>
                </c:pt>
                <c:pt idx="60">
                  <c:v>12.824512482811384</c:v>
                </c:pt>
                <c:pt idx="61">
                  <c:v>12.847400802875764</c:v>
                </c:pt>
                <c:pt idx="62">
                  <c:v>12.864486224471621</c:v>
                </c:pt>
                <c:pt idx="63">
                  <c:v>12.916926045438554</c:v>
                </c:pt>
                <c:pt idx="64">
                  <c:v>13.008703747183818</c:v>
                </c:pt>
                <c:pt idx="65">
                  <c:v>13.061717980291968</c:v>
                </c:pt>
                <c:pt idx="66">
                  <c:v>13.141515849287298</c:v>
                </c:pt>
                <c:pt idx="67">
                  <c:v>13.250742321703791</c:v>
                </c:pt>
                <c:pt idx="68">
                  <c:v>13.386004358381692</c:v>
                </c:pt>
                <c:pt idx="69">
                  <c:v>13.551671499120834</c:v>
                </c:pt>
                <c:pt idx="70">
                  <c:v>13.622304154858211</c:v>
                </c:pt>
                <c:pt idx="71">
                  <c:v>13.745460789620418</c:v>
                </c:pt>
                <c:pt idx="72">
                  <c:v>13.7884829231557</c:v>
                </c:pt>
                <c:pt idx="73">
                  <c:v>13.797477148613471</c:v>
                </c:pt>
                <c:pt idx="74">
                  <c:v>13.809217865611597</c:v>
                </c:pt>
                <c:pt idx="75">
                  <c:v>13.788736733171588</c:v>
                </c:pt>
                <c:pt idx="76">
                  <c:v>13.731517268852818</c:v>
                </c:pt>
                <c:pt idx="77">
                  <c:v>13.63665109996685</c:v>
                </c:pt>
                <c:pt idx="78">
                  <c:v>13.566727776431774</c:v>
                </c:pt>
                <c:pt idx="79">
                  <c:v>13.533637629570864</c:v>
                </c:pt>
                <c:pt idx="80">
                  <c:v>13.506166034956415</c:v>
                </c:pt>
                <c:pt idx="81">
                  <c:v>13.399572373909992</c:v>
                </c:pt>
                <c:pt idx="82">
                  <c:v>13.296055424593016</c:v>
                </c:pt>
                <c:pt idx="83">
                  <c:v>13.18797617344833</c:v>
                </c:pt>
                <c:pt idx="84">
                  <c:v>13.17079376970956</c:v>
                </c:pt>
                <c:pt idx="85">
                  <c:v>13.058188685228927</c:v>
                </c:pt>
                <c:pt idx="86">
                  <c:v>12.997198939916252</c:v>
                </c:pt>
                <c:pt idx="87">
                  <c:v>12.949035149795947</c:v>
                </c:pt>
                <c:pt idx="88">
                  <c:v>12.932073427186776</c:v>
                </c:pt>
                <c:pt idx="89">
                  <c:v>12.948171928573489</c:v>
                </c:pt>
                <c:pt idx="90">
                  <c:v>13.02608305406123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AFB-4913-AB37-25135000D8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3780696"/>
        <c:axId val="313778072"/>
      </c:lineChart>
      <c:catAx>
        <c:axId val="313780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778072"/>
        <c:crosses val="autoZero"/>
        <c:auto val="1"/>
        <c:lblAlgn val="ctr"/>
        <c:lblOffset val="100"/>
        <c:noMultiLvlLbl val="0"/>
      </c:catAx>
      <c:valAx>
        <c:axId val="31377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37806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Specific Fuel Consumption (SFC) to Egnine Speed (rpm)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SFC!$B$6:$B$96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SFC!$N$6:$N$96</c:f>
              <c:numCache>
                <c:formatCode>General</c:formatCode>
                <c:ptCount val="91"/>
                <c:pt idx="0">
                  <c:v>0.35980470848121043</c:v>
                </c:pt>
                <c:pt idx="1">
                  <c:v>0.35075651660079171</c:v>
                </c:pt>
                <c:pt idx="2">
                  <c:v>0.33775811171266401</c:v>
                </c:pt>
                <c:pt idx="3">
                  <c:v>0.31753527780087282</c:v>
                </c:pt>
                <c:pt idx="4">
                  <c:v>0.30628416344338172</c:v>
                </c:pt>
                <c:pt idx="5">
                  <c:v>0.30708381745729285</c:v>
                </c:pt>
                <c:pt idx="6">
                  <c:v>0.29012215030810967</c:v>
                </c:pt>
                <c:pt idx="7">
                  <c:v>0.27568479945355068</c:v>
                </c:pt>
                <c:pt idx="8">
                  <c:v>0.27283336851808709</c:v>
                </c:pt>
                <c:pt idx="9">
                  <c:v>0.26371466497760943</c:v>
                </c:pt>
                <c:pt idx="10">
                  <c:v>0.26407115977512463</c:v>
                </c:pt>
                <c:pt idx="11">
                  <c:v>0.26683748449238037</c:v>
                </c:pt>
                <c:pt idx="12">
                  <c:v>0.26445406164259716</c:v>
                </c:pt>
                <c:pt idx="13">
                  <c:v>0.26339211026432235</c:v>
                </c:pt>
                <c:pt idx="14">
                  <c:v>0.25926395342347835</c:v>
                </c:pt>
                <c:pt idx="15">
                  <c:v>0.25896092580633878</c:v>
                </c:pt>
                <c:pt idx="16">
                  <c:v>0.26542281570579446</c:v>
                </c:pt>
                <c:pt idx="17">
                  <c:v>0.26892150952618471</c:v>
                </c:pt>
                <c:pt idx="18">
                  <c:v>0.26887185710298533</c:v>
                </c:pt>
                <c:pt idx="19">
                  <c:v>0.26717608605436405</c:v>
                </c:pt>
                <c:pt idx="20">
                  <c:v>0.26861609681257742</c:v>
                </c:pt>
                <c:pt idx="21">
                  <c:v>0.26537075375060476</c:v>
                </c:pt>
                <c:pt idx="22">
                  <c:v>0.26319486439997075</c:v>
                </c:pt>
                <c:pt idx="23">
                  <c:v>0.26173944482519279</c:v>
                </c:pt>
                <c:pt idx="24">
                  <c:v>0.26145032839980548</c:v>
                </c:pt>
                <c:pt idx="25">
                  <c:v>0.26000829262349084</c:v>
                </c:pt>
                <c:pt idx="26">
                  <c:v>0.26008456023473664</c:v>
                </c:pt>
                <c:pt idx="27">
                  <c:v>0.2628197262277282</c:v>
                </c:pt>
                <c:pt idx="28">
                  <c:v>0.26423111718295261</c:v>
                </c:pt>
                <c:pt idx="29">
                  <c:v>0.26240837930883243</c:v>
                </c:pt>
                <c:pt idx="30">
                  <c:v>0.26392402883422572</c:v>
                </c:pt>
                <c:pt idx="31">
                  <c:v>0.26402830432817248</c:v>
                </c:pt>
                <c:pt idx="32">
                  <c:v>0.2677957728873771</c:v>
                </c:pt>
                <c:pt idx="33">
                  <c:v>0.26872769052140966</c:v>
                </c:pt>
                <c:pt idx="34">
                  <c:v>0.27068725747080807</c:v>
                </c:pt>
                <c:pt idx="35">
                  <c:v>0.2736275935726899</c:v>
                </c:pt>
                <c:pt idx="36">
                  <c:v>0.27174883276915596</c:v>
                </c:pt>
                <c:pt idx="37">
                  <c:v>0.27216402003052764</c:v>
                </c:pt>
                <c:pt idx="38">
                  <c:v>0.27643244186667842</c:v>
                </c:pt>
                <c:pt idx="39">
                  <c:v>0.280030916332762</c:v>
                </c:pt>
                <c:pt idx="40">
                  <c:v>0.28488710954056129</c:v>
                </c:pt>
                <c:pt idx="41">
                  <c:v>0.2915478424673108</c:v>
                </c:pt>
                <c:pt idx="42">
                  <c:v>0.29241150688943685</c:v>
                </c:pt>
                <c:pt idx="43">
                  <c:v>0.29665873453299024</c:v>
                </c:pt>
                <c:pt idx="44">
                  <c:v>0.2952144853388522</c:v>
                </c:pt>
                <c:pt idx="45">
                  <c:v>0.29687376571275331</c:v>
                </c:pt>
                <c:pt idx="46">
                  <c:v>0.29366004378728533</c:v>
                </c:pt>
                <c:pt idx="47">
                  <c:v>0.29181082161586391</c:v>
                </c:pt>
                <c:pt idx="48">
                  <c:v>0.29288906995530911</c:v>
                </c:pt>
                <c:pt idx="49">
                  <c:v>0.28964734115458013</c:v>
                </c:pt>
                <c:pt idx="50">
                  <c:v>0.29275718435603387</c:v>
                </c:pt>
                <c:pt idx="51">
                  <c:v>0.29097741112126563</c:v>
                </c:pt>
                <c:pt idx="52">
                  <c:v>0.29849270250170795</c:v>
                </c:pt>
                <c:pt idx="53">
                  <c:v>0.29752692221451804</c:v>
                </c:pt>
                <c:pt idx="54">
                  <c:v>0.30173956273066144</c:v>
                </c:pt>
                <c:pt idx="55">
                  <c:v>0.29856388081838281</c:v>
                </c:pt>
                <c:pt idx="56">
                  <c:v>0.29992856020419351</c:v>
                </c:pt>
                <c:pt idx="57">
                  <c:v>0.30297836929066552</c:v>
                </c:pt>
                <c:pt idx="58">
                  <c:v>0.30271392993123625</c:v>
                </c:pt>
                <c:pt idx="59">
                  <c:v>0.30887124265575416</c:v>
                </c:pt>
                <c:pt idx="60">
                  <c:v>0.30986073569162409</c:v>
                </c:pt>
                <c:pt idx="61">
                  <c:v>0.31208057806079786</c:v>
                </c:pt>
                <c:pt idx="62">
                  <c:v>0.31367439924418389</c:v>
                </c:pt>
                <c:pt idx="63">
                  <c:v>0.3168337043075734</c:v>
                </c:pt>
                <c:pt idx="64">
                  <c:v>0.31658444424494037</c:v>
                </c:pt>
                <c:pt idx="65">
                  <c:v>0.31770514971320568</c:v>
                </c:pt>
                <c:pt idx="66">
                  <c:v>0.32114252608505789</c:v>
                </c:pt>
                <c:pt idx="67">
                  <c:v>0.32255293465768392</c:v>
                </c:pt>
                <c:pt idx="68">
                  <c:v>0.32257993162553089</c:v>
                </c:pt>
                <c:pt idx="69">
                  <c:v>0.31935780382298085</c:v>
                </c:pt>
                <c:pt idx="70">
                  <c:v>0.32236645881811837</c:v>
                </c:pt>
                <c:pt idx="71">
                  <c:v>0.32217049255745023</c:v>
                </c:pt>
                <c:pt idx="72">
                  <c:v>0.32349475869419858</c:v>
                </c:pt>
                <c:pt idx="73">
                  <c:v>0.32444786458061203</c:v>
                </c:pt>
                <c:pt idx="74">
                  <c:v>0.32432371109444308</c:v>
                </c:pt>
                <c:pt idx="75">
                  <c:v>0.32900857236930864</c:v>
                </c:pt>
                <c:pt idx="76">
                  <c:v>0.33007445008273839</c:v>
                </c:pt>
                <c:pt idx="77">
                  <c:v>0.33354839245035589</c:v>
                </c:pt>
                <c:pt idx="78">
                  <c:v>0.33732626136096688</c:v>
                </c:pt>
                <c:pt idx="79">
                  <c:v>0.33892495317005045</c:v>
                </c:pt>
                <c:pt idx="80">
                  <c:v>0.33987282559000637</c:v>
                </c:pt>
                <c:pt idx="81">
                  <c:v>0.34377506431769456</c:v>
                </c:pt>
                <c:pt idx="82">
                  <c:v>0.34629398867687433</c:v>
                </c:pt>
                <c:pt idx="83">
                  <c:v>0.3504556402509022</c:v>
                </c:pt>
                <c:pt idx="84">
                  <c:v>0.35393475043007688</c:v>
                </c:pt>
                <c:pt idx="85">
                  <c:v>0.35431318873688872</c:v>
                </c:pt>
                <c:pt idx="86">
                  <c:v>0.35715774394619676</c:v>
                </c:pt>
                <c:pt idx="87">
                  <c:v>0.35676062285867466</c:v>
                </c:pt>
                <c:pt idx="88">
                  <c:v>0.36586769320493373</c:v>
                </c:pt>
                <c:pt idx="89">
                  <c:v>0.37080555980878838</c:v>
                </c:pt>
                <c:pt idx="90">
                  <c:v>0.37394820742141094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09-4FB1-AB91-F381F2C4E92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6624848"/>
        <c:axId val="316627144"/>
      </c:lineChart>
      <c:catAx>
        <c:axId val="316624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627144"/>
        <c:crosses val="autoZero"/>
        <c:auto val="1"/>
        <c:lblAlgn val="ctr"/>
        <c:lblOffset val="100"/>
        <c:noMultiLvlLbl val="0"/>
      </c:catAx>
      <c:valAx>
        <c:axId val="3166271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6248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434340</xdr:colOff>
      <xdr:row>3</xdr:row>
      <xdr:rowOff>148590</xdr:rowOff>
    </xdr:from>
    <xdr:to>
      <xdr:col>20</xdr:col>
      <xdr:colOff>243840</xdr:colOff>
      <xdr:row>19</xdr:row>
      <xdr:rowOff>60960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77F8F1EB-4A17-46B8-BCAE-A069D9BC0B9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320040</xdr:colOff>
      <xdr:row>4</xdr:row>
      <xdr:rowOff>41910</xdr:rowOff>
    </xdr:from>
    <xdr:to>
      <xdr:col>16</xdr:col>
      <xdr:colOff>38100</xdr:colOff>
      <xdr:row>20</xdr:row>
      <xdr:rowOff>137160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F2F893-D2D2-4BCA-836D-2AE6F0CD89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419100</xdr:colOff>
      <xdr:row>4</xdr:row>
      <xdr:rowOff>125730</xdr:rowOff>
    </xdr:from>
    <xdr:to>
      <xdr:col>22</xdr:col>
      <xdr:colOff>114300</xdr:colOff>
      <xdr:row>19</xdr:row>
      <xdr:rowOff>125730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04F71A-7CCB-4C62-BD69-5762B29EA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A076F-D390-4101-B4D8-722512C16D0D}">
  <dimension ref="A1:O96"/>
  <sheetViews>
    <sheetView topLeftCell="A10" workbookViewId="0">
      <selection activeCell="K33" sqref="K33"/>
    </sheetView>
  </sheetViews>
  <sheetFormatPr defaultRowHeight="14.4" x14ac:dyDescent="0.3"/>
  <cols>
    <col min="1" max="1" width="8.44140625" bestFit="1" customWidth="1"/>
    <col min="2" max="2" width="11.109375" bestFit="1" customWidth="1"/>
    <col min="3" max="3" width="13.109375" bestFit="1" customWidth="1"/>
    <col min="4" max="4" width="8" bestFit="1" customWidth="1"/>
    <col min="7" max="7" width="7" bestFit="1" customWidth="1"/>
    <col min="8" max="8" width="8.6640625" bestFit="1" customWidth="1"/>
    <col min="9" max="9" width="13.21875" bestFit="1" customWidth="1"/>
    <col min="10" max="10" width="11.109375" bestFit="1" customWidth="1"/>
    <col min="11" max="11" width="10" bestFit="1" customWidth="1"/>
    <col min="12" max="12" width="11.109375" bestFit="1" customWidth="1"/>
    <col min="13" max="14" width="12" bestFit="1" customWidth="1"/>
    <col min="15" max="15" width="15.109375" bestFit="1" customWidth="1"/>
  </cols>
  <sheetData>
    <row r="1" spans="1:15" x14ac:dyDescent="0.3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  <c r="J1" s="1"/>
    </row>
    <row r="2" spans="1:15" x14ac:dyDescent="0.3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  <c r="J2" s="1"/>
    </row>
    <row r="3" spans="1:15" x14ac:dyDescent="0.3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  <c r="J3" s="1"/>
    </row>
    <row r="4" spans="1:15" x14ac:dyDescent="0.3">
      <c r="A4" s="3" t="s">
        <v>6</v>
      </c>
      <c r="B4" s="3" t="s">
        <v>7</v>
      </c>
      <c r="C4" s="3" t="s">
        <v>8</v>
      </c>
      <c r="D4" s="3" t="s">
        <v>9</v>
      </c>
      <c r="E4" s="1"/>
      <c r="F4" s="1"/>
      <c r="G4" s="2"/>
      <c r="H4" s="2"/>
      <c r="I4" s="2"/>
      <c r="J4" s="3"/>
      <c r="K4" s="5" t="s">
        <v>13</v>
      </c>
      <c r="L4" s="3" t="s">
        <v>7</v>
      </c>
      <c r="M4" s="3" t="s">
        <v>15</v>
      </c>
      <c r="N4" s="3" t="s">
        <v>15</v>
      </c>
      <c r="O4" s="5" t="s">
        <v>18</v>
      </c>
    </row>
    <row r="5" spans="1:15" x14ac:dyDescent="0.3">
      <c r="A5" s="3" t="s">
        <v>10</v>
      </c>
      <c r="B5" s="3" t="s">
        <v>11</v>
      </c>
      <c r="C5" s="3" t="s">
        <v>12</v>
      </c>
      <c r="D5" s="3" t="s">
        <v>9</v>
      </c>
      <c r="E5" s="1"/>
      <c r="F5" s="1"/>
      <c r="G5" s="2"/>
      <c r="H5" s="2"/>
      <c r="I5" s="2"/>
      <c r="J5" s="3"/>
      <c r="K5" s="5" t="s">
        <v>14</v>
      </c>
      <c r="L5" s="3" t="s">
        <v>11</v>
      </c>
      <c r="M5" s="3" t="s">
        <v>16</v>
      </c>
      <c r="N5" s="3" t="s">
        <v>17</v>
      </c>
      <c r="O5" s="5" t="s">
        <v>17</v>
      </c>
    </row>
    <row r="6" spans="1:15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1"/>
      <c r="F6" s="1"/>
      <c r="G6" s="2"/>
      <c r="H6" s="2"/>
      <c r="I6" s="2"/>
      <c r="J6" s="2"/>
      <c r="K6">
        <f>A6*0.815776</f>
        <v>83.433490399999997</v>
      </c>
      <c r="L6" s="2">
        <v>1000</v>
      </c>
      <c r="M6" s="2">
        <f>PI()*(2)*(L6/60)*K6</f>
        <v>8737.1346834664855</v>
      </c>
      <c r="N6" s="2">
        <f>M6/1000</f>
        <v>8.7371346834664863</v>
      </c>
      <c r="O6">
        <f>N6*(1.01325/1.0189)*(SQRT(27/273))</f>
        <v>2.7324651973674512</v>
      </c>
    </row>
    <row r="7" spans="1:15" x14ac:dyDescent="0.3">
      <c r="A7" s="2">
        <v>102.756</v>
      </c>
      <c r="B7" s="2">
        <v>1050</v>
      </c>
      <c r="C7" s="2">
        <v>7.2400000000000006E-2</v>
      </c>
      <c r="D7" s="2">
        <v>1.26783</v>
      </c>
      <c r="E7" s="1"/>
      <c r="F7" s="1"/>
      <c r="G7" s="2"/>
      <c r="H7" s="2"/>
      <c r="I7" s="2"/>
      <c r="J7" s="2"/>
      <c r="K7">
        <f t="shared" ref="K7:K70" si="0">A7*0.815776</f>
        <v>83.825878656</v>
      </c>
      <c r="L7" s="2">
        <v>1050</v>
      </c>
      <c r="M7" s="2">
        <f t="shared" ref="M7:M70" si="1">(PI()*(2)*K7*L7)/(60)</f>
        <v>9217.1367598239667</v>
      </c>
      <c r="N7" s="2">
        <f t="shared" ref="N7:N70" si="2">M7/1000</f>
        <v>9.2171367598239673</v>
      </c>
      <c r="O7">
        <f t="shared" ref="O7:O70" si="3">N7*(1.01325/1.0189)*(SQRT(27/273))</f>
        <v>2.8825817991857665</v>
      </c>
    </row>
    <row r="8" spans="1:15" x14ac:dyDescent="0.3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/>
      <c r="F8" s="1"/>
      <c r="G8" s="2"/>
      <c r="H8" s="2"/>
      <c r="I8" s="2"/>
      <c r="J8" s="2"/>
      <c r="K8">
        <f t="shared" si="0"/>
        <v>84.586997663999995</v>
      </c>
      <c r="L8" s="2">
        <v>1100</v>
      </c>
      <c r="M8" s="2">
        <f t="shared" si="1"/>
        <v>9743.7226498494438</v>
      </c>
      <c r="N8" s="2">
        <f t="shared" si="2"/>
        <v>9.7437226498494436</v>
      </c>
      <c r="O8">
        <f t="shared" si="3"/>
        <v>3.0472670959160788</v>
      </c>
    </row>
    <row r="9" spans="1:15" x14ac:dyDescent="0.3">
      <c r="A9" s="2">
        <v>104.209</v>
      </c>
      <c r="B9" s="2">
        <v>1150</v>
      </c>
      <c r="C9" s="2">
        <v>7.2800000000000004E-2</v>
      </c>
      <c r="D9" s="2">
        <v>1.2847599999999999</v>
      </c>
      <c r="E9" s="1"/>
      <c r="F9" s="1"/>
      <c r="G9" s="2"/>
      <c r="H9" s="2"/>
      <c r="I9" s="2"/>
      <c r="J9" s="2"/>
      <c r="K9">
        <f t="shared" si="0"/>
        <v>85.011201184000001</v>
      </c>
      <c r="L9" s="2">
        <v>1150</v>
      </c>
      <c r="M9" s="2">
        <f t="shared" si="1"/>
        <v>10237.704995979102</v>
      </c>
      <c r="N9" s="2">
        <f t="shared" si="2"/>
        <v>10.237704995979103</v>
      </c>
      <c r="O9">
        <f t="shared" si="3"/>
        <v>3.2017559092186203</v>
      </c>
    </row>
    <row r="10" spans="1:15" x14ac:dyDescent="0.3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/>
      <c r="F10" s="1"/>
      <c r="G10" s="2"/>
      <c r="H10" s="2"/>
      <c r="I10" s="2"/>
      <c r="J10" s="2"/>
      <c r="K10">
        <f t="shared" si="0"/>
        <v>86.318074335999995</v>
      </c>
      <c r="L10" s="2">
        <v>1200</v>
      </c>
      <c r="M10" s="2">
        <f t="shared" si="1"/>
        <v>10847.049128239809</v>
      </c>
      <c r="N10" s="2">
        <f t="shared" si="2"/>
        <v>10.847049128239808</v>
      </c>
      <c r="O10">
        <f t="shared" si="3"/>
        <v>3.3923231483586092</v>
      </c>
    </row>
    <row r="11" spans="1:15" x14ac:dyDescent="0.3">
      <c r="A11" s="2">
        <v>107.51</v>
      </c>
      <c r="B11" s="2">
        <v>1250</v>
      </c>
      <c r="C11" s="2">
        <v>7.8950000000000006E-2</v>
      </c>
      <c r="D11" s="2">
        <v>1.2972900000000001</v>
      </c>
      <c r="E11" s="1"/>
      <c r="F11" s="1"/>
      <c r="G11" s="2"/>
      <c r="H11" s="2"/>
      <c r="I11" s="2"/>
      <c r="J11" s="2"/>
      <c r="K11">
        <f t="shared" si="0"/>
        <v>87.704077760000004</v>
      </c>
      <c r="L11" s="2">
        <v>1250</v>
      </c>
      <c r="M11" s="2">
        <f t="shared" si="1"/>
        <v>11480.436932528499</v>
      </c>
      <c r="N11" s="2">
        <f t="shared" si="2"/>
        <v>11.480436932528498</v>
      </c>
      <c r="O11">
        <f t="shared" si="3"/>
        <v>3.5904098431798412</v>
      </c>
    </row>
    <row r="12" spans="1:15" x14ac:dyDescent="0.3">
      <c r="A12" s="2">
        <v>109.488</v>
      </c>
      <c r="B12" s="2">
        <v>1300</v>
      </c>
      <c r="C12" s="2">
        <v>7.9000000000000001E-2</v>
      </c>
      <c r="D12" s="2">
        <v>1.29895</v>
      </c>
      <c r="E12" s="1"/>
      <c r="F12" s="1"/>
      <c r="G12" s="2"/>
      <c r="H12" s="2"/>
      <c r="I12" s="2"/>
      <c r="J12" s="2"/>
      <c r="K12">
        <f t="shared" si="0"/>
        <v>89.317682687999991</v>
      </c>
      <c r="L12" s="2">
        <v>1300</v>
      </c>
      <c r="M12" s="2">
        <f t="shared" si="1"/>
        <v>12159.323616625685</v>
      </c>
      <c r="N12" s="2">
        <f t="shared" si="2"/>
        <v>12.159323616625684</v>
      </c>
      <c r="O12">
        <f t="shared" si="3"/>
        <v>3.8027259289970927</v>
      </c>
    </row>
    <row r="13" spans="1:15" x14ac:dyDescent="0.3">
      <c r="A13" s="2">
        <v>111.797</v>
      </c>
      <c r="B13" s="2">
        <v>1350</v>
      </c>
      <c r="C13" s="2">
        <v>7.9600000000000004E-2</v>
      </c>
      <c r="D13" s="2">
        <v>1.2946899999999999</v>
      </c>
      <c r="E13" s="1"/>
      <c r="F13" s="1"/>
      <c r="G13" s="2"/>
      <c r="H13" s="2"/>
      <c r="I13" s="2"/>
      <c r="J13" s="2"/>
      <c r="K13">
        <f t="shared" si="0"/>
        <v>91.201309471999991</v>
      </c>
      <c r="L13" s="2">
        <v>1350</v>
      </c>
      <c r="M13" s="2">
        <f t="shared" si="1"/>
        <v>12893.281372575198</v>
      </c>
      <c r="N13" s="2">
        <f t="shared" si="2"/>
        <v>12.893281372575199</v>
      </c>
      <c r="O13">
        <f t="shared" si="3"/>
        <v>4.0322650281556589</v>
      </c>
    </row>
    <row r="14" spans="1:15" x14ac:dyDescent="0.3">
      <c r="A14" s="2">
        <v>114.268</v>
      </c>
      <c r="B14" s="2">
        <v>1400</v>
      </c>
      <c r="C14" s="2">
        <v>8.3500000000000005E-2</v>
      </c>
      <c r="D14" s="2">
        <v>1.2855000000000001</v>
      </c>
      <c r="E14" s="1"/>
      <c r="F14" s="1"/>
      <c r="G14" s="2"/>
      <c r="H14" s="2"/>
      <c r="I14" s="2"/>
      <c r="J14" s="2"/>
      <c r="K14">
        <f t="shared" si="0"/>
        <v>93.217091967999991</v>
      </c>
      <c r="L14" s="2">
        <v>1400</v>
      </c>
      <c r="M14" s="2">
        <f t="shared" si="1"/>
        <v>13666.339461398067</v>
      </c>
      <c r="N14" s="2">
        <f t="shared" si="2"/>
        <v>13.666339461398067</v>
      </c>
      <c r="O14">
        <f t="shared" si="3"/>
        <v>4.2740324267112921</v>
      </c>
    </row>
    <row r="15" spans="1:15" x14ac:dyDescent="0.3">
      <c r="A15" s="2">
        <v>115.783</v>
      </c>
      <c r="B15" s="2">
        <v>1450</v>
      </c>
      <c r="C15" s="2">
        <v>8.4699999999999998E-2</v>
      </c>
      <c r="D15" s="2">
        <v>1.2781800000000001</v>
      </c>
      <c r="E15" s="1"/>
      <c r="F15" s="1"/>
      <c r="G15" s="2"/>
      <c r="H15" s="2"/>
      <c r="I15" s="2"/>
      <c r="J15" s="2"/>
      <c r="K15">
        <f t="shared" si="0"/>
        <v>94.452992607999988</v>
      </c>
      <c r="L15" s="2">
        <v>1450</v>
      </c>
      <c r="M15" s="2">
        <f t="shared" si="1"/>
        <v>14342.08667153175</v>
      </c>
      <c r="N15" s="2">
        <f t="shared" si="2"/>
        <v>14.342086671531749</v>
      </c>
      <c r="O15">
        <f t="shared" si="3"/>
        <v>4.4853666685197107</v>
      </c>
    </row>
    <row r="16" spans="1:15" x14ac:dyDescent="0.3">
      <c r="A16" s="2">
        <v>116.985</v>
      </c>
      <c r="B16" s="2">
        <v>1500</v>
      </c>
      <c r="C16" s="2">
        <v>8.8650000000000007E-2</v>
      </c>
      <c r="D16" s="2">
        <v>1.2795000000000001</v>
      </c>
      <c r="E16" s="1"/>
      <c r="F16" s="1"/>
      <c r="G16" s="2"/>
      <c r="H16" s="2"/>
      <c r="I16" s="2"/>
      <c r="J16" s="2"/>
      <c r="K16">
        <f t="shared" si="0"/>
        <v>95.43355536</v>
      </c>
      <c r="L16" s="2">
        <v>1500</v>
      </c>
      <c r="M16" s="2">
        <f t="shared" si="1"/>
        <v>14990.667821246541</v>
      </c>
      <c r="N16" s="2">
        <f t="shared" si="2"/>
        <v>14.990667821246541</v>
      </c>
      <c r="O16">
        <f t="shared" si="3"/>
        <v>4.6882049540068129</v>
      </c>
    </row>
    <row r="17" spans="1:15" x14ac:dyDescent="0.3">
      <c r="A17" s="2">
        <v>117.788</v>
      </c>
      <c r="B17" s="2">
        <v>1550</v>
      </c>
      <c r="C17" s="2">
        <v>9.3200000000000005E-2</v>
      </c>
      <c r="D17" s="2">
        <v>1.27766</v>
      </c>
      <c r="E17" s="1"/>
      <c r="F17" s="1"/>
      <c r="G17" s="2"/>
      <c r="H17" s="2"/>
      <c r="I17" s="2"/>
      <c r="J17" s="2"/>
      <c r="K17">
        <f t="shared" si="0"/>
        <v>96.088623487999996</v>
      </c>
      <c r="L17" s="2">
        <v>1550</v>
      </c>
      <c r="M17" s="2">
        <f t="shared" si="1"/>
        <v>15596.684538245248</v>
      </c>
      <c r="N17" s="2">
        <f t="shared" si="2"/>
        <v>15.596684538245249</v>
      </c>
      <c r="O17">
        <f t="shared" si="3"/>
        <v>4.8777315720816601</v>
      </c>
    </row>
    <row r="18" spans="1:15" x14ac:dyDescent="0.3">
      <c r="A18" s="2">
        <v>118.471</v>
      </c>
      <c r="B18" s="2">
        <v>1600</v>
      </c>
      <c r="C18" s="2">
        <v>9.5899999999999999E-2</v>
      </c>
      <c r="D18" s="2">
        <v>1.2823500000000001</v>
      </c>
      <c r="E18" s="1"/>
      <c r="F18" s="1"/>
      <c r="G18" s="2"/>
      <c r="H18" s="2"/>
      <c r="I18" s="2"/>
      <c r="J18" s="2"/>
      <c r="K18">
        <f t="shared" si="0"/>
        <v>96.645798495999998</v>
      </c>
      <c r="L18" s="2">
        <v>1600</v>
      </c>
      <c r="M18" s="2">
        <f t="shared" si="1"/>
        <v>16193.158962952164</v>
      </c>
      <c r="N18" s="2">
        <f t="shared" si="2"/>
        <v>16.193158962952165</v>
      </c>
      <c r="O18">
        <f t="shared" si="3"/>
        <v>5.0642739187065349</v>
      </c>
    </row>
    <row r="19" spans="1:15" x14ac:dyDescent="0.3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/>
      <c r="F19" s="1"/>
      <c r="G19" s="2"/>
      <c r="H19" s="2"/>
      <c r="I19" s="2"/>
      <c r="J19" s="2"/>
      <c r="K19">
        <f t="shared" si="0"/>
        <v>96.891347072000002</v>
      </c>
      <c r="L19" s="2">
        <v>1650</v>
      </c>
      <c r="M19" s="2">
        <f t="shared" si="1"/>
        <v>16741.622928679775</v>
      </c>
      <c r="N19" s="2">
        <f t="shared" si="2"/>
        <v>16.741622928679774</v>
      </c>
      <c r="O19">
        <f t="shared" si="3"/>
        <v>5.2358013991283237</v>
      </c>
    </row>
    <row r="20" spans="1:15" x14ac:dyDescent="0.3">
      <c r="A20" s="2">
        <v>118.65600000000001</v>
      </c>
      <c r="B20" s="2">
        <v>1700</v>
      </c>
      <c r="C20" s="2">
        <v>0.10005</v>
      </c>
      <c r="D20" s="2">
        <v>1.29942</v>
      </c>
      <c r="E20" s="1"/>
      <c r="F20" s="1"/>
      <c r="G20" s="2"/>
      <c r="H20" s="2"/>
      <c r="I20" s="2"/>
      <c r="J20" s="2"/>
      <c r="K20">
        <f t="shared" si="0"/>
        <v>96.796717055999991</v>
      </c>
      <c r="L20" s="2">
        <v>1700</v>
      </c>
      <c r="M20" s="2">
        <f t="shared" si="1"/>
        <v>17232.098461035232</v>
      </c>
      <c r="N20" s="2">
        <f t="shared" si="2"/>
        <v>17.232098461035232</v>
      </c>
      <c r="O20">
        <f t="shared" si="3"/>
        <v>5.3891934859937889</v>
      </c>
    </row>
    <row r="21" spans="1:15" x14ac:dyDescent="0.3">
      <c r="A21" s="2">
        <v>118.861</v>
      </c>
      <c r="B21" s="2">
        <v>1750</v>
      </c>
      <c r="C21" s="2">
        <v>0.10305</v>
      </c>
      <c r="D21" s="2">
        <v>1.31053</v>
      </c>
      <c r="E21" s="1"/>
      <c r="F21" s="1"/>
      <c r="G21" s="2"/>
      <c r="H21" s="2"/>
      <c r="I21" s="2"/>
      <c r="J21" s="2"/>
      <c r="K21">
        <f t="shared" si="0"/>
        <v>96.963951135999991</v>
      </c>
      <c r="L21" s="2">
        <v>1750</v>
      </c>
      <c r="M21" s="2">
        <f t="shared" si="1"/>
        <v>17769.572132194007</v>
      </c>
      <c r="N21" s="2">
        <f t="shared" si="2"/>
        <v>17.769572132194007</v>
      </c>
      <c r="O21">
        <f t="shared" si="3"/>
        <v>5.5572838444635728</v>
      </c>
    </row>
    <row r="22" spans="1:15" x14ac:dyDescent="0.3">
      <c r="A22" s="2">
        <v>119.584</v>
      </c>
      <c r="B22" s="2">
        <v>1800</v>
      </c>
      <c r="C22" s="2">
        <v>0.10929999999999999</v>
      </c>
      <c r="D22" s="2">
        <v>1.3149</v>
      </c>
      <c r="E22" s="1"/>
      <c r="F22" s="1"/>
      <c r="G22" s="2"/>
      <c r="H22" s="2"/>
      <c r="I22" s="2"/>
      <c r="J22" s="2"/>
      <c r="K22">
        <f t="shared" si="0"/>
        <v>97.553757183999991</v>
      </c>
      <c r="L22" s="2">
        <v>1800</v>
      </c>
      <c r="M22" s="2">
        <f t="shared" si="1"/>
        <v>18388.45001396021</v>
      </c>
      <c r="N22" s="2">
        <f t="shared" si="2"/>
        <v>18.38845001396021</v>
      </c>
      <c r="O22">
        <f t="shared" si="3"/>
        <v>5.7508326833691559</v>
      </c>
    </row>
    <row r="23" spans="1:15" x14ac:dyDescent="0.3">
      <c r="A23" s="2">
        <v>119.934</v>
      </c>
      <c r="B23" s="2">
        <v>1850</v>
      </c>
      <c r="C23" s="2">
        <v>0.11415</v>
      </c>
      <c r="D23" s="2">
        <v>1.3184899999999999</v>
      </c>
      <c r="E23" s="1"/>
      <c r="F23" s="1"/>
      <c r="G23" s="2"/>
      <c r="H23" s="2"/>
      <c r="I23" s="2"/>
      <c r="J23" s="2"/>
      <c r="K23">
        <f t="shared" si="0"/>
        <v>97.839278783999987</v>
      </c>
      <c r="L23" s="2">
        <v>1850</v>
      </c>
      <c r="M23" s="2">
        <f t="shared" si="1"/>
        <v>18954.554833387512</v>
      </c>
      <c r="N23" s="2">
        <f t="shared" si="2"/>
        <v>18.954554833387512</v>
      </c>
      <c r="O23">
        <f t="shared" si="3"/>
        <v>5.9278771920310476</v>
      </c>
    </row>
    <row r="24" spans="1:15" x14ac:dyDescent="0.3">
      <c r="A24" s="2">
        <v>120.176</v>
      </c>
      <c r="B24" s="2">
        <v>1900</v>
      </c>
      <c r="C24" s="2">
        <v>0.11745</v>
      </c>
      <c r="D24" s="2">
        <v>1.3189200000000001</v>
      </c>
      <c r="E24" s="1"/>
      <c r="F24" s="1"/>
      <c r="G24" s="2"/>
      <c r="H24" s="2"/>
      <c r="I24" s="2"/>
      <c r="J24" s="2"/>
      <c r="K24">
        <f t="shared" si="0"/>
        <v>98.036696575999997</v>
      </c>
      <c r="L24" s="2">
        <v>1900</v>
      </c>
      <c r="M24" s="2">
        <f t="shared" si="1"/>
        <v>19506.119830540305</v>
      </c>
      <c r="N24" s="2">
        <f t="shared" si="2"/>
        <v>19.506119830540307</v>
      </c>
      <c r="O24">
        <f t="shared" si="3"/>
        <v>6.1003744938819704</v>
      </c>
    </row>
    <row r="25" spans="1:15" x14ac:dyDescent="0.3">
      <c r="A25" s="2">
        <v>120.94799999999999</v>
      </c>
      <c r="B25" s="2">
        <v>1950</v>
      </c>
      <c r="C25" s="2">
        <v>0.12055</v>
      </c>
      <c r="D25" s="2">
        <v>1.31484</v>
      </c>
      <c r="E25" s="1"/>
      <c r="F25" s="1"/>
      <c r="G25" s="2"/>
      <c r="H25" s="2"/>
      <c r="I25" s="2"/>
      <c r="J25" s="2"/>
      <c r="K25">
        <f t="shared" si="0"/>
        <v>98.666475647999988</v>
      </c>
      <c r="L25" s="2">
        <v>1950</v>
      </c>
      <c r="M25" s="2">
        <f t="shared" si="1"/>
        <v>20148.041878337946</v>
      </c>
      <c r="N25" s="2">
        <f t="shared" si="2"/>
        <v>20.148041878337946</v>
      </c>
      <c r="O25">
        <f t="shared" si="3"/>
        <v>6.301130201396596</v>
      </c>
    </row>
    <row r="26" spans="1:15" x14ac:dyDescent="0.3">
      <c r="A26" s="2">
        <v>122.157</v>
      </c>
      <c r="B26" s="2">
        <v>2000</v>
      </c>
      <c r="C26" s="2">
        <v>0.12554999999999999</v>
      </c>
      <c r="D26" s="2">
        <v>1.31653</v>
      </c>
      <c r="E26" s="1"/>
      <c r="F26" s="1"/>
      <c r="G26" s="2"/>
      <c r="H26" s="2"/>
      <c r="I26" s="2"/>
      <c r="J26" s="2"/>
      <c r="K26">
        <f t="shared" si="0"/>
        <v>99.652748831999986</v>
      </c>
      <c r="L26" s="2">
        <v>2000</v>
      </c>
      <c r="M26" s="2">
        <f t="shared" si="1"/>
        <v>20871.222909376</v>
      </c>
      <c r="N26" s="2">
        <f t="shared" si="2"/>
        <v>20.871222909375998</v>
      </c>
      <c r="O26">
        <f t="shared" si="3"/>
        <v>6.527298970712601</v>
      </c>
    </row>
    <row r="27" spans="1:15" x14ac:dyDescent="0.3">
      <c r="A27" s="2">
        <v>122.845</v>
      </c>
      <c r="B27" s="2">
        <v>2050</v>
      </c>
      <c r="C27" s="2">
        <v>0.12784999999999999</v>
      </c>
      <c r="D27" s="2">
        <v>1.32098</v>
      </c>
      <c r="E27" s="1"/>
      <c r="F27" s="1"/>
      <c r="G27" s="2"/>
      <c r="H27" s="2"/>
      <c r="I27" s="2"/>
      <c r="J27" s="2"/>
      <c r="K27">
        <f t="shared" si="0"/>
        <v>100.21400272</v>
      </c>
      <c r="L27" s="2">
        <v>2050</v>
      </c>
      <c r="M27" s="2">
        <f t="shared" si="1"/>
        <v>21513.490940018601</v>
      </c>
      <c r="N27" s="2">
        <f t="shared" si="2"/>
        <v>21.513490940018599</v>
      </c>
      <c r="O27">
        <f t="shared" si="3"/>
        <v>6.7281628814445273</v>
      </c>
    </row>
    <row r="28" spans="1:15" x14ac:dyDescent="0.3">
      <c r="A28" s="2">
        <v>123.79600000000001</v>
      </c>
      <c r="B28" s="2">
        <v>2100</v>
      </c>
      <c r="C28" s="2">
        <v>0.13089999999999999</v>
      </c>
      <c r="D28" s="2">
        <v>1.32287</v>
      </c>
      <c r="E28" s="1"/>
      <c r="F28" s="1"/>
      <c r="G28" s="2"/>
      <c r="H28" s="2"/>
      <c r="I28" s="2"/>
      <c r="J28" s="2"/>
      <c r="K28">
        <f t="shared" si="0"/>
        <v>100.989805696</v>
      </c>
      <c r="L28" s="2">
        <v>2100</v>
      </c>
      <c r="M28" s="2">
        <f t="shared" si="1"/>
        <v>22208.818216340998</v>
      </c>
      <c r="N28" s="2">
        <f t="shared" si="2"/>
        <v>22.208818216340998</v>
      </c>
      <c r="O28">
        <f t="shared" si="3"/>
        <v>6.9456206238468052</v>
      </c>
    </row>
    <row r="29" spans="1:15" x14ac:dyDescent="0.3">
      <c r="A29" s="2">
        <v>124.794</v>
      </c>
      <c r="B29" s="2">
        <v>2150</v>
      </c>
      <c r="C29" s="2">
        <v>0.13435</v>
      </c>
      <c r="D29" s="2">
        <v>1.3216399999999999</v>
      </c>
      <c r="E29" s="1"/>
      <c r="F29" s="1"/>
      <c r="G29" s="2"/>
      <c r="H29" s="2"/>
      <c r="I29" s="2"/>
      <c r="J29" s="2"/>
      <c r="K29">
        <f t="shared" si="0"/>
        <v>101.80395014399998</v>
      </c>
      <c r="L29" s="2">
        <v>2150</v>
      </c>
      <c r="M29" s="2">
        <f t="shared" si="1"/>
        <v>22920.902167981516</v>
      </c>
      <c r="N29" s="2">
        <f t="shared" si="2"/>
        <v>22.920902167981517</v>
      </c>
      <c r="O29">
        <f t="shared" si="3"/>
        <v>7.1683188751560802</v>
      </c>
    </row>
    <row r="30" spans="1:15" x14ac:dyDescent="0.3">
      <c r="A30" s="2">
        <v>125.137</v>
      </c>
      <c r="B30" s="2">
        <v>2200</v>
      </c>
      <c r="C30" s="2">
        <v>0.13769999999999999</v>
      </c>
      <c r="D30" s="2">
        <v>1.3165199999999999</v>
      </c>
      <c r="E30" s="1"/>
      <c r="F30" s="1"/>
      <c r="G30" s="2"/>
      <c r="H30" s="2"/>
      <c r="I30" s="2"/>
      <c r="J30" s="2"/>
      <c r="K30">
        <f t="shared" si="0"/>
        <v>102.08376131199999</v>
      </c>
      <c r="L30" s="2">
        <v>2200</v>
      </c>
      <c r="M30" s="2">
        <f t="shared" si="1"/>
        <v>23518.410269830161</v>
      </c>
      <c r="N30" s="2">
        <f t="shared" si="2"/>
        <v>23.518410269830163</v>
      </c>
      <c r="O30">
        <f t="shared" si="3"/>
        <v>7.3551844955906676</v>
      </c>
    </row>
    <row r="31" spans="1:15" x14ac:dyDescent="0.3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/>
      <c r="F31" s="1"/>
      <c r="G31" s="2"/>
      <c r="H31" s="2"/>
      <c r="I31" s="2"/>
      <c r="J31" s="2"/>
      <c r="K31">
        <f t="shared" si="0"/>
        <v>102.810617728</v>
      </c>
      <c r="L31" s="2">
        <v>2250</v>
      </c>
      <c r="M31" s="2">
        <f t="shared" si="1"/>
        <v>24224.181102398499</v>
      </c>
      <c r="N31" s="2">
        <f t="shared" si="2"/>
        <v>24.2241811023985</v>
      </c>
      <c r="O31">
        <f t="shared" si="3"/>
        <v>7.5759083721447711</v>
      </c>
    </row>
    <row r="32" spans="1:15" x14ac:dyDescent="0.3">
      <c r="A32" s="2">
        <v>126.66</v>
      </c>
      <c r="B32" s="2">
        <v>2300</v>
      </c>
      <c r="C32" s="2">
        <v>0.14495</v>
      </c>
      <c r="D32" s="2">
        <v>1.2964599999999999</v>
      </c>
      <c r="E32" s="1"/>
      <c r="F32" s="1"/>
      <c r="G32" s="2"/>
      <c r="H32" s="2"/>
      <c r="I32" s="2"/>
      <c r="J32" s="2"/>
      <c r="K32">
        <f t="shared" si="0"/>
        <v>103.32618815999999</v>
      </c>
      <c r="L32" s="2">
        <v>2300</v>
      </c>
      <c r="M32" s="2">
        <f t="shared" si="1"/>
        <v>24886.674179595098</v>
      </c>
      <c r="N32" s="2">
        <f t="shared" si="2"/>
        <v>24.886674179595097</v>
      </c>
      <c r="O32">
        <f t="shared" si="3"/>
        <v>7.7830974956410737</v>
      </c>
    </row>
    <row r="33" spans="1:15" x14ac:dyDescent="0.3">
      <c r="A33" s="2">
        <v>126.822</v>
      </c>
      <c r="B33" s="2">
        <v>2350</v>
      </c>
      <c r="C33" s="2">
        <v>0.14985000000000001</v>
      </c>
      <c r="D33" s="2">
        <v>1.2822899999999999</v>
      </c>
      <c r="E33" s="1"/>
      <c r="F33" s="1"/>
      <c r="G33" s="2"/>
      <c r="H33" s="2"/>
      <c r="I33" s="2"/>
      <c r="J33" s="2"/>
      <c r="K33">
        <f t="shared" si="0"/>
        <v>103.458343872</v>
      </c>
      <c r="L33" s="2">
        <v>2350</v>
      </c>
      <c r="M33" s="2">
        <f t="shared" si="1"/>
        <v>25460.211223099275</v>
      </c>
      <c r="N33" s="2">
        <f t="shared" si="2"/>
        <v>25.460211223099275</v>
      </c>
      <c r="O33">
        <f t="shared" si="3"/>
        <v>7.9624663697116302</v>
      </c>
    </row>
    <row r="34" spans="1:15" x14ac:dyDescent="0.3">
      <c r="A34" s="2">
        <v>126.69</v>
      </c>
      <c r="B34" s="2">
        <v>2400</v>
      </c>
      <c r="C34" s="2">
        <v>0.1537</v>
      </c>
      <c r="D34" s="2">
        <v>1.2730399999999999</v>
      </c>
      <c r="E34" s="1"/>
      <c r="F34" s="1"/>
      <c r="G34" s="2"/>
      <c r="H34" s="2"/>
      <c r="I34" s="2"/>
      <c r="J34" s="2"/>
      <c r="K34">
        <f t="shared" si="0"/>
        <v>103.35066144</v>
      </c>
      <c r="L34" s="2">
        <v>2400</v>
      </c>
      <c r="M34" s="2">
        <f t="shared" si="1"/>
        <v>25974.854297883991</v>
      </c>
      <c r="N34" s="2">
        <f t="shared" si="2"/>
        <v>25.97485429788399</v>
      </c>
      <c r="O34">
        <f t="shared" si="3"/>
        <v>8.1234166516818131</v>
      </c>
    </row>
    <row r="35" spans="1:15" x14ac:dyDescent="0.3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/>
      <c r="F35" s="1"/>
      <c r="G35" s="2"/>
      <c r="H35" s="2"/>
      <c r="I35" s="2"/>
      <c r="J35" s="2"/>
      <c r="K35">
        <f t="shared" si="0"/>
        <v>103.238084352</v>
      </c>
      <c r="L35" s="2">
        <v>2450</v>
      </c>
      <c r="M35" s="2">
        <f t="shared" si="1"/>
        <v>26487.113935292338</v>
      </c>
      <c r="N35" s="2">
        <f t="shared" si="2"/>
        <v>26.487113935292339</v>
      </c>
      <c r="O35">
        <f t="shared" si="3"/>
        <v>8.2836215337106029</v>
      </c>
    </row>
    <row r="36" spans="1:15" x14ac:dyDescent="0.3">
      <c r="A36" s="2">
        <v>126.438</v>
      </c>
      <c r="B36" s="2">
        <v>2500</v>
      </c>
      <c r="C36" s="2">
        <v>0.15959999999999999</v>
      </c>
      <c r="D36" s="2">
        <v>1.2744599999999999</v>
      </c>
      <c r="E36" s="1"/>
      <c r="F36" s="1"/>
      <c r="G36" s="2"/>
      <c r="H36" s="2"/>
      <c r="I36" s="2"/>
      <c r="J36" s="2"/>
      <c r="K36">
        <f t="shared" si="0"/>
        <v>103.145085888</v>
      </c>
      <c r="L36" s="2">
        <v>2500</v>
      </c>
      <c r="M36" s="2">
        <f t="shared" si="1"/>
        <v>27003.320339969083</v>
      </c>
      <c r="N36" s="2">
        <f t="shared" si="2"/>
        <v>27.003320339969083</v>
      </c>
      <c r="O36">
        <f t="shared" si="3"/>
        <v>8.4450607339219186</v>
      </c>
    </row>
    <row r="37" spans="1:15" x14ac:dyDescent="0.3">
      <c r="A37" s="2">
        <v>126.239</v>
      </c>
      <c r="B37" s="2">
        <v>2550</v>
      </c>
      <c r="C37" s="2">
        <v>0.16259999999999999</v>
      </c>
      <c r="D37" s="2">
        <v>1.2787599999999999</v>
      </c>
      <c r="E37" s="1"/>
      <c r="F37" s="1"/>
      <c r="G37" s="2"/>
      <c r="H37" s="2"/>
      <c r="I37" s="2"/>
      <c r="J37" s="2"/>
      <c r="K37">
        <f t="shared" si="0"/>
        <v>102.982746464</v>
      </c>
      <c r="L37" s="2">
        <v>2550</v>
      </c>
      <c r="M37" s="2">
        <f t="shared" si="1"/>
        <v>27500.036377713226</v>
      </c>
      <c r="N37" s="2">
        <f t="shared" si="2"/>
        <v>27.500036377713226</v>
      </c>
      <c r="O37">
        <f t="shared" si="3"/>
        <v>8.600404486225349</v>
      </c>
    </row>
    <row r="38" spans="1:15" x14ac:dyDescent="0.3">
      <c r="A38" s="2">
        <v>126.161</v>
      </c>
      <c r="B38" s="2">
        <v>2600</v>
      </c>
      <c r="C38" s="2">
        <v>0.16805</v>
      </c>
      <c r="D38" s="2">
        <v>1.27634</v>
      </c>
      <c r="E38" s="1"/>
      <c r="F38" s="1"/>
      <c r="G38" s="2"/>
      <c r="H38" s="2"/>
      <c r="I38" s="2"/>
      <c r="J38" s="2"/>
      <c r="K38">
        <f t="shared" si="0"/>
        <v>102.919115936</v>
      </c>
      <c r="L38" s="2">
        <v>2600</v>
      </c>
      <c r="M38" s="2">
        <f t="shared" si="1"/>
        <v>28021.928006669463</v>
      </c>
      <c r="N38" s="2">
        <f t="shared" si="2"/>
        <v>28.021928006669462</v>
      </c>
      <c r="O38">
        <f t="shared" si="3"/>
        <v>8.7636216923900747</v>
      </c>
    </row>
    <row r="39" spans="1:15" x14ac:dyDescent="0.3">
      <c r="A39" s="2">
        <v>125.84699999999999</v>
      </c>
      <c r="B39" s="2">
        <v>2650</v>
      </c>
      <c r="C39" s="2">
        <v>0.17144999999999999</v>
      </c>
      <c r="D39" s="2">
        <v>1.28027</v>
      </c>
      <c r="E39" s="1"/>
      <c r="F39" s="1"/>
      <c r="G39" s="2"/>
      <c r="H39" s="2"/>
      <c r="I39" s="2"/>
      <c r="J39" s="2"/>
      <c r="K39">
        <f t="shared" si="0"/>
        <v>102.66296227199999</v>
      </c>
      <c r="L39" s="2">
        <v>2650</v>
      </c>
      <c r="M39" s="2">
        <f t="shared" si="1"/>
        <v>28489.726712804179</v>
      </c>
      <c r="N39" s="2">
        <f t="shared" si="2"/>
        <v>28.489726712804178</v>
      </c>
      <c r="O39">
        <f t="shared" si="3"/>
        <v>8.9099217930747407</v>
      </c>
    </row>
    <row r="40" spans="1:15" x14ac:dyDescent="0.3">
      <c r="A40" s="2">
        <v>124.911</v>
      </c>
      <c r="B40" s="2">
        <v>2700</v>
      </c>
      <c r="C40" s="2">
        <v>0.17465</v>
      </c>
      <c r="D40" s="2">
        <v>1.2837099999999999</v>
      </c>
      <c r="E40" s="1"/>
      <c r="F40" s="1"/>
      <c r="G40" s="2"/>
      <c r="H40" s="2"/>
      <c r="I40" s="2"/>
      <c r="J40" s="2"/>
      <c r="K40">
        <f t="shared" si="0"/>
        <v>101.89939593599999</v>
      </c>
      <c r="L40" s="2">
        <v>2700</v>
      </c>
      <c r="M40" s="2">
        <f t="shared" si="1"/>
        <v>28811.375430999768</v>
      </c>
      <c r="N40" s="2">
        <f t="shared" si="2"/>
        <v>28.811375430999767</v>
      </c>
      <c r="O40">
        <f t="shared" si="3"/>
        <v>9.0105147174244653</v>
      </c>
    </row>
    <row r="41" spans="1:15" x14ac:dyDescent="0.3">
      <c r="A41" s="2">
        <v>123.92700000000001</v>
      </c>
      <c r="B41" s="2">
        <v>2750</v>
      </c>
      <c r="C41" s="2">
        <v>0.1784</v>
      </c>
      <c r="D41" s="2">
        <v>1.2811999999999999</v>
      </c>
      <c r="E41" s="1"/>
      <c r="F41" s="1"/>
      <c r="G41" s="2"/>
      <c r="H41" s="2"/>
      <c r="I41" s="2"/>
      <c r="J41" s="2"/>
      <c r="K41">
        <f t="shared" si="0"/>
        <v>101.096672352</v>
      </c>
      <c r="L41" s="2">
        <v>2750</v>
      </c>
      <c r="M41" s="2">
        <f t="shared" si="1"/>
        <v>29113.751623313274</v>
      </c>
      <c r="N41" s="2">
        <f t="shared" si="2"/>
        <v>29.113751623313274</v>
      </c>
      <c r="O41">
        <f t="shared" si="3"/>
        <v>9.1050803218179333</v>
      </c>
    </row>
    <row r="42" spans="1:15" x14ac:dyDescent="0.3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/>
      <c r="F42" s="1"/>
      <c r="G42" s="2"/>
      <c r="H42" s="2"/>
      <c r="I42" s="2"/>
      <c r="J42" s="2"/>
      <c r="K42">
        <f t="shared" si="0"/>
        <v>100.90251766399999</v>
      </c>
      <c r="L42" s="2">
        <v>2800</v>
      </c>
      <c r="M42" s="2">
        <f t="shared" si="1"/>
        <v>29586.163434047423</v>
      </c>
      <c r="N42" s="2">
        <f t="shared" si="2"/>
        <v>29.586163434047425</v>
      </c>
      <c r="O42">
        <f t="shared" si="3"/>
        <v>9.252823132066597</v>
      </c>
    </row>
    <row r="43" spans="1:15" x14ac:dyDescent="0.3">
      <c r="A43" s="2">
        <v>123.389</v>
      </c>
      <c r="B43" s="2">
        <v>2850</v>
      </c>
      <c r="C43" s="2">
        <v>0.18310000000000001</v>
      </c>
      <c r="D43" s="2">
        <v>1.2603599999999999</v>
      </c>
      <c r="E43" s="1"/>
      <c r="F43" s="1"/>
      <c r="G43" s="2"/>
      <c r="H43" s="2"/>
      <c r="I43" s="2"/>
      <c r="J43" s="2"/>
      <c r="K43">
        <f t="shared" si="0"/>
        <v>100.65778486399999</v>
      </c>
      <c r="L43" s="2">
        <v>2850</v>
      </c>
      <c r="M43" s="2">
        <f t="shared" si="1"/>
        <v>30041.446958259607</v>
      </c>
      <c r="N43" s="2">
        <f t="shared" si="2"/>
        <v>30.041446958259606</v>
      </c>
      <c r="O43">
        <f t="shared" si="3"/>
        <v>9.395209215137827</v>
      </c>
    </row>
    <row r="44" spans="1:15" x14ac:dyDescent="0.3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/>
      <c r="F44" s="1"/>
      <c r="G44" s="2"/>
      <c r="H44" s="2"/>
      <c r="I44" s="2"/>
      <c r="J44" s="2"/>
      <c r="K44">
        <f t="shared" si="0"/>
        <v>99.948059743999991</v>
      </c>
      <c r="L44" s="2">
        <v>2900</v>
      </c>
      <c r="M44" s="2">
        <f t="shared" si="1"/>
        <v>30352.955389122726</v>
      </c>
      <c r="N44" s="2">
        <f t="shared" si="2"/>
        <v>30.352955389122727</v>
      </c>
      <c r="O44">
        <f t="shared" si="3"/>
        <v>9.4926308501311318</v>
      </c>
    </row>
    <row r="45" spans="1:15" x14ac:dyDescent="0.3">
      <c r="A45" s="2">
        <v>121.837</v>
      </c>
      <c r="B45" s="2">
        <v>2950</v>
      </c>
      <c r="C45" s="2">
        <v>0.19255</v>
      </c>
      <c r="D45" s="2">
        <v>1.23943</v>
      </c>
      <c r="E45" s="1"/>
      <c r="F45" s="1"/>
      <c r="G45" s="2"/>
      <c r="H45" s="2"/>
      <c r="I45" s="2"/>
      <c r="J45" s="2"/>
      <c r="K45">
        <f t="shared" si="0"/>
        <v>99.391700512</v>
      </c>
      <c r="L45" s="2">
        <v>2950</v>
      </c>
      <c r="M45" s="2">
        <f t="shared" si="1"/>
        <v>30704.409888702445</v>
      </c>
      <c r="N45" s="2">
        <f t="shared" si="2"/>
        <v>30.704409888702443</v>
      </c>
      <c r="O45">
        <f t="shared" si="3"/>
        <v>9.6025452812749084</v>
      </c>
    </row>
    <row r="46" spans="1:15" x14ac:dyDescent="0.3">
      <c r="A46" s="2">
        <v>121.709</v>
      </c>
      <c r="B46" s="2">
        <v>3000</v>
      </c>
      <c r="C46" s="2">
        <v>0.19900000000000001</v>
      </c>
      <c r="D46" s="2">
        <v>1.2273499999999999</v>
      </c>
      <c r="E46" s="1"/>
      <c r="F46" s="1"/>
      <c r="G46" s="2"/>
      <c r="H46" s="2"/>
      <c r="I46" s="2"/>
      <c r="J46" s="2"/>
      <c r="K46">
        <f t="shared" si="0"/>
        <v>99.287281183999994</v>
      </c>
      <c r="L46" s="2">
        <v>3000</v>
      </c>
      <c r="M46" s="2">
        <f t="shared" si="1"/>
        <v>31192.019316255846</v>
      </c>
      <c r="N46" s="2">
        <f t="shared" si="2"/>
        <v>31.192019316255845</v>
      </c>
      <c r="O46">
        <f t="shared" si="3"/>
        <v>9.7550410180316316</v>
      </c>
    </row>
    <row r="47" spans="1:15" x14ac:dyDescent="0.3">
      <c r="A47" s="2">
        <v>121.123</v>
      </c>
      <c r="B47" s="2">
        <v>3050</v>
      </c>
      <c r="C47" s="2">
        <v>0.20605000000000001</v>
      </c>
      <c r="D47" s="2">
        <v>1.2193000000000001</v>
      </c>
      <c r="E47" s="1"/>
      <c r="F47" s="1"/>
      <c r="G47" s="2"/>
      <c r="H47" s="2"/>
      <c r="I47" s="2"/>
      <c r="J47" s="2"/>
      <c r="K47">
        <f t="shared" si="0"/>
        <v>98.809236447999993</v>
      </c>
      <c r="L47" s="2">
        <v>3050</v>
      </c>
      <c r="M47" s="2">
        <f t="shared" si="1"/>
        <v>31559.201085405119</v>
      </c>
      <c r="N47" s="2">
        <f t="shared" si="2"/>
        <v>31.559201085405117</v>
      </c>
      <c r="O47">
        <f t="shared" si="3"/>
        <v>9.8698740201148869</v>
      </c>
    </row>
    <row r="48" spans="1:15" x14ac:dyDescent="0.3">
      <c r="A48" s="2">
        <v>121.124</v>
      </c>
      <c r="B48" s="2">
        <v>3100</v>
      </c>
      <c r="C48" s="2">
        <v>0.21004999999999999</v>
      </c>
      <c r="D48" s="2">
        <v>1.20692</v>
      </c>
      <c r="E48" s="1"/>
      <c r="F48" s="1"/>
      <c r="G48" s="2"/>
      <c r="H48" s="2"/>
      <c r="I48" s="2"/>
      <c r="J48" s="2"/>
      <c r="K48">
        <f t="shared" si="0"/>
        <v>98.810052223999989</v>
      </c>
      <c r="L48" s="2">
        <v>3100</v>
      </c>
      <c r="M48" s="2">
        <f t="shared" si="1"/>
        <v>32076.829864000025</v>
      </c>
      <c r="N48" s="2">
        <f t="shared" si="2"/>
        <v>32.076829864000025</v>
      </c>
      <c r="O48">
        <f t="shared" si="3"/>
        <v>10.031758055775105</v>
      </c>
    </row>
    <row r="49" spans="1:15" x14ac:dyDescent="0.3">
      <c r="A49" s="2">
        <v>120.851</v>
      </c>
      <c r="B49" s="2">
        <v>3150</v>
      </c>
      <c r="C49" s="2">
        <v>0.21604999999999999</v>
      </c>
      <c r="D49" s="2">
        <v>1.1927399999999999</v>
      </c>
      <c r="E49" s="1"/>
      <c r="F49" s="1"/>
      <c r="G49" s="2"/>
      <c r="H49" s="2"/>
      <c r="I49" s="2"/>
      <c r="J49" s="2"/>
      <c r="K49">
        <f t="shared" si="0"/>
        <v>98.587345375999988</v>
      </c>
      <c r="L49" s="2">
        <v>3150</v>
      </c>
      <c r="M49" s="2">
        <f t="shared" si="1"/>
        <v>32520.734396866927</v>
      </c>
      <c r="N49" s="2">
        <f t="shared" si="2"/>
        <v>32.520734396866928</v>
      </c>
      <c r="O49">
        <f t="shared" si="3"/>
        <v>10.170585455255138</v>
      </c>
    </row>
    <row r="50" spans="1:15" x14ac:dyDescent="0.3">
      <c r="A50" s="2">
        <v>120.596</v>
      </c>
      <c r="B50" s="2">
        <v>3200</v>
      </c>
      <c r="C50" s="2">
        <v>0.21795</v>
      </c>
      <c r="D50" s="2">
        <v>1.1848099999999999</v>
      </c>
      <c r="E50" s="1"/>
      <c r="F50" s="1"/>
      <c r="G50" s="2"/>
      <c r="H50" s="2"/>
      <c r="I50" s="2"/>
      <c r="J50" s="2"/>
      <c r="K50">
        <f t="shared" si="0"/>
        <v>98.379322496</v>
      </c>
      <c r="L50" s="2">
        <v>3200</v>
      </c>
      <c r="M50" s="2">
        <f t="shared" si="1"/>
        <v>32967.227393981295</v>
      </c>
      <c r="N50" s="2">
        <f t="shared" si="2"/>
        <v>32.967227393981297</v>
      </c>
      <c r="O50">
        <f t="shared" si="3"/>
        <v>10.31022237510164</v>
      </c>
    </row>
    <row r="51" spans="1:15" x14ac:dyDescent="0.3">
      <c r="A51" s="2">
        <v>120.84</v>
      </c>
      <c r="B51" s="2">
        <v>3250</v>
      </c>
      <c r="C51" s="2">
        <v>0.22305</v>
      </c>
      <c r="D51" s="2">
        <v>1.17378</v>
      </c>
      <c r="E51" s="1"/>
      <c r="F51" s="1"/>
      <c r="G51" s="2"/>
      <c r="H51" s="2"/>
      <c r="I51" s="2"/>
      <c r="J51" s="2"/>
      <c r="K51">
        <f t="shared" si="0"/>
        <v>98.578371840000003</v>
      </c>
      <c r="L51" s="2">
        <v>3250</v>
      </c>
      <c r="M51" s="2">
        <f t="shared" si="1"/>
        <v>33550.084617333589</v>
      </c>
      <c r="N51" s="2">
        <f t="shared" si="2"/>
        <v>33.550084617333589</v>
      </c>
      <c r="O51">
        <f t="shared" si="3"/>
        <v>10.492506056828345</v>
      </c>
    </row>
    <row r="52" spans="1:15" x14ac:dyDescent="0.3">
      <c r="A52" s="2">
        <v>121.633</v>
      </c>
      <c r="B52" s="2">
        <v>3300</v>
      </c>
      <c r="C52" s="2">
        <v>0.22550000000000001</v>
      </c>
      <c r="D52" s="2">
        <v>1.1611800000000001</v>
      </c>
      <c r="E52" s="1"/>
      <c r="F52" s="1"/>
      <c r="G52" s="2"/>
      <c r="H52" s="2"/>
      <c r="I52" s="2"/>
      <c r="J52" s="2"/>
      <c r="K52">
        <f t="shared" si="0"/>
        <v>99.225282207999996</v>
      </c>
      <c r="L52" s="2">
        <v>3300</v>
      </c>
      <c r="M52" s="2">
        <f t="shared" si="1"/>
        <v>34289.795939852949</v>
      </c>
      <c r="N52" s="2">
        <f t="shared" si="2"/>
        <v>34.289795939852951</v>
      </c>
      <c r="O52">
        <f t="shared" si="3"/>
        <v>10.72384453541534</v>
      </c>
    </row>
    <row r="53" spans="1:15" x14ac:dyDescent="0.3">
      <c r="A53" s="2">
        <v>122.181</v>
      </c>
      <c r="B53" s="2">
        <v>3350</v>
      </c>
      <c r="C53" s="2">
        <v>0.22850000000000001</v>
      </c>
      <c r="D53" s="2">
        <v>1.1510400000000001</v>
      </c>
      <c r="E53" s="1"/>
      <c r="F53" s="1"/>
      <c r="G53" s="2"/>
      <c r="H53" s="2"/>
      <c r="I53" s="2"/>
      <c r="J53" s="2"/>
      <c r="K53">
        <f t="shared" si="0"/>
        <v>99.672327455999991</v>
      </c>
      <c r="L53" s="2">
        <v>3350</v>
      </c>
      <c r="M53" s="2">
        <f t="shared" si="1"/>
        <v>34966.166773386176</v>
      </c>
      <c r="N53" s="2">
        <f t="shared" si="2"/>
        <v>34.966166773386178</v>
      </c>
      <c r="O53">
        <f t="shared" si="3"/>
        <v>10.935373810183336</v>
      </c>
    </row>
    <row r="54" spans="1:15" x14ac:dyDescent="0.3">
      <c r="A54" s="2">
        <v>122.93300000000001</v>
      </c>
      <c r="B54" s="2">
        <v>3400</v>
      </c>
      <c r="C54" s="2">
        <v>0.23419999999999999</v>
      </c>
      <c r="D54" s="2">
        <v>1.14117</v>
      </c>
      <c r="E54" s="1"/>
      <c r="F54" s="1"/>
      <c r="G54" s="2"/>
      <c r="H54" s="2"/>
      <c r="I54" s="2"/>
      <c r="J54" s="2"/>
      <c r="K54">
        <f t="shared" si="0"/>
        <v>100.285791008</v>
      </c>
      <c r="L54" s="2">
        <v>3400</v>
      </c>
      <c r="M54" s="2">
        <f t="shared" si="1"/>
        <v>35706.471819553073</v>
      </c>
      <c r="N54" s="2">
        <f t="shared" si="2"/>
        <v>35.706471819553073</v>
      </c>
      <c r="O54">
        <f t="shared" si="3"/>
        <v>11.16689797083459</v>
      </c>
    </row>
    <row r="55" spans="1:15" x14ac:dyDescent="0.3">
      <c r="A55" s="2">
        <v>123.47499999999999</v>
      </c>
      <c r="B55" s="2">
        <v>3450</v>
      </c>
      <c r="C55" s="2">
        <v>0.23605000000000001</v>
      </c>
      <c r="D55" s="2">
        <v>1.12669</v>
      </c>
      <c r="E55" s="1"/>
      <c r="F55" s="1"/>
      <c r="G55" s="2"/>
      <c r="H55" s="2"/>
      <c r="I55" s="2"/>
      <c r="J55" s="2"/>
      <c r="K55">
        <f t="shared" si="0"/>
        <v>100.72794159999999</v>
      </c>
      <c r="L55" s="2">
        <v>3450</v>
      </c>
      <c r="M55" s="2">
        <f t="shared" si="1"/>
        <v>36391.308554304895</v>
      </c>
      <c r="N55" s="2">
        <f t="shared" si="2"/>
        <v>36.391308554304892</v>
      </c>
      <c r="O55">
        <f t="shared" si="3"/>
        <v>11.381074884820958</v>
      </c>
    </row>
    <row r="56" spans="1:15" x14ac:dyDescent="0.3">
      <c r="A56" s="2">
        <v>123.428</v>
      </c>
      <c r="B56" s="2">
        <v>3500</v>
      </c>
      <c r="C56" s="2">
        <v>0.24195</v>
      </c>
      <c r="D56" s="2">
        <v>1.11975</v>
      </c>
      <c r="E56" s="1"/>
      <c r="F56" s="1"/>
      <c r="G56" s="2"/>
      <c r="H56" s="2"/>
      <c r="I56" s="2"/>
      <c r="J56" s="2"/>
      <c r="K56">
        <f t="shared" si="0"/>
        <v>100.689600128</v>
      </c>
      <c r="L56" s="2">
        <v>3500</v>
      </c>
      <c r="M56" s="2">
        <f t="shared" si="1"/>
        <v>36904.665939752173</v>
      </c>
      <c r="N56" s="2">
        <f t="shared" si="2"/>
        <v>36.904665939752171</v>
      </c>
      <c r="O56">
        <f t="shared" si="3"/>
        <v>11.541623078292286</v>
      </c>
    </row>
    <row r="57" spans="1:15" x14ac:dyDescent="0.3">
      <c r="A57" s="2">
        <v>124.205</v>
      </c>
      <c r="B57" s="2">
        <v>3550</v>
      </c>
      <c r="C57" s="2">
        <v>0.24545</v>
      </c>
      <c r="D57" s="2">
        <v>1.10622</v>
      </c>
      <c r="E57" s="1"/>
      <c r="F57" s="1"/>
      <c r="G57" s="2"/>
      <c r="H57" s="2"/>
      <c r="I57" s="2"/>
      <c r="J57" s="2"/>
      <c r="K57">
        <f t="shared" si="0"/>
        <v>101.32345807999999</v>
      </c>
      <c r="L57" s="2">
        <v>3550</v>
      </c>
      <c r="M57" s="2">
        <f t="shared" si="1"/>
        <v>37667.515398952222</v>
      </c>
      <c r="N57" s="2">
        <f t="shared" si="2"/>
        <v>37.667515398952226</v>
      </c>
      <c r="O57">
        <f t="shared" si="3"/>
        <v>11.780197814016484</v>
      </c>
    </row>
    <row r="58" spans="1:15" x14ac:dyDescent="0.3">
      <c r="A58" s="2">
        <v>124.066</v>
      </c>
      <c r="B58" s="2">
        <v>3600</v>
      </c>
      <c r="C58" s="2">
        <v>0.25505</v>
      </c>
      <c r="D58" s="2">
        <v>1.09697</v>
      </c>
      <c r="E58" s="1"/>
      <c r="F58" s="1"/>
      <c r="G58" s="2"/>
      <c r="H58" s="2"/>
      <c r="I58" s="2"/>
      <c r="J58" s="2"/>
      <c r="K58">
        <f t="shared" si="0"/>
        <v>101.21006521599999</v>
      </c>
      <c r="L58" s="2">
        <v>3600</v>
      </c>
      <c r="M58" s="2">
        <f t="shared" si="1"/>
        <v>38155.295682231532</v>
      </c>
      <c r="N58" s="2">
        <f t="shared" si="2"/>
        <v>38.155295682231532</v>
      </c>
      <c r="O58">
        <f t="shared" si="3"/>
        <v>11.932746984460762</v>
      </c>
    </row>
    <row r="59" spans="1:15" x14ac:dyDescent="0.3">
      <c r="A59" s="2">
        <v>123.967</v>
      </c>
      <c r="B59" s="2">
        <v>3650</v>
      </c>
      <c r="C59" s="2">
        <v>0.25755</v>
      </c>
      <c r="D59" s="2">
        <v>1.0940099999999999</v>
      </c>
      <c r="E59" s="1"/>
      <c r="F59" s="1"/>
      <c r="G59" s="2"/>
      <c r="H59" s="2"/>
      <c r="I59" s="2"/>
      <c r="J59" s="2"/>
      <c r="K59">
        <f t="shared" si="0"/>
        <v>101.129303392</v>
      </c>
      <c r="L59" s="2">
        <v>3650</v>
      </c>
      <c r="M59" s="2">
        <f t="shared" si="1"/>
        <v>38654.36098620687</v>
      </c>
      <c r="N59" s="2">
        <f t="shared" si="2"/>
        <v>38.654360986206868</v>
      </c>
      <c r="O59">
        <f t="shared" si="3"/>
        <v>12.088825449968079</v>
      </c>
    </row>
    <row r="60" spans="1:15" x14ac:dyDescent="0.3">
      <c r="A60" s="2">
        <v>123.815</v>
      </c>
      <c r="B60" s="2">
        <v>3700</v>
      </c>
      <c r="C60" s="2">
        <v>0.26445000000000002</v>
      </c>
      <c r="D60" s="2">
        <v>1.09659</v>
      </c>
      <c r="E60" s="1"/>
      <c r="F60" s="1"/>
      <c r="G60" s="2"/>
      <c r="H60" s="2"/>
      <c r="I60" s="2"/>
      <c r="J60" s="2"/>
      <c r="K60">
        <f t="shared" si="0"/>
        <v>101.00530543999999</v>
      </c>
      <c r="L60" s="2">
        <v>3700</v>
      </c>
      <c r="M60" s="2">
        <f t="shared" si="1"/>
        <v>39135.828150413981</v>
      </c>
      <c r="N60" s="2">
        <f t="shared" si="2"/>
        <v>39.135828150413978</v>
      </c>
      <c r="O60">
        <f t="shared" si="3"/>
        <v>12.23940024565718</v>
      </c>
    </row>
    <row r="61" spans="1:15" x14ac:dyDescent="0.3">
      <c r="A61" s="2">
        <v>123.767</v>
      </c>
      <c r="B61" s="2">
        <v>3750</v>
      </c>
      <c r="C61" s="2">
        <v>0.2651</v>
      </c>
      <c r="D61" s="2">
        <v>1.0980799999999999</v>
      </c>
      <c r="E61" s="1"/>
      <c r="F61" s="1"/>
      <c r="G61" s="2"/>
      <c r="H61" s="2"/>
      <c r="I61" s="2"/>
      <c r="J61" s="2"/>
      <c r="K61">
        <f t="shared" si="0"/>
        <v>100.96614819199999</v>
      </c>
      <c r="L61" s="2">
        <v>3750</v>
      </c>
      <c r="M61" s="2">
        <f t="shared" si="1"/>
        <v>39649.313677655686</v>
      </c>
      <c r="N61" s="2">
        <f t="shared" si="2"/>
        <v>39.649313677655684</v>
      </c>
      <c r="O61">
        <f t="shared" si="3"/>
        <v>12.399988514394177</v>
      </c>
    </row>
    <row r="62" spans="1:15" x14ac:dyDescent="0.3">
      <c r="A62" s="2">
        <v>123.509</v>
      </c>
      <c r="B62" s="2">
        <v>3800</v>
      </c>
      <c r="C62" s="2">
        <v>0.26929999999999998</v>
      </c>
      <c r="D62" s="2">
        <v>1.09907</v>
      </c>
      <c r="E62" s="1"/>
      <c r="F62" s="1"/>
      <c r="G62" s="2"/>
      <c r="H62" s="2"/>
      <c r="I62" s="2"/>
      <c r="J62" s="2"/>
      <c r="K62">
        <f t="shared" si="0"/>
        <v>100.75567798399999</v>
      </c>
      <c r="L62" s="2">
        <v>3800</v>
      </c>
      <c r="M62" s="2">
        <f t="shared" si="1"/>
        <v>40094.217716519139</v>
      </c>
      <c r="N62" s="2">
        <f t="shared" si="2"/>
        <v>40.09421771651914</v>
      </c>
      <c r="O62">
        <f t="shared" si="3"/>
        <v>12.539128500946413</v>
      </c>
    </row>
    <row r="63" spans="1:15" x14ac:dyDescent="0.3">
      <c r="A63" s="2">
        <v>122.672</v>
      </c>
      <c r="B63" s="2">
        <v>3850</v>
      </c>
      <c r="C63" s="2">
        <v>0.27374999999999999</v>
      </c>
      <c r="D63" s="2">
        <v>1.1053299999999999</v>
      </c>
      <c r="E63" s="1"/>
      <c r="F63" s="1"/>
      <c r="G63" s="2"/>
      <c r="H63" s="2"/>
      <c r="I63" s="2"/>
      <c r="J63" s="2"/>
      <c r="K63">
        <f t="shared" si="0"/>
        <v>100.072873472</v>
      </c>
      <c r="L63" s="2">
        <v>3850</v>
      </c>
      <c r="M63" s="2">
        <f t="shared" si="1"/>
        <v>40346.486195817859</v>
      </c>
      <c r="N63" s="2">
        <f t="shared" si="2"/>
        <v>40.34648619581786</v>
      </c>
      <c r="O63">
        <f t="shared" si="3"/>
        <v>12.618023340622054</v>
      </c>
    </row>
    <row r="64" spans="1:15" x14ac:dyDescent="0.3">
      <c r="A64" s="2">
        <v>122.157</v>
      </c>
      <c r="B64" s="2">
        <v>3900</v>
      </c>
      <c r="C64" s="2">
        <v>0.27589999999999998</v>
      </c>
      <c r="D64" s="2">
        <v>1.11704</v>
      </c>
      <c r="E64" s="1"/>
      <c r="F64" s="1"/>
      <c r="G64" s="2"/>
      <c r="H64" s="2"/>
      <c r="I64" s="2"/>
      <c r="J64" s="2"/>
      <c r="K64">
        <f t="shared" si="0"/>
        <v>99.652748831999986</v>
      </c>
      <c r="L64" s="2">
        <v>3900</v>
      </c>
      <c r="M64" s="2">
        <f t="shared" si="1"/>
        <v>40698.884673283195</v>
      </c>
      <c r="N64" s="2">
        <f t="shared" si="2"/>
        <v>40.698884673283196</v>
      </c>
      <c r="O64">
        <f t="shared" si="3"/>
        <v>12.728232992889572</v>
      </c>
    </row>
    <row r="65" spans="1:15" x14ac:dyDescent="0.3">
      <c r="A65" s="2">
        <v>121.184</v>
      </c>
      <c r="B65" s="2">
        <v>3950</v>
      </c>
      <c r="C65" s="2">
        <v>0.28284999999999999</v>
      </c>
      <c r="D65" s="2">
        <v>1.12259</v>
      </c>
      <c r="E65" s="1"/>
      <c r="F65" s="1"/>
      <c r="G65" s="2"/>
      <c r="H65" s="2"/>
      <c r="I65" s="2"/>
      <c r="J65" s="2"/>
      <c r="K65">
        <f t="shared" si="0"/>
        <v>98.858998783999994</v>
      </c>
      <c r="L65" s="2">
        <v>3950</v>
      </c>
      <c r="M65" s="2">
        <f t="shared" si="1"/>
        <v>40892.336068939134</v>
      </c>
      <c r="N65" s="2">
        <f t="shared" si="2"/>
        <v>40.892336068939137</v>
      </c>
      <c r="O65">
        <f t="shared" si="3"/>
        <v>12.788733285624248</v>
      </c>
    </row>
    <row r="66" spans="1:15" x14ac:dyDescent="0.3">
      <c r="A66" s="2">
        <v>120.004</v>
      </c>
      <c r="B66" s="2">
        <v>4000</v>
      </c>
      <c r="C66" s="2">
        <v>0.28455000000000003</v>
      </c>
      <c r="D66" s="2">
        <v>1.1246100000000001</v>
      </c>
      <c r="E66" s="1"/>
      <c r="F66" s="1"/>
      <c r="G66" s="2"/>
      <c r="H66" s="2"/>
      <c r="I66" s="2"/>
      <c r="J66" s="2"/>
      <c r="K66">
        <f t="shared" si="0"/>
        <v>97.896383103999995</v>
      </c>
      <c r="L66" s="2">
        <v>4000</v>
      </c>
      <c r="M66" s="2">
        <f t="shared" si="1"/>
        <v>41006.741063005109</v>
      </c>
      <c r="N66" s="2">
        <f t="shared" si="2"/>
        <v>41.006741063005109</v>
      </c>
      <c r="O66">
        <f t="shared" si="3"/>
        <v>12.824512482811381</v>
      </c>
    </row>
    <row r="67" spans="1:15" x14ac:dyDescent="0.3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/>
      <c r="F67" s="1"/>
      <c r="G67" s="2"/>
      <c r="H67" s="2"/>
      <c r="I67" s="2"/>
      <c r="J67" s="2"/>
      <c r="K67">
        <f t="shared" si="0"/>
        <v>96.860347583999996</v>
      </c>
      <c r="L67" s="2">
        <v>4050</v>
      </c>
      <c r="M67" s="2">
        <f t="shared" si="1"/>
        <v>41079.927113196507</v>
      </c>
      <c r="N67" s="2">
        <f t="shared" si="2"/>
        <v>41.079927113196504</v>
      </c>
      <c r="O67">
        <f t="shared" si="3"/>
        <v>12.847400802875763</v>
      </c>
    </row>
    <row r="68" spans="1:15" x14ac:dyDescent="0.3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/>
      <c r="F68" s="1"/>
      <c r="G68" s="2"/>
      <c r="H68" s="2"/>
      <c r="I68" s="2"/>
      <c r="J68" s="2"/>
      <c r="K68">
        <f t="shared" si="0"/>
        <v>95.806364991999985</v>
      </c>
      <c r="L68" s="2">
        <v>4100</v>
      </c>
      <c r="M68" s="2">
        <f t="shared" si="1"/>
        <v>41134.558231554627</v>
      </c>
      <c r="N68" s="2">
        <f t="shared" si="2"/>
        <v>41.134558231554628</v>
      </c>
      <c r="O68">
        <f t="shared" si="3"/>
        <v>12.864486224471621</v>
      </c>
    </row>
    <row r="69" spans="1:15" x14ac:dyDescent="0.3">
      <c r="A69" s="2">
        <v>116.5</v>
      </c>
      <c r="B69" s="2">
        <v>4150</v>
      </c>
      <c r="C69" s="2">
        <v>0.29304999999999998</v>
      </c>
      <c r="D69" s="2">
        <v>1.12233</v>
      </c>
      <c r="E69" s="1"/>
      <c r="F69" s="1"/>
      <c r="G69" s="2"/>
      <c r="H69" s="2"/>
      <c r="I69" s="2"/>
      <c r="J69" s="2"/>
      <c r="K69">
        <f t="shared" si="0"/>
        <v>95.037903999999997</v>
      </c>
      <c r="L69" s="2">
        <v>4150</v>
      </c>
      <c r="M69" s="2">
        <f t="shared" si="1"/>
        <v>41302.236040957789</v>
      </c>
      <c r="N69" s="2">
        <f t="shared" si="2"/>
        <v>41.302236040957787</v>
      </c>
      <c r="O69">
        <f t="shared" si="3"/>
        <v>12.916926045438553</v>
      </c>
    </row>
    <row r="70" spans="1:15" x14ac:dyDescent="0.3">
      <c r="A70" s="2">
        <v>115.931</v>
      </c>
      <c r="B70" s="2">
        <v>4200</v>
      </c>
      <c r="C70" s="2">
        <v>0.2949</v>
      </c>
      <c r="D70" s="2">
        <v>1.1217900000000001</v>
      </c>
      <c r="E70" s="1"/>
      <c r="F70" s="1"/>
      <c r="G70" s="2"/>
      <c r="H70" s="2"/>
      <c r="I70" s="2"/>
      <c r="J70" s="2"/>
      <c r="K70">
        <f t="shared" si="0"/>
        <v>94.573727455999986</v>
      </c>
      <c r="L70" s="2">
        <v>4200</v>
      </c>
      <c r="M70" s="2">
        <f t="shared" si="1"/>
        <v>41595.697835772204</v>
      </c>
      <c r="N70" s="2">
        <f t="shared" si="2"/>
        <v>41.595697835772206</v>
      </c>
      <c r="O70">
        <f t="shared" si="3"/>
        <v>13.008703747183818</v>
      </c>
    </row>
    <row r="71" spans="1:15" x14ac:dyDescent="0.3">
      <c r="A71" s="2">
        <v>115.03400000000001</v>
      </c>
      <c r="B71" s="2">
        <v>4250</v>
      </c>
      <c r="C71" s="2">
        <v>0.29715000000000003</v>
      </c>
      <c r="D71" s="2">
        <v>1.12456</v>
      </c>
      <c r="E71" s="1"/>
      <c r="F71" s="1"/>
      <c r="G71" s="2"/>
      <c r="H71" s="2"/>
      <c r="I71" s="2"/>
      <c r="J71" s="2"/>
      <c r="K71">
        <f t="shared" ref="K71:K96" si="4">A71*0.815776</f>
        <v>93.841976383999992</v>
      </c>
      <c r="L71" s="2">
        <v>4250</v>
      </c>
      <c r="M71" s="2">
        <f t="shared" ref="M71:M96" si="5">(PI()*(2)*K71*L71)/(60)</f>
        <v>41765.212344228843</v>
      </c>
      <c r="N71" s="2">
        <f t="shared" ref="N71:N96" si="6">M71/1000</f>
        <v>41.765212344228843</v>
      </c>
      <c r="O71">
        <f t="shared" ref="O71:O96" si="7">N71*(1.01325/1.0189)*(SQRT(27/273))</f>
        <v>13.061717980291968</v>
      </c>
    </row>
    <row r="72" spans="1:15" x14ac:dyDescent="0.3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/>
      <c r="F72" s="1"/>
      <c r="G72" s="2"/>
      <c r="H72" s="2"/>
      <c r="I72" s="2"/>
      <c r="J72" s="2"/>
      <c r="K72">
        <f t="shared" si="4"/>
        <v>93.317432416000003</v>
      </c>
      <c r="L72" s="2">
        <v>4300</v>
      </c>
      <c r="M72" s="2">
        <f t="shared" si="5"/>
        <v>42020.368285295357</v>
      </c>
      <c r="N72" s="2">
        <f t="shared" si="6"/>
        <v>42.020368285295355</v>
      </c>
      <c r="O72">
        <f t="shared" si="7"/>
        <v>13.141515849287297</v>
      </c>
    </row>
    <row r="73" spans="1:15" x14ac:dyDescent="0.3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/>
      <c r="F73" s="1"/>
      <c r="G73" s="2"/>
      <c r="H73" s="2"/>
      <c r="I73" s="2"/>
      <c r="J73" s="2"/>
      <c r="K73">
        <f t="shared" si="4"/>
        <v>93.011516415999992</v>
      </c>
      <c r="L73" s="2">
        <v>4350</v>
      </c>
      <c r="M73" s="2">
        <f t="shared" si="5"/>
        <v>42369.623017404047</v>
      </c>
      <c r="N73" s="2">
        <f t="shared" si="6"/>
        <v>42.369623017404045</v>
      </c>
      <c r="O73">
        <f t="shared" si="7"/>
        <v>13.250742321703793</v>
      </c>
    </row>
    <row r="74" spans="1:15" x14ac:dyDescent="0.3">
      <c r="A74" s="2">
        <v>113.871</v>
      </c>
      <c r="B74" s="2">
        <v>4400</v>
      </c>
      <c r="C74" s="2">
        <v>0.30919999999999997</v>
      </c>
      <c r="D74" s="2">
        <v>1.1198600000000001</v>
      </c>
      <c r="E74" s="1"/>
      <c r="F74" s="1"/>
      <c r="G74" s="2"/>
      <c r="H74" s="2"/>
      <c r="I74" s="2"/>
      <c r="J74" s="2"/>
      <c r="K74">
        <f t="shared" si="4"/>
        <v>92.893228895999997</v>
      </c>
      <c r="L74" s="2">
        <v>4400</v>
      </c>
      <c r="M74" s="2">
        <f t="shared" si="5"/>
        <v>42802.127201959942</v>
      </c>
      <c r="N74" s="2">
        <f t="shared" si="6"/>
        <v>42.802127201959941</v>
      </c>
      <c r="O74">
        <f t="shared" si="7"/>
        <v>13.386004358381692</v>
      </c>
    </row>
    <row r="75" spans="1:15" x14ac:dyDescent="0.3">
      <c r="A75" s="2">
        <v>113.985</v>
      </c>
      <c r="B75" s="2">
        <v>4450</v>
      </c>
      <c r="C75" s="2">
        <v>0.30990000000000001</v>
      </c>
      <c r="D75" s="2">
        <v>1.11873</v>
      </c>
      <c r="E75" s="1"/>
      <c r="F75" s="1"/>
      <c r="G75" s="2"/>
      <c r="H75" s="2"/>
      <c r="I75" s="2"/>
      <c r="J75" s="2"/>
      <c r="K75">
        <f t="shared" si="4"/>
        <v>92.986227359999987</v>
      </c>
      <c r="L75" s="2">
        <v>4450</v>
      </c>
      <c r="M75" s="2">
        <f t="shared" si="5"/>
        <v>43331.852565948924</v>
      </c>
      <c r="N75" s="2">
        <f t="shared" si="6"/>
        <v>43.331852565948921</v>
      </c>
      <c r="O75">
        <f t="shared" si="7"/>
        <v>13.551671499120834</v>
      </c>
    </row>
    <row r="76" spans="1:15" x14ac:dyDescent="0.3">
      <c r="A76" s="2">
        <v>113.306</v>
      </c>
      <c r="B76" s="2">
        <v>4500</v>
      </c>
      <c r="C76" s="2">
        <v>0.31445000000000001</v>
      </c>
      <c r="D76" s="2">
        <v>1.1156299999999999</v>
      </c>
      <c r="E76" s="1"/>
      <c r="F76" s="1"/>
      <c r="G76" s="2"/>
      <c r="H76" s="2"/>
      <c r="I76" s="2"/>
      <c r="J76" s="2"/>
      <c r="K76">
        <f t="shared" si="4"/>
        <v>92.432315455999998</v>
      </c>
      <c r="L76" s="2">
        <v>4500</v>
      </c>
      <c r="M76" s="2">
        <f t="shared" si="5"/>
        <v>43557.702478629581</v>
      </c>
      <c r="N76" s="2">
        <f t="shared" si="6"/>
        <v>43.557702478629579</v>
      </c>
      <c r="O76">
        <f t="shared" si="7"/>
        <v>13.622304154858211</v>
      </c>
    </row>
    <row r="77" spans="1:15" x14ac:dyDescent="0.3">
      <c r="A77" s="2">
        <v>113.074</v>
      </c>
      <c r="B77" s="2">
        <v>4550</v>
      </c>
      <c r="C77" s="2">
        <v>0.31709999999999999</v>
      </c>
      <c r="D77" s="2">
        <v>1.1095299999999999</v>
      </c>
      <c r="E77" s="1"/>
      <c r="F77" s="1"/>
      <c r="G77" s="2"/>
      <c r="H77" s="2"/>
      <c r="I77" s="2"/>
      <c r="J77" s="2"/>
      <c r="K77">
        <f t="shared" si="4"/>
        <v>92.243055423999991</v>
      </c>
      <c r="L77" s="2">
        <v>4550</v>
      </c>
      <c r="M77" s="2">
        <f t="shared" si="5"/>
        <v>43951.4992984817</v>
      </c>
      <c r="N77" s="2">
        <f t="shared" si="6"/>
        <v>43.9514992984817</v>
      </c>
      <c r="O77">
        <f t="shared" si="7"/>
        <v>13.745460789620418</v>
      </c>
    </row>
    <row r="78" spans="1:15" x14ac:dyDescent="0.3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/>
      <c r="F78" s="1"/>
      <c r="G78" s="2"/>
      <c r="H78" s="2"/>
      <c r="I78" s="2"/>
      <c r="J78" s="2"/>
      <c r="K78">
        <f t="shared" si="4"/>
        <v>91.525988319999982</v>
      </c>
      <c r="L78" s="2">
        <v>4600</v>
      </c>
      <c r="M78" s="2">
        <f t="shared" si="5"/>
        <v>44089.063786194092</v>
      </c>
      <c r="N78" s="2">
        <f t="shared" si="6"/>
        <v>44.089063786194089</v>
      </c>
      <c r="O78">
        <f t="shared" si="7"/>
        <v>13.788482923155696</v>
      </c>
    </row>
    <row r="79" spans="1:15" x14ac:dyDescent="0.3">
      <c r="A79" s="2">
        <v>111.06100000000001</v>
      </c>
      <c r="B79" s="2">
        <v>4650</v>
      </c>
      <c r="C79" s="2">
        <v>0.32055</v>
      </c>
      <c r="D79" s="2">
        <v>1.09782</v>
      </c>
      <c r="E79" s="1"/>
      <c r="F79" s="1"/>
      <c r="G79" s="2"/>
      <c r="H79" s="2"/>
      <c r="I79" s="2"/>
      <c r="J79" s="2"/>
      <c r="K79">
        <f t="shared" si="4"/>
        <v>90.600898336</v>
      </c>
      <c r="L79" s="2">
        <v>4650</v>
      </c>
      <c r="M79" s="2">
        <f t="shared" si="5"/>
        <v>44117.82307625706</v>
      </c>
      <c r="N79" s="2">
        <f t="shared" si="6"/>
        <v>44.117823076257061</v>
      </c>
      <c r="O79">
        <f t="shared" si="7"/>
        <v>13.797477148613471</v>
      </c>
    </row>
    <row r="80" spans="1:15" x14ac:dyDescent="0.3">
      <c r="A80" s="2">
        <v>109.973</v>
      </c>
      <c r="B80" s="2">
        <v>4700</v>
      </c>
      <c r="C80" s="2">
        <v>0.32069999999999999</v>
      </c>
      <c r="D80" s="2">
        <v>1.09558</v>
      </c>
      <c r="E80" s="1"/>
      <c r="F80" s="1"/>
      <c r="G80" s="2"/>
      <c r="H80" s="2"/>
      <c r="I80" s="2"/>
      <c r="J80" s="2"/>
      <c r="K80">
        <f t="shared" si="4"/>
        <v>89.713334047999993</v>
      </c>
      <c r="L80" s="2">
        <v>4700</v>
      </c>
      <c r="M80" s="2">
        <f t="shared" si="5"/>
        <v>44155.364350631535</v>
      </c>
      <c r="N80" s="2">
        <f t="shared" si="6"/>
        <v>44.155364350631537</v>
      </c>
      <c r="O80">
        <f t="shared" si="7"/>
        <v>13.809217865611597</v>
      </c>
    </row>
    <row r="81" spans="1:15" x14ac:dyDescent="0.3">
      <c r="A81" s="2">
        <v>108.654</v>
      </c>
      <c r="B81" s="2">
        <v>4750</v>
      </c>
      <c r="C81" s="2">
        <v>0.32485000000000003</v>
      </c>
      <c r="D81" s="2">
        <v>1.0882700000000001</v>
      </c>
      <c r="E81" s="1"/>
      <c r="F81" s="1"/>
      <c r="G81" s="2"/>
      <c r="H81" s="2"/>
      <c r="I81" s="2"/>
      <c r="J81" s="2"/>
      <c r="K81">
        <f t="shared" si="4"/>
        <v>88.637325503999989</v>
      </c>
      <c r="L81" s="2">
        <v>4750</v>
      </c>
      <c r="M81" s="2">
        <f t="shared" si="5"/>
        <v>44089.875350892151</v>
      </c>
      <c r="N81" s="2">
        <f t="shared" si="6"/>
        <v>44.08987535089215</v>
      </c>
      <c r="O81">
        <f t="shared" si="7"/>
        <v>13.788736733171588</v>
      </c>
    </row>
    <row r="82" spans="1:15" x14ac:dyDescent="0.3">
      <c r="A82" s="2">
        <v>107.07599999999999</v>
      </c>
      <c r="B82" s="2">
        <v>4800</v>
      </c>
      <c r="C82" s="2">
        <v>0.32455000000000001</v>
      </c>
      <c r="D82" s="2">
        <v>1.08396</v>
      </c>
      <c r="E82" s="1"/>
      <c r="F82" s="1"/>
      <c r="G82" s="2"/>
      <c r="H82" s="2"/>
      <c r="I82" s="2"/>
      <c r="J82" s="2"/>
      <c r="K82">
        <f t="shared" si="4"/>
        <v>87.350030975999985</v>
      </c>
      <c r="L82" s="2">
        <v>4800</v>
      </c>
      <c r="M82" s="2">
        <f t="shared" si="5"/>
        <v>43906.914496806785</v>
      </c>
      <c r="N82" s="2">
        <f t="shared" si="6"/>
        <v>43.906914496806785</v>
      </c>
      <c r="O82">
        <f t="shared" si="7"/>
        <v>13.731517268852818</v>
      </c>
    </row>
    <row r="83" spans="1:15" x14ac:dyDescent="0.3">
      <c r="A83" s="2">
        <v>105.24</v>
      </c>
      <c r="B83" s="2">
        <v>4850</v>
      </c>
      <c r="C83" s="2">
        <v>0.32569999999999999</v>
      </c>
      <c r="D83" s="2">
        <v>1.0822099999999999</v>
      </c>
      <c r="E83" s="1"/>
      <c r="F83" s="1"/>
      <c r="G83" s="2"/>
      <c r="H83" s="2"/>
      <c r="I83" s="2"/>
      <c r="J83" s="2"/>
      <c r="K83">
        <f t="shared" si="4"/>
        <v>85.852266239999992</v>
      </c>
      <c r="L83" s="2">
        <v>4850</v>
      </c>
      <c r="M83" s="2">
        <f t="shared" si="5"/>
        <v>43603.577241035069</v>
      </c>
      <c r="N83" s="2">
        <f t="shared" si="6"/>
        <v>43.603577241035069</v>
      </c>
      <c r="O83">
        <f t="shared" si="7"/>
        <v>13.636651099966851</v>
      </c>
    </row>
    <row r="84" spans="1:15" x14ac:dyDescent="0.3">
      <c r="A84" s="2">
        <v>103.63200000000001</v>
      </c>
      <c r="B84" s="2">
        <v>4900</v>
      </c>
      <c r="C84" s="2">
        <v>0.32769999999999999</v>
      </c>
      <c r="D84" s="2">
        <v>1.0846</v>
      </c>
      <c r="E84" s="1"/>
      <c r="F84" s="1"/>
      <c r="G84" s="2"/>
      <c r="H84" s="2"/>
      <c r="I84" s="2"/>
      <c r="J84" s="2"/>
      <c r="K84">
        <f t="shared" si="4"/>
        <v>84.540498431999993</v>
      </c>
      <c r="L84" s="2">
        <v>4900</v>
      </c>
      <c r="M84" s="2">
        <f t="shared" si="5"/>
        <v>43379.995438115802</v>
      </c>
      <c r="N84" s="2">
        <f t="shared" si="6"/>
        <v>43.379995438115799</v>
      </c>
      <c r="O84">
        <f t="shared" si="7"/>
        <v>13.566727776431776</v>
      </c>
    </row>
    <row r="85" spans="1:15" x14ac:dyDescent="0.3">
      <c r="A85" s="2">
        <v>102.33499999999999</v>
      </c>
      <c r="B85" s="2">
        <v>4950</v>
      </c>
      <c r="C85" s="2">
        <v>0.32845000000000002</v>
      </c>
      <c r="D85" s="2">
        <v>1.08823</v>
      </c>
      <c r="E85" s="1"/>
      <c r="F85" s="1"/>
      <c r="G85" s="2"/>
      <c r="H85" s="2"/>
      <c r="I85" s="2"/>
      <c r="J85" s="2"/>
      <c r="K85">
        <f t="shared" si="4"/>
        <v>83.482436959999987</v>
      </c>
      <c r="L85" s="2">
        <v>4950</v>
      </c>
      <c r="M85" s="2">
        <f t="shared" si="5"/>
        <v>43274.188758455988</v>
      </c>
      <c r="N85" s="2">
        <f t="shared" si="6"/>
        <v>43.274188758455985</v>
      </c>
      <c r="O85">
        <f t="shared" si="7"/>
        <v>13.533637629570865</v>
      </c>
    </row>
    <row r="86" spans="1:15" x14ac:dyDescent="0.3">
      <c r="A86" s="2">
        <v>101.10599999999999</v>
      </c>
      <c r="B86" s="2">
        <v>5000</v>
      </c>
      <c r="C86" s="2">
        <v>0.32869999999999999</v>
      </c>
      <c r="D86" s="2">
        <v>1.08687</v>
      </c>
      <c r="E86" s="1"/>
      <c r="F86" s="1"/>
      <c r="G86" s="2"/>
      <c r="H86" s="2"/>
      <c r="I86" s="2"/>
      <c r="J86" s="2"/>
      <c r="K86">
        <f t="shared" si="4"/>
        <v>82.479848255999997</v>
      </c>
      <c r="L86" s="2">
        <v>5000</v>
      </c>
      <c r="M86" s="2">
        <f t="shared" si="5"/>
        <v>43186.347558375084</v>
      </c>
      <c r="N86" s="2">
        <f t="shared" si="6"/>
        <v>43.186347558375083</v>
      </c>
      <c r="O86">
        <f t="shared" si="7"/>
        <v>13.506166034956415</v>
      </c>
    </row>
    <row r="87" spans="1:15" x14ac:dyDescent="0.3">
      <c r="A87" s="2">
        <v>99.314899999999994</v>
      </c>
      <c r="B87" s="2">
        <v>5050</v>
      </c>
      <c r="C87" s="2">
        <v>0.32984999999999998</v>
      </c>
      <c r="D87" s="2">
        <v>1.0891</v>
      </c>
      <c r="E87" s="1"/>
      <c r="F87" s="1"/>
      <c r="G87" s="2"/>
      <c r="H87" s="2"/>
      <c r="I87" s="2"/>
      <c r="J87" s="2"/>
      <c r="K87">
        <f t="shared" si="4"/>
        <v>81.018711862399996</v>
      </c>
      <c r="L87" s="2">
        <v>5050</v>
      </c>
      <c r="M87" s="2">
        <f t="shared" si="5"/>
        <v>42845.511315021053</v>
      </c>
      <c r="N87" s="2">
        <f t="shared" si="6"/>
        <v>42.845511315021049</v>
      </c>
      <c r="O87">
        <f t="shared" si="7"/>
        <v>13.399572373909992</v>
      </c>
    </row>
    <row r="88" spans="1:15" x14ac:dyDescent="0.3">
      <c r="A88" s="2">
        <v>97.581500000000005</v>
      </c>
      <c r="B88" s="2">
        <v>5100</v>
      </c>
      <c r="C88" s="2">
        <v>0.32969999999999999</v>
      </c>
      <c r="D88" s="2">
        <v>1.09185</v>
      </c>
      <c r="E88" s="1"/>
      <c r="F88" s="1"/>
      <c r="G88" s="2"/>
      <c r="H88" s="2"/>
      <c r="I88" s="2"/>
      <c r="J88" s="2"/>
      <c r="K88">
        <f t="shared" si="4"/>
        <v>79.604645743999995</v>
      </c>
      <c r="L88" s="2">
        <v>5100</v>
      </c>
      <c r="M88" s="2">
        <f t="shared" si="5"/>
        <v>42514.512944364622</v>
      </c>
      <c r="N88" s="2">
        <f t="shared" si="6"/>
        <v>42.514512944364625</v>
      </c>
      <c r="O88">
        <f t="shared" si="7"/>
        <v>13.296055424593016</v>
      </c>
    </row>
    <row r="89" spans="1:15" x14ac:dyDescent="0.3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/>
      <c r="F89" s="1"/>
      <c r="G89" s="2"/>
      <c r="H89" s="2"/>
      <c r="I89" s="2"/>
      <c r="J89" s="2"/>
      <c r="K89">
        <f t="shared" si="4"/>
        <v>78.190987513599993</v>
      </c>
      <c r="L89" s="2">
        <v>5150</v>
      </c>
      <c r="M89" s="2">
        <f t="shared" si="5"/>
        <v>42168.926484691117</v>
      </c>
      <c r="N89" s="2">
        <f t="shared" si="6"/>
        <v>42.16892648469112</v>
      </c>
      <c r="O89">
        <f t="shared" si="7"/>
        <v>13.187976173448334</v>
      </c>
    </row>
    <row r="90" spans="1:15" x14ac:dyDescent="0.3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/>
      <c r="F90" s="1"/>
      <c r="G90" s="2"/>
      <c r="H90" s="2"/>
      <c r="I90" s="2"/>
      <c r="J90" s="2"/>
      <c r="K90">
        <f t="shared" si="4"/>
        <v>77.338256860799987</v>
      </c>
      <c r="L90" s="2">
        <v>5200</v>
      </c>
      <c r="M90" s="2">
        <f t="shared" si="5"/>
        <v>42113.985263190472</v>
      </c>
      <c r="N90" s="2">
        <f t="shared" si="6"/>
        <v>42.113985263190472</v>
      </c>
      <c r="O90">
        <f t="shared" si="7"/>
        <v>13.17079376970956</v>
      </c>
    </row>
    <row r="91" spans="1:15" x14ac:dyDescent="0.3">
      <c r="A91" s="2">
        <v>93.0976</v>
      </c>
      <c r="B91" s="2">
        <v>5250</v>
      </c>
      <c r="C91" s="2">
        <v>0.33129999999999998</v>
      </c>
      <c r="D91" s="2">
        <v>1.0880399999999999</v>
      </c>
      <c r="E91" s="1"/>
      <c r="F91" s="1"/>
      <c r="G91" s="2"/>
      <c r="H91" s="2"/>
      <c r="I91" s="2"/>
      <c r="J91" s="2"/>
      <c r="K91">
        <f t="shared" si="4"/>
        <v>75.94678773759999</v>
      </c>
      <c r="L91" s="2">
        <v>5250</v>
      </c>
      <c r="M91" s="2">
        <f t="shared" si="5"/>
        <v>41753.927323532822</v>
      </c>
      <c r="N91" s="2">
        <f t="shared" si="6"/>
        <v>41.753927323532821</v>
      </c>
      <c r="O91">
        <f t="shared" si="7"/>
        <v>13.058188685228931</v>
      </c>
    </row>
    <row r="92" spans="1:15" x14ac:dyDescent="0.3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/>
      <c r="F92" s="1"/>
      <c r="G92" s="2"/>
      <c r="H92" s="2"/>
      <c r="I92" s="2"/>
      <c r="J92" s="2"/>
      <c r="K92">
        <f t="shared" si="4"/>
        <v>74.878936953600004</v>
      </c>
      <c r="L92" s="2">
        <v>5300</v>
      </c>
      <c r="M92" s="2">
        <f t="shared" si="5"/>
        <v>41558.910889427607</v>
      </c>
      <c r="N92" s="2">
        <f t="shared" si="6"/>
        <v>41.558910889427608</v>
      </c>
      <c r="O92">
        <f t="shared" si="7"/>
        <v>12.997198939916252</v>
      </c>
    </row>
    <row r="93" spans="1:15" x14ac:dyDescent="0.3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/>
      <c r="F93" s="1"/>
      <c r="G93" s="2"/>
      <c r="H93" s="2"/>
      <c r="I93" s="2"/>
      <c r="J93" s="2"/>
      <c r="K93">
        <f t="shared" si="4"/>
        <v>73.904247788799992</v>
      </c>
      <c r="L93" s="2">
        <v>5350</v>
      </c>
      <c r="M93" s="2">
        <f t="shared" si="5"/>
        <v>41404.905809489988</v>
      </c>
      <c r="N93" s="2">
        <f t="shared" si="6"/>
        <v>41.404905809489989</v>
      </c>
      <c r="O93">
        <f t="shared" si="7"/>
        <v>12.949035149795945</v>
      </c>
    </row>
    <row r="94" spans="1:15" x14ac:dyDescent="0.3">
      <c r="A94" s="2">
        <v>89.6374</v>
      </c>
      <c r="B94" s="2">
        <v>5400</v>
      </c>
      <c r="C94" s="2">
        <v>0.33879999999999999</v>
      </c>
      <c r="D94" s="2">
        <v>1.0789500000000001</v>
      </c>
      <c r="E94" s="1"/>
      <c r="F94" s="1"/>
      <c r="G94" s="2"/>
      <c r="H94" s="2"/>
      <c r="I94" s="2"/>
      <c r="J94" s="2"/>
      <c r="K94">
        <f t="shared" si="4"/>
        <v>73.124039622399991</v>
      </c>
      <c r="L94" s="2">
        <v>5400</v>
      </c>
      <c r="M94" s="2">
        <f t="shared" si="5"/>
        <v>41350.670222137342</v>
      </c>
      <c r="N94" s="2">
        <f t="shared" si="6"/>
        <v>41.350670222137339</v>
      </c>
      <c r="O94">
        <f t="shared" si="7"/>
        <v>12.932073427186777</v>
      </c>
    </row>
    <row r="95" spans="1:15" x14ac:dyDescent="0.3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/>
      <c r="F95" s="1"/>
      <c r="G95" s="2"/>
      <c r="H95" s="2"/>
      <c r="I95" s="2"/>
      <c r="J95" s="2"/>
      <c r="K95">
        <f t="shared" si="4"/>
        <v>72.543370265600004</v>
      </c>
      <c r="L95" s="2">
        <v>5450</v>
      </c>
      <c r="M95" s="2">
        <f t="shared" si="5"/>
        <v>41402.145635237997</v>
      </c>
      <c r="N95" s="2">
        <f t="shared" si="6"/>
        <v>41.402145635238</v>
      </c>
      <c r="O95">
        <f t="shared" si="7"/>
        <v>12.948171928573489</v>
      </c>
    </row>
    <row r="96" spans="1:15" x14ac:dyDescent="0.3">
      <c r="A96" s="2">
        <v>88.647400000000005</v>
      </c>
      <c r="B96" s="2">
        <v>5500</v>
      </c>
      <c r="C96" s="2">
        <v>0.3488</v>
      </c>
      <c r="D96" s="2">
        <v>1.0836600000000001</v>
      </c>
      <c r="E96" s="1"/>
      <c r="F96" s="1"/>
      <c r="G96" s="2"/>
      <c r="H96" s="2"/>
      <c r="I96" s="2"/>
      <c r="J96" s="2"/>
      <c r="K96">
        <f t="shared" si="4"/>
        <v>72.316421382399994</v>
      </c>
      <c r="L96" s="2">
        <v>5500</v>
      </c>
      <c r="M96" s="2">
        <f t="shared" si="5"/>
        <v>41651.268660622802</v>
      </c>
      <c r="N96" s="2">
        <f t="shared" si="6"/>
        <v>41.651268660622804</v>
      </c>
      <c r="O96">
        <f t="shared" si="7"/>
        <v>13.02608305406123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A92E-CF4C-42BC-98B9-775A96065CEE}">
  <dimension ref="A1:M96"/>
  <sheetViews>
    <sheetView tabSelected="1" workbookViewId="0">
      <selection activeCell="H47" sqref="H47"/>
    </sheetView>
  </sheetViews>
  <sheetFormatPr defaultRowHeight="14.4" x14ac:dyDescent="0.3"/>
  <cols>
    <col min="1" max="1" width="8.44140625" bestFit="1" customWidth="1"/>
    <col min="2" max="2" width="11.109375" bestFit="1" customWidth="1"/>
    <col min="3" max="3" width="13.109375" bestFit="1" customWidth="1"/>
    <col min="4" max="4" width="8" bestFit="1" customWidth="1"/>
    <col min="7" max="7" width="7" bestFit="1" customWidth="1"/>
    <col min="8" max="8" width="8.6640625" bestFit="1" customWidth="1"/>
    <col min="9" max="9" width="13.21875" bestFit="1" customWidth="1"/>
    <col min="10" max="12" width="12" bestFit="1" customWidth="1"/>
    <col min="13" max="13" width="15.109375" bestFit="1" customWidth="1"/>
  </cols>
  <sheetData>
    <row r="1" spans="1:13" x14ac:dyDescent="0.3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</row>
    <row r="2" spans="1:13" x14ac:dyDescent="0.3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</row>
    <row r="3" spans="1:13" x14ac:dyDescent="0.3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</row>
    <row r="4" spans="1:13" x14ac:dyDescent="0.3">
      <c r="A4" s="3" t="s">
        <v>6</v>
      </c>
      <c r="B4" s="3" t="s">
        <v>7</v>
      </c>
      <c r="C4" s="3" t="s">
        <v>8</v>
      </c>
      <c r="D4" s="3" t="s">
        <v>9</v>
      </c>
      <c r="E4" s="1"/>
      <c r="F4" s="1"/>
      <c r="G4" s="2"/>
      <c r="H4" s="2"/>
      <c r="I4" s="2"/>
      <c r="J4" s="5" t="s">
        <v>13</v>
      </c>
      <c r="K4" s="3" t="s">
        <v>15</v>
      </c>
      <c r="L4" s="3" t="s">
        <v>15</v>
      </c>
      <c r="M4" s="5" t="s">
        <v>18</v>
      </c>
    </row>
    <row r="5" spans="1:13" x14ac:dyDescent="0.3">
      <c r="A5" s="3" t="s">
        <v>10</v>
      </c>
      <c r="B5" s="3" t="s">
        <v>11</v>
      </c>
      <c r="C5" s="3" t="s">
        <v>12</v>
      </c>
      <c r="D5" s="3" t="s">
        <v>9</v>
      </c>
      <c r="E5" s="1"/>
      <c r="F5" s="1"/>
      <c r="G5" s="2"/>
      <c r="H5" s="2"/>
      <c r="I5" s="2"/>
      <c r="J5" s="5" t="s">
        <v>14</v>
      </c>
      <c r="K5" s="3" t="s">
        <v>16</v>
      </c>
      <c r="L5" s="3" t="s">
        <v>17</v>
      </c>
      <c r="M5" s="5" t="s">
        <v>17</v>
      </c>
    </row>
    <row r="6" spans="1:13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1"/>
      <c r="F6" s="1"/>
      <c r="G6" s="2"/>
      <c r="H6" s="2"/>
      <c r="I6" s="2"/>
      <c r="J6">
        <f>A6*0.815776</f>
        <v>83.433490399999997</v>
      </c>
      <c r="K6" s="2">
        <f>(PI()*2*(B6/60)*J6)</f>
        <v>8737.1346834664855</v>
      </c>
      <c r="L6" s="2">
        <f>K6/1000</f>
        <v>8.7371346834664863</v>
      </c>
      <c r="M6">
        <f>L6*(1.01325/1.0189)*(SQRT(27/273))</f>
        <v>2.7324651973674512</v>
      </c>
    </row>
    <row r="7" spans="1:13" x14ac:dyDescent="0.3">
      <c r="A7" s="2">
        <v>102.756</v>
      </c>
      <c r="B7" s="2">
        <v>1050</v>
      </c>
      <c r="C7" s="2">
        <v>7.2400000000000006E-2</v>
      </c>
      <c r="D7" s="2">
        <v>1.26783</v>
      </c>
      <c r="E7" s="1"/>
      <c r="F7" s="1"/>
      <c r="G7" s="2"/>
      <c r="H7" s="2"/>
      <c r="I7" s="2"/>
      <c r="J7">
        <f t="shared" ref="J7:J70" si="0">A7*0.815776</f>
        <v>83.825878656</v>
      </c>
      <c r="K7" s="2">
        <f t="shared" ref="K7:K70" si="1">(PI()*2*(B7/60)*J7)</f>
        <v>9217.1367598239667</v>
      </c>
      <c r="L7" s="2">
        <f t="shared" ref="L7:L70" si="2">K7/1000</f>
        <v>9.2171367598239673</v>
      </c>
      <c r="M7">
        <f t="shared" ref="M7:M70" si="3">L7*(1.01325/1.0189)*(SQRT(27/273))</f>
        <v>2.8825817991857665</v>
      </c>
    </row>
    <row r="8" spans="1:13" x14ac:dyDescent="0.3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/>
      <c r="F8" s="1"/>
      <c r="G8" s="2"/>
      <c r="H8" s="2"/>
      <c r="I8" s="2"/>
      <c r="J8">
        <f t="shared" si="0"/>
        <v>84.586997663999995</v>
      </c>
      <c r="K8" s="2">
        <f t="shared" si="1"/>
        <v>9743.7226498494438</v>
      </c>
      <c r="L8" s="2">
        <f t="shared" si="2"/>
        <v>9.7437226498494436</v>
      </c>
      <c r="M8">
        <f t="shared" si="3"/>
        <v>3.0472670959160788</v>
      </c>
    </row>
    <row r="9" spans="1:13" x14ac:dyDescent="0.3">
      <c r="A9" s="2">
        <v>104.209</v>
      </c>
      <c r="B9" s="2">
        <v>1150</v>
      </c>
      <c r="C9" s="2">
        <v>7.2800000000000004E-2</v>
      </c>
      <c r="D9" s="2">
        <v>1.2847599999999999</v>
      </c>
      <c r="E9" s="1"/>
      <c r="F9" s="1"/>
      <c r="G9" s="2"/>
      <c r="H9" s="2"/>
      <c r="I9" s="2"/>
      <c r="J9">
        <f t="shared" si="0"/>
        <v>85.011201184000001</v>
      </c>
      <c r="K9" s="2">
        <f t="shared" si="1"/>
        <v>10237.704995979104</v>
      </c>
      <c r="L9" s="2">
        <f t="shared" si="2"/>
        <v>10.237704995979104</v>
      </c>
      <c r="M9">
        <f t="shared" si="3"/>
        <v>3.2017559092186207</v>
      </c>
    </row>
    <row r="10" spans="1:13" x14ac:dyDescent="0.3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/>
      <c r="F10" s="1"/>
      <c r="G10" s="2"/>
      <c r="H10" s="2"/>
      <c r="I10" s="2"/>
      <c r="J10">
        <f t="shared" si="0"/>
        <v>86.318074335999995</v>
      </c>
      <c r="K10" s="2">
        <f t="shared" si="1"/>
        <v>10847.049128239811</v>
      </c>
      <c r="L10" s="2">
        <f t="shared" si="2"/>
        <v>10.84704912823981</v>
      </c>
      <c r="M10">
        <f t="shared" si="3"/>
        <v>3.3923231483586096</v>
      </c>
    </row>
    <row r="11" spans="1:13" x14ac:dyDescent="0.3">
      <c r="A11" s="2">
        <v>107.51</v>
      </c>
      <c r="B11" s="2">
        <v>1250</v>
      </c>
      <c r="C11" s="2">
        <v>7.8950000000000006E-2</v>
      </c>
      <c r="D11" s="2">
        <v>1.2972900000000001</v>
      </c>
      <c r="E11" s="1"/>
      <c r="F11" s="1"/>
      <c r="G11" s="2"/>
      <c r="H11" s="2"/>
      <c r="I11" s="2"/>
      <c r="J11">
        <f t="shared" si="0"/>
        <v>87.704077760000004</v>
      </c>
      <c r="K11" s="2">
        <f t="shared" si="1"/>
        <v>11480.436932528499</v>
      </c>
      <c r="L11" s="2">
        <f t="shared" si="2"/>
        <v>11.480436932528498</v>
      </c>
      <c r="M11">
        <f t="shared" si="3"/>
        <v>3.5904098431798412</v>
      </c>
    </row>
    <row r="12" spans="1:13" x14ac:dyDescent="0.3">
      <c r="A12" s="2">
        <v>109.488</v>
      </c>
      <c r="B12" s="2">
        <v>1300</v>
      </c>
      <c r="C12" s="2">
        <v>7.9000000000000001E-2</v>
      </c>
      <c r="D12" s="2">
        <v>1.29895</v>
      </c>
      <c r="E12" s="1"/>
      <c r="F12" s="1"/>
      <c r="G12" s="2"/>
      <c r="H12" s="2"/>
      <c r="I12" s="2"/>
      <c r="J12">
        <f t="shared" si="0"/>
        <v>89.317682687999991</v>
      </c>
      <c r="K12" s="2">
        <f t="shared" si="1"/>
        <v>12159.323616625685</v>
      </c>
      <c r="L12" s="2">
        <f t="shared" si="2"/>
        <v>12.159323616625684</v>
      </c>
      <c r="M12">
        <f t="shared" si="3"/>
        <v>3.8027259289970927</v>
      </c>
    </row>
    <row r="13" spans="1:13" x14ac:dyDescent="0.3">
      <c r="A13" s="2">
        <v>111.797</v>
      </c>
      <c r="B13" s="2">
        <v>1350</v>
      </c>
      <c r="C13" s="2">
        <v>7.9600000000000004E-2</v>
      </c>
      <c r="D13" s="2">
        <v>1.2946899999999999</v>
      </c>
      <c r="E13" s="1"/>
      <c r="F13" s="1"/>
      <c r="G13" s="2"/>
      <c r="H13" s="2"/>
      <c r="I13" s="2"/>
      <c r="J13">
        <f t="shared" si="0"/>
        <v>91.201309471999991</v>
      </c>
      <c r="K13" s="2">
        <f t="shared" si="1"/>
        <v>12893.281372575198</v>
      </c>
      <c r="L13" s="2">
        <f t="shared" si="2"/>
        <v>12.893281372575199</v>
      </c>
      <c r="M13">
        <f t="shared" si="3"/>
        <v>4.0322650281556589</v>
      </c>
    </row>
    <row r="14" spans="1:13" x14ac:dyDescent="0.3">
      <c r="A14" s="2">
        <v>114.268</v>
      </c>
      <c r="B14" s="2">
        <v>1400</v>
      </c>
      <c r="C14" s="2">
        <v>8.3500000000000005E-2</v>
      </c>
      <c r="D14" s="2">
        <v>1.2855000000000001</v>
      </c>
      <c r="E14" s="1"/>
      <c r="F14" s="1"/>
      <c r="G14" s="2"/>
      <c r="H14" s="2"/>
      <c r="I14" s="2"/>
      <c r="J14">
        <f t="shared" si="0"/>
        <v>93.217091967999991</v>
      </c>
      <c r="K14" s="2">
        <f t="shared" si="1"/>
        <v>13666.339461398069</v>
      </c>
      <c r="L14" s="2">
        <f t="shared" si="2"/>
        <v>13.666339461398069</v>
      </c>
      <c r="M14">
        <f t="shared" si="3"/>
        <v>4.2740324267112921</v>
      </c>
    </row>
    <row r="15" spans="1:13" x14ac:dyDescent="0.3">
      <c r="A15" s="2">
        <v>115.783</v>
      </c>
      <c r="B15" s="2">
        <v>1450</v>
      </c>
      <c r="C15" s="2">
        <v>8.4699999999999998E-2</v>
      </c>
      <c r="D15" s="2">
        <v>1.2781800000000001</v>
      </c>
      <c r="E15" s="1"/>
      <c r="F15" s="1"/>
      <c r="G15" s="2"/>
      <c r="H15" s="2"/>
      <c r="I15" s="2"/>
      <c r="J15">
        <f t="shared" si="0"/>
        <v>94.452992607999988</v>
      </c>
      <c r="K15" s="2">
        <f t="shared" si="1"/>
        <v>14342.086671531752</v>
      </c>
      <c r="L15" s="2">
        <f t="shared" si="2"/>
        <v>14.342086671531751</v>
      </c>
      <c r="M15">
        <f t="shared" si="3"/>
        <v>4.4853666685197116</v>
      </c>
    </row>
    <row r="16" spans="1:13" x14ac:dyDescent="0.3">
      <c r="A16" s="2">
        <v>116.985</v>
      </c>
      <c r="B16" s="2">
        <v>1500</v>
      </c>
      <c r="C16" s="2">
        <v>8.8650000000000007E-2</v>
      </c>
      <c r="D16" s="2">
        <v>1.2795000000000001</v>
      </c>
      <c r="E16" s="1"/>
      <c r="F16" s="1"/>
      <c r="G16" s="2"/>
      <c r="H16" s="2"/>
      <c r="I16" s="2"/>
      <c r="J16">
        <f t="shared" si="0"/>
        <v>95.43355536</v>
      </c>
      <c r="K16" s="2">
        <f t="shared" si="1"/>
        <v>14990.667821246541</v>
      </c>
      <c r="L16" s="2">
        <f t="shared" si="2"/>
        <v>14.990667821246541</v>
      </c>
      <c r="M16">
        <f t="shared" si="3"/>
        <v>4.6882049540068129</v>
      </c>
    </row>
    <row r="17" spans="1:13" x14ac:dyDescent="0.3">
      <c r="A17" s="2">
        <v>117.788</v>
      </c>
      <c r="B17" s="2">
        <v>1550</v>
      </c>
      <c r="C17" s="2">
        <v>9.3200000000000005E-2</v>
      </c>
      <c r="D17" s="2">
        <v>1.27766</v>
      </c>
      <c r="E17" s="1"/>
      <c r="F17" s="1"/>
      <c r="G17" s="2"/>
      <c r="H17" s="2"/>
      <c r="I17" s="2"/>
      <c r="J17">
        <f t="shared" si="0"/>
        <v>96.088623487999996</v>
      </c>
      <c r="K17" s="2">
        <f t="shared" si="1"/>
        <v>15596.684538245247</v>
      </c>
      <c r="L17" s="2">
        <f t="shared" si="2"/>
        <v>15.596684538245247</v>
      </c>
      <c r="M17">
        <f t="shared" si="3"/>
        <v>4.8777315720816592</v>
      </c>
    </row>
    <row r="18" spans="1:13" x14ac:dyDescent="0.3">
      <c r="A18" s="2">
        <v>118.471</v>
      </c>
      <c r="B18" s="2">
        <v>1600</v>
      </c>
      <c r="C18" s="2">
        <v>9.5899999999999999E-2</v>
      </c>
      <c r="D18" s="2">
        <v>1.2823500000000001</v>
      </c>
      <c r="E18" s="1"/>
      <c r="F18" s="1"/>
      <c r="G18" s="2"/>
      <c r="H18" s="2"/>
      <c r="I18" s="2"/>
      <c r="J18">
        <f>A18*0.815776</f>
        <v>96.645798495999998</v>
      </c>
      <c r="K18" s="2">
        <f t="shared" si="1"/>
        <v>16193.158962952164</v>
      </c>
      <c r="L18" s="2">
        <f t="shared" si="2"/>
        <v>16.193158962952165</v>
      </c>
      <c r="M18">
        <f t="shared" si="3"/>
        <v>5.0642739187065349</v>
      </c>
    </row>
    <row r="19" spans="1:13" x14ac:dyDescent="0.3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/>
      <c r="F19" s="1"/>
      <c r="G19" s="2"/>
      <c r="H19" s="2"/>
      <c r="I19" s="2"/>
      <c r="J19">
        <f t="shared" si="0"/>
        <v>96.891347072000002</v>
      </c>
      <c r="K19" s="2">
        <f t="shared" si="1"/>
        <v>16741.622928679779</v>
      </c>
      <c r="L19" s="2">
        <f t="shared" si="2"/>
        <v>16.741622928679778</v>
      </c>
      <c r="M19">
        <f t="shared" si="3"/>
        <v>5.2358013991283245</v>
      </c>
    </row>
    <row r="20" spans="1:13" x14ac:dyDescent="0.3">
      <c r="A20" s="2">
        <v>118.65600000000001</v>
      </c>
      <c r="B20" s="2">
        <v>1700</v>
      </c>
      <c r="C20" s="2">
        <v>0.10005</v>
      </c>
      <c r="D20" s="2">
        <v>1.29942</v>
      </c>
      <c r="E20" s="1"/>
      <c r="F20" s="1"/>
      <c r="G20" s="2"/>
      <c r="H20" s="2"/>
      <c r="I20" s="2"/>
      <c r="J20">
        <f t="shared" si="0"/>
        <v>96.796717055999991</v>
      </c>
      <c r="K20" s="2">
        <f t="shared" si="1"/>
        <v>17232.098461035232</v>
      </c>
      <c r="L20" s="2">
        <f t="shared" si="2"/>
        <v>17.232098461035232</v>
      </c>
      <c r="M20">
        <f t="shared" si="3"/>
        <v>5.3891934859937889</v>
      </c>
    </row>
    <row r="21" spans="1:13" x14ac:dyDescent="0.3">
      <c r="A21" s="2">
        <v>118.861</v>
      </c>
      <c r="B21" s="2">
        <v>1750</v>
      </c>
      <c r="C21" s="2">
        <v>0.10305</v>
      </c>
      <c r="D21" s="2">
        <v>1.31053</v>
      </c>
      <c r="E21" s="1"/>
      <c r="F21" s="1"/>
      <c r="G21" s="2"/>
      <c r="H21" s="2"/>
      <c r="I21" s="2"/>
      <c r="J21">
        <f t="shared" si="0"/>
        <v>96.963951135999991</v>
      </c>
      <c r="K21" s="2">
        <f t="shared" si="1"/>
        <v>17769.572132194007</v>
      </c>
      <c r="L21" s="2">
        <f t="shared" si="2"/>
        <v>17.769572132194007</v>
      </c>
      <c r="M21">
        <f t="shared" si="3"/>
        <v>5.5572838444635728</v>
      </c>
    </row>
    <row r="22" spans="1:13" x14ac:dyDescent="0.3">
      <c r="A22" s="2">
        <v>119.584</v>
      </c>
      <c r="B22" s="2">
        <v>1800</v>
      </c>
      <c r="C22" s="2">
        <v>0.10929999999999999</v>
      </c>
      <c r="D22" s="2">
        <v>1.3149</v>
      </c>
      <c r="E22" s="1"/>
      <c r="F22" s="1"/>
      <c r="G22" s="2"/>
      <c r="H22" s="2"/>
      <c r="I22" s="2"/>
      <c r="J22">
        <f t="shared" si="0"/>
        <v>97.553757183999991</v>
      </c>
      <c r="K22" s="2">
        <f t="shared" si="1"/>
        <v>18388.45001396021</v>
      </c>
      <c r="L22" s="2">
        <f t="shared" si="2"/>
        <v>18.38845001396021</v>
      </c>
      <c r="M22">
        <f t="shared" si="3"/>
        <v>5.7508326833691559</v>
      </c>
    </row>
    <row r="23" spans="1:13" x14ac:dyDescent="0.3">
      <c r="A23" s="2">
        <v>119.934</v>
      </c>
      <c r="B23" s="2">
        <v>1850</v>
      </c>
      <c r="C23" s="2">
        <v>0.11415</v>
      </c>
      <c r="D23" s="2">
        <v>1.3184899999999999</v>
      </c>
      <c r="E23" s="1"/>
      <c r="F23" s="1"/>
      <c r="G23" s="2"/>
      <c r="H23" s="2"/>
      <c r="I23" s="2"/>
      <c r="J23">
        <f t="shared" si="0"/>
        <v>97.839278783999987</v>
      </c>
      <c r="K23" s="2">
        <f t="shared" si="1"/>
        <v>18954.554833387512</v>
      </c>
      <c r="L23" s="2">
        <f t="shared" si="2"/>
        <v>18.954554833387512</v>
      </c>
      <c r="M23">
        <f t="shared" si="3"/>
        <v>5.9278771920310476</v>
      </c>
    </row>
    <row r="24" spans="1:13" x14ac:dyDescent="0.3">
      <c r="A24" s="2">
        <v>120.176</v>
      </c>
      <c r="B24" s="2">
        <v>1900</v>
      </c>
      <c r="C24" s="2">
        <v>0.11745</v>
      </c>
      <c r="D24" s="2">
        <v>1.3189200000000001</v>
      </c>
      <c r="E24" s="1"/>
      <c r="F24" s="1"/>
      <c r="G24" s="2"/>
      <c r="H24" s="2"/>
      <c r="I24" s="2"/>
      <c r="J24">
        <f t="shared" si="0"/>
        <v>98.036696575999997</v>
      </c>
      <c r="K24" s="2">
        <f t="shared" si="1"/>
        <v>19506.119830540305</v>
      </c>
      <c r="L24" s="2">
        <f t="shared" si="2"/>
        <v>19.506119830540307</v>
      </c>
      <c r="M24">
        <f t="shared" si="3"/>
        <v>6.1003744938819704</v>
      </c>
    </row>
    <row r="25" spans="1:13" x14ac:dyDescent="0.3">
      <c r="A25" s="2">
        <v>120.94799999999999</v>
      </c>
      <c r="B25" s="2">
        <v>1950</v>
      </c>
      <c r="C25" s="2">
        <v>0.12055</v>
      </c>
      <c r="D25" s="2">
        <v>1.31484</v>
      </c>
      <c r="E25" s="1"/>
      <c r="F25" s="1"/>
      <c r="G25" s="2"/>
      <c r="H25" s="2"/>
      <c r="I25" s="2"/>
      <c r="J25">
        <f t="shared" si="0"/>
        <v>98.666475647999988</v>
      </c>
      <c r="K25" s="2">
        <f t="shared" si="1"/>
        <v>20148.041878337943</v>
      </c>
      <c r="L25" s="2">
        <f t="shared" si="2"/>
        <v>20.148041878337942</v>
      </c>
      <c r="M25">
        <f t="shared" si="3"/>
        <v>6.3011302013965951</v>
      </c>
    </row>
    <row r="26" spans="1:13" x14ac:dyDescent="0.3">
      <c r="A26" s="2">
        <v>122.157</v>
      </c>
      <c r="B26" s="2">
        <v>2000</v>
      </c>
      <c r="C26" s="2">
        <v>0.12554999999999999</v>
      </c>
      <c r="D26" s="2">
        <v>1.31653</v>
      </c>
      <c r="E26" s="1"/>
      <c r="F26" s="1"/>
      <c r="G26" s="2"/>
      <c r="H26" s="2"/>
      <c r="I26" s="2"/>
      <c r="J26">
        <f t="shared" si="0"/>
        <v>99.652748831999986</v>
      </c>
      <c r="K26" s="2">
        <f t="shared" si="1"/>
        <v>20871.222909376</v>
      </c>
      <c r="L26" s="2">
        <f t="shared" si="2"/>
        <v>20.871222909375998</v>
      </c>
      <c r="M26">
        <f t="shared" si="3"/>
        <v>6.527298970712601</v>
      </c>
    </row>
    <row r="27" spans="1:13" x14ac:dyDescent="0.3">
      <c r="A27" s="2">
        <v>122.845</v>
      </c>
      <c r="B27" s="2">
        <v>2050</v>
      </c>
      <c r="C27" s="2">
        <v>0.12784999999999999</v>
      </c>
      <c r="D27" s="2">
        <v>1.32098</v>
      </c>
      <c r="E27" s="1"/>
      <c r="F27" s="1"/>
      <c r="G27" s="2"/>
      <c r="H27" s="2"/>
      <c r="I27" s="2"/>
      <c r="J27">
        <f t="shared" si="0"/>
        <v>100.21400272</v>
      </c>
      <c r="K27" s="2">
        <f t="shared" si="1"/>
        <v>21513.490940018601</v>
      </c>
      <c r="L27" s="2">
        <f t="shared" si="2"/>
        <v>21.513490940018599</v>
      </c>
      <c r="M27">
        <f t="shared" si="3"/>
        <v>6.7281628814445273</v>
      </c>
    </row>
    <row r="28" spans="1:13" x14ac:dyDescent="0.3">
      <c r="A28" s="2">
        <v>123.79600000000001</v>
      </c>
      <c r="B28" s="2">
        <v>2100</v>
      </c>
      <c r="C28" s="2">
        <v>0.13089999999999999</v>
      </c>
      <c r="D28" s="2">
        <v>1.32287</v>
      </c>
      <c r="E28" s="1"/>
      <c r="F28" s="1"/>
      <c r="G28" s="2"/>
      <c r="H28" s="2"/>
      <c r="I28" s="2"/>
      <c r="J28">
        <f t="shared" si="0"/>
        <v>100.989805696</v>
      </c>
      <c r="K28" s="2">
        <f t="shared" si="1"/>
        <v>22208.818216340998</v>
      </c>
      <c r="L28" s="2">
        <f t="shared" si="2"/>
        <v>22.208818216340998</v>
      </c>
      <c r="M28">
        <f t="shared" si="3"/>
        <v>6.9456206238468052</v>
      </c>
    </row>
    <row r="29" spans="1:13" x14ac:dyDescent="0.3">
      <c r="A29" s="2">
        <v>124.794</v>
      </c>
      <c r="B29" s="2">
        <v>2150</v>
      </c>
      <c r="C29" s="2">
        <v>0.13435</v>
      </c>
      <c r="D29" s="2">
        <v>1.3216399999999999</v>
      </c>
      <c r="E29" s="1"/>
      <c r="F29" s="1"/>
      <c r="G29" s="2"/>
      <c r="H29" s="2"/>
      <c r="I29" s="2"/>
      <c r="J29">
        <f t="shared" si="0"/>
        <v>101.80395014399998</v>
      </c>
      <c r="K29" s="2">
        <f t="shared" si="1"/>
        <v>22920.902167981523</v>
      </c>
      <c r="L29" s="2">
        <f t="shared" si="2"/>
        <v>22.920902167981524</v>
      </c>
      <c r="M29">
        <f t="shared" si="3"/>
        <v>7.1683188751560829</v>
      </c>
    </row>
    <row r="30" spans="1:13" x14ac:dyDescent="0.3">
      <c r="A30" s="2">
        <v>125.137</v>
      </c>
      <c r="B30" s="2">
        <v>2200</v>
      </c>
      <c r="C30" s="2">
        <v>0.13769999999999999</v>
      </c>
      <c r="D30" s="2">
        <v>1.3165199999999999</v>
      </c>
      <c r="E30" s="1"/>
      <c r="F30" s="1"/>
      <c r="G30" s="2"/>
      <c r="H30" s="2"/>
      <c r="I30" s="2"/>
      <c r="J30">
        <f t="shared" si="0"/>
        <v>102.08376131199999</v>
      </c>
      <c r="K30" s="2">
        <f t="shared" si="1"/>
        <v>23518.410269830161</v>
      </c>
      <c r="L30" s="2">
        <f t="shared" si="2"/>
        <v>23.518410269830163</v>
      </c>
      <c r="M30">
        <f t="shared" si="3"/>
        <v>7.3551844955906676</v>
      </c>
    </row>
    <row r="31" spans="1:13" x14ac:dyDescent="0.3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/>
      <c r="F31" s="1"/>
      <c r="G31" s="2"/>
      <c r="H31" s="2"/>
      <c r="I31" s="2"/>
      <c r="J31">
        <f t="shared" si="0"/>
        <v>102.810617728</v>
      </c>
      <c r="K31" s="2">
        <f t="shared" si="1"/>
        <v>24224.181102398499</v>
      </c>
      <c r="L31" s="2">
        <f t="shared" si="2"/>
        <v>24.2241811023985</v>
      </c>
      <c r="M31">
        <f t="shared" si="3"/>
        <v>7.5759083721447711</v>
      </c>
    </row>
    <row r="32" spans="1:13" x14ac:dyDescent="0.3">
      <c r="A32" s="2">
        <v>126.66</v>
      </c>
      <c r="B32" s="2">
        <v>2300</v>
      </c>
      <c r="C32" s="2">
        <v>0.14495</v>
      </c>
      <c r="D32" s="2">
        <v>1.2964599999999999</v>
      </c>
      <c r="E32" s="1"/>
      <c r="F32" s="1"/>
      <c r="G32" s="2"/>
      <c r="H32" s="2"/>
      <c r="I32" s="2"/>
      <c r="J32">
        <f t="shared" si="0"/>
        <v>103.32618815999999</v>
      </c>
      <c r="K32" s="2">
        <f t="shared" si="1"/>
        <v>24886.674179595102</v>
      </c>
      <c r="L32" s="2">
        <f t="shared" si="2"/>
        <v>24.886674179595101</v>
      </c>
      <c r="M32">
        <f t="shared" si="3"/>
        <v>7.7830974956410746</v>
      </c>
    </row>
    <row r="33" spans="1:13" x14ac:dyDescent="0.3">
      <c r="A33" s="2">
        <v>126.822</v>
      </c>
      <c r="B33" s="2">
        <v>2350</v>
      </c>
      <c r="C33" s="2">
        <v>0.14985000000000001</v>
      </c>
      <c r="D33" s="2">
        <v>1.2822899999999999</v>
      </c>
      <c r="E33" s="1"/>
      <c r="F33" s="1"/>
      <c r="G33" s="2"/>
      <c r="H33" s="2"/>
      <c r="I33" s="2"/>
      <c r="J33">
        <f t="shared" si="0"/>
        <v>103.458343872</v>
      </c>
      <c r="K33" s="2">
        <f t="shared" si="1"/>
        <v>25460.211223099275</v>
      </c>
      <c r="L33" s="2">
        <f t="shared" si="2"/>
        <v>25.460211223099275</v>
      </c>
      <c r="M33">
        <f t="shared" si="3"/>
        <v>7.9624663697116302</v>
      </c>
    </row>
    <row r="34" spans="1:13" x14ac:dyDescent="0.3">
      <c r="A34" s="2">
        <v>126.69</v>
      </c>
      <c r="B34" s="2">
        <v>2400</v>
      </c>
      <c r="C34" s="2">
        <v>0.1537</v>
      </c>
      <c r="D34" s="2">
        <v>1.2730399999999999</v>
      </c>
      <c r="E34" s="1"/>
      <c r="F34" s="1"/>
      <c r="G34" s="2"/>
      <c r="H34" s="2"/>
      <c r="I34" s="2"/>
      <c r="J34">
        <f t="shared" si="0"/>
        <v>103.35066144</v>
      </c>
      <c r="K34" s="2">
        <f t="shared" si="1"/>
        <v>25974.854297883991</v>
      </c>
      <c r="L34" s="2">
        <f t="shared" si="2"/>
        <v>25.97485429788399</v>
      </c>
      <c r="M34">
        <f t="shared" si="3"/>
        <v>8.1234166516818131</v>
      </c>
    </row>
    <row r="35" spans="1:13" x14ac:dyDescent="0.3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/>
      <c r="F35" s="1"/>
      <c r="G35" s="2"/>
      <c r="H35" s="2"/>
      <c r="I35" s="2"/>
      <c r="J35">
        <f t="shared" si="0"/>
        <v>103.238084352</v>
      </c>
      <c r="K35" s="2">
        <f t="shared" si="1"/>
        <v>26487.113935292338</v>
      </c>
      <c r="L35" s="2">
        <f t="shared" si="2"/>
        <v>26.487113935292339</v>
      </c>
      <c r="M35">
        <f t="shared" si="3"/>
        <v>8.2836215337106029</v>
      </c>
    </row>
    <row r="36" spans="1:13" x14ac:dyDescent="0.3">
      <c r="A36" s="2">
        <v>126.438</v>
      </c>
      <c r="B36" s="2">
        <v>2500</v>
      </c>
      <c r="C36" s="2">
        <v>0.15959999999999999</v>
      </c>
      <c r="D36" s="2">
        <v>1.2744599999999999</v>
      </c>
      <c r="E36" s="1"/>
      <c r="F36" s="1"/>
      <c r="G36" s="2"/>
      <c r="H36" s="2"/>
      <c r="I36" s="2"/>
      <c r="J36">
        <f t="shared" si="0"/>
        <v>103.145085888</v>
      </c>
      <c r="K36" s="2">
        <f t="shared" si="1"/>
        <v>27003.320339969086</v>
      </c>
      <c r="L36" s="2">
        <f t="shared" si="2"/>
        <v>27.003320339969086</v>
      </c>
      <c r="M36">
        <f t="shared" si="3"/>
        <v>8.4450607339219186</v>
      </c>
    </row>
    <row r="37" spans="1:13" x14ac:dyDescent="0.3">
      <c r="A37" s="2">
        <v>126.239</v>
      </c>
      <c r="B37" s="2">
        <v>2550</v>
      </c>
      <c r="C37" s="2">
        <v>0.16259999999999999</v>
      </c>
      <c r="D37" s="2">
        <v>1.2787599999999999</v>
      </c>
      <c r="E37" s="1"/>
      <c r="F37" s="1"/>
      <c r="G37" s="2"/>
      <c r="H37" s="2"/>
      <c r="I37" s="2"/>
      <c r="J37">
        <f t="shared" si="0"/>
        <v>102.982746464</v>
      </c>
      <c r="K37" s="2">
        <f t="shared" si="1"/>
        <v>27500.036377713226</v>
      </c>
      <c r="L37" s="2">
        <f t="shared" si="2"/>
        <v>27.500036377713226</v>
      </c>
      <c r="M37">
        <f t="shared" si="3"/>
        <v>8.600404486225349</v>
      </c>
    </row>
    <row r="38" spans="1:13" x14ac:dyDescent="0.3">
      <c r="A38" s="2">
        <v>126.161</v>
      </c>
      <c r="B38" s="2">
        <v>2600</v>
      </c>
      <c r="C38" s="2">
        <v>0.16805</v>
      </c>
      <c r="D38" s="2">
        <v>1.27634</v>
      </c>
      <c r="E38" s="1"/>
      <c r="F38" s="1"/>
      <c r="G38" s="2"/>
      <c r="H38" s="2"/>
      <c r="I38" s="2"/>
      <c r="J38">
        <f t="shared" si="0"/>
        <v>102.919115936</v>
      </c>
      <c r="K38" s="2">
        <f t="shared" si="1"/>
        <v>28021.928006669463</v>
      </c>
      <c r="L38" s="2">
        <f t="shared" si="2"/>
        <v>28.021928006669462</v>
      </c>
      <c r="M38">
        <f t="shared" si="3"/>
        <v>8.7636216923900747</v>
      </c>
    </row>
    <row r="39" spans="1:13" x14ac:dyDescent="0.3">
      <c r="A39" s="2">
        <v>125.84699999999999</v>
      </c>
      <c r="B39" s="2">
        <v>2650</v>
      </c>
      <c r="C39" s="2">
        <v>0.17144999999999999</v>
      </c>
      <c r="D39" s="2">
        <v>1.28027</v>
      </c>
      <c r="E39" s="1"/>
      <c r="F39" s="1"/>
      <c r="G39" s="2"/>
      <c r="H39" s="2"/>
      <c r="I39" s="2"/>
      <c r="J39">
        <f t="shared" si="0"/>
        <v>102.66296227199999</v>
      </c>
      <c r="K39" s="2">
        <f t="shared" si="1"/>
        <v>28489.726712804179</v>
      </c>
      <c r="L39" s="2">
        <f t="shared" si="2"/>
        <v>28.489726712804178</v>
      </c>
      <c r="M39">
        <f t="shared" si="3"/>
        <v>8.9099217930747407</v>
      </c>
    </row>
    <row r="40" spans="1:13" x14ac:dyDescent="0.3">
      <c r="A40" s="2">
        <v>124.911</v>
      </c>
      <c r="B40" s="2">
        <v>2700</v>
      </c>
      <c r="C40" s="2">
        <v>0.17465</v>
      </c>
      <c r="D40" s="2">
        <v>1.2837099999999999</v>
      </c>
      <c r="E40" s="1"/>
      <c r="F40" s="1"/>
      <c r="G40" s="2"/>
      <c r="H40" s="2"/>
      <c r="I40" s="2"/>
      <c r="J40">
        <f t="shared" si="0"/>
        <v>101.89939593599999</v>
      </c>
      <c r="K40" s="2">
        <f t="shared" si="1"/>
        <v>28811.375430999768</v>
      </c>
      <c r="L40" s="2">
        <f t="shared" si="2"/>
        <v>28.811375430999767</v>
      </c>
      <c r="M40">
        <f t="shared" si="3"/>
        <v>9.0105147174244653</v>
      </c>
    </row>
    <row r="41" spans="1:13" x14ac:dyDescent="0.3">
      <c r="A41" s="2">
        <v>123.92700000000001</v>
      </c>
      <c r="B41" s="2">
        <v>2750</v>
      </c>
      <c r="C41" s="2">
        <v>0.1784</v>
      </c>
      <c r="D41" s="2">
        <v>1.2811999999999999</v>
      </c>
      <c r="E41" s="1"/>
      <c r="F41" s="1"/>
      <c r="G41" s="2"/>
      <c r="H41" s="2"/>
      <c r="I41" s="2"/>
      <c r="J41">
        <f t="shared" si="0"/>
        <v>101.096672352</v>
      </c>
      <c r="K41" s="2">
        <f t="shared" si="1"/>
        <v>29113.751623313277</v>
      </c>
      <c r="L41" s="2">
        <f t="shared" si="2"/>
        <v>29.113751623313277</v>
      </c>
      <c r="M41">
        <f t="shared" si="3"/>
        <v>9.105080321817935</v>
      </c>
    </row>
    <row r="42" spans="1:13" x14ac:dyDescent="0.3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/>
      <c r="F42" s="1"/>
      <c r="G42" s="2"/>
      <c r="H42" s="2"/>
      <c r="I42" s="2"/>
      <c r="J42">
        <f t="shared" si="0"/>
        <v>100.90251766399999</v>
      </c>
      <c r="K42" s="2">
        <f t="shared" si="1"/>
        <v>29586.163434047427</v>
      </c>
      <c r="L42" s="2">
        <f t="shared" si="2"/>
        <v>29.586163434047428</v>
      </c>
      <c r="M42">
        <f t="shared" si="3"/>
        <v>9.252823132066597</v>
      </c>
    </row>
    <row r="43" spans="1:13" x14ac:dyDescent="0.3">
      <c r="A43" s="2">
        <v>123.389</v>
      </c>
      <c r="B43" s="2">
        <v>2850</v>
      </c>
      <c r="C43" s="2">
        <v>0.18310000000000001</v>
      </c>
      <c r="D43" s="2">
        <v>1.2603599999999999</v>
      </c>
      <c r="E43" s="1"/>
      <c r="F43" s="1"/>
      <c r="G43" s="2"/>
      <c r="H43" s="2"/>
      <c r="I43" s="2"/>
      <c r="J43">
        <f t="shared" si="0"/>
        <v>100.65778486399999</v>
      </c>
      <c r="K43" s="2">
        <f t="shared" si="1"/>
        <v>30041.446958259607</v>
      </c>
      <c r="L43" s="2">
        <f t="shared" si="2"/>
        <v>30.041446958259606</v>
      </c>
      <c r="M43">
        <f t="shared" si="3"/>
        <v>9.395209215137827</v>
      </c>
    </row>
    <row r="44" spans="1:13" x14ac:dyDescent="0.3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/>
      <c r="F44" s="1"/>
      <c r="G44" s="2"/>
      <c r="H44" s="2"/>
      <c r="I44" s="2"/>
      <c r="J44">
        <f t="shared" si="0"/>
        <v>99.948059743999991</v>
      </c>
      <c r="K44" s="2">
        <f t="shared" si="1"/>
        <v>30352.955389122733</v>
      </c>
      <c r="L44" s="2">
        <f t="shared" si="2"/>
        <v>30.352955389122734</v>
      </c>
      <c r="M44">
        <f t="shared" si="3"/>
        <v>9.4926308501311354</v>
      </c>
    </row>
    <row r="45" spans="1:13" x14ac:dyDescent="0.3">
      <c r="A45" s="2">
        <v>121.837</v>
      </c>
      <c r="B45" s="2">
        <v>2950</v>
      </c>
      <c r="C45" s="2">
        <v>0.19255</v>
      </c>
      <c r="D45" s="2">
        <v>1.23943</v>
      </c>
      <c r="E45" s="1"/>
      <c r="F45" s="1"/>
      <c r="G45" s="2"/>
      <c r="H45" s="2"/>
      <c r="I45" s="2"/>
      <c r="J45">
        <f t="shared" si="0"/>
        <v>99.391700512</v>
      </c>
      <c r="K45" s="2">
        <f t="shared" si="1"/>
        <v>30704.409888702448</v>
      </c>
      <c r="L45" s="2">
        <f t="shared" si="2"/>
        <v>30.704409888702447</v>
      </c>
      <c r="M45">
        <f t="shared" si="3"/>
        <v>9.6025452812749101</v>
      </c>
    </row>
    <row r="46" spans="1:13" x14ac:dyDescent="0.3">
      <c r="A46" s="2">
        <v>121.709</v>
      </c>
      <c r="B46" s="2">
        <v>3000</v>
      </c>
      <c r="C46" s="2">
        <v>0.19900000000000001</v>
      </c>
      <c r="D46" s="2">
        <v>1.2273499999999999</v>
      </c>
      <c r="E46" s="1"/>
      <c r="F46" s="1"/>
      <c r="G46" s="2"/>
      <c r="H46" s="2"/>
      <c r="I46" s="2"/>
      <c r="J46">
        <f t="shared" si="0"/>
        <v>99.287281183999994</v>
      </c>
      <c r="K46" s="2">
        <f t="shared" si="1"/>
        <v>31192.01931625585</v>
      </c>
      <c r="L46" s="2">
        <f t="shared" si="2"/>
        <v>31.192019316255848</v>
      </c>
      <c r="M46">
        <f t="shared" si="3"/>
        <v>9.7550410180316316</v>
      </c>
    </row>
    <row r="47" spans="1:13" x14ac:dyDescent="0.3">
      <c r="A47" s="2">
        <v>121.123</v>
      </c>
      <c r="B47" s="2">
        <v>3050</v>
      </c>
      <c r="C47" s="2">
        <v>0.20605000000000001</v>
      </c>
      <c r="D47" s="2">
        <v>1.2193000000000001</v>
      </c>
      <c r="E47" s="1"/>
      <c r="F47" s="1"/>
      <c r="G47" s="2"/>
      <c r="H47" s="2"/>
      <c r="I47" s="2"/>
      <c r="J47">
        <f t="shared" si="0"/>
        <v>98.809236447999993</v>
      </c>
      <c r="K47" s="2">
        <f t="shared" si="1"/>
        <v>31559.201085405119</v>
      </c>
      <c r="L47" s="2">
        <f t="shared" si="2"/>
        <v>31.559201085405117</v>
      </c>
      <c r="M47">
        <f t="shared" si="3"/>
        <v>9.8698740201148869</v>
      </c>
    </row>
    <row r="48" spans="1:13" x14ac:dyDescent="0.3">
      <c r="A48" s="2">
        <v>121.124</v>
      </c>
      <c r="B48" s="2">
        <v>3100</v>
      </c>
      <c r="C48" s="2">
        <v>0.21004999999999999</v>
      </c>
      <c r="D48" s="2">
        <v>1.20692</v>
      </c>
      <c r="E48" s="1"/>
      <c r="F48" s="1"/>
      <c r="G48" s="2"/>
      <c r="H48" s="2"/>
      <c r="I48" s="2"/>
      <c r="J48">
        <f t="shared" si="0"/>
        <v>98.810052223999989</v>
      </c>
      <c r="K48" s="2">
        <f t="shared" si="1"/>
        <v>32076.829864000021</v>
      </c>
      <c r="L48" s="2">
        <f t="shared" si="2"/>
        <v>32.076829864000018</v>
      </c>
      <c r="M48">
        <f t="shared" si="3"/>
        <v>10.031758055775102</v>
      </c>
    </row>
    <row r="49" spans="1:13" x14ac:dyDescent="0.3">
      <c r="A49" s="2">
        <v>120.851</v>
      </c>
      <c r="B49" s="2">
        <v>3150</v>
      </c>
      <c r="C49" s="2">
        <v>0.21604999999999999</v>
      </c>
      <c r="D49" s="2">
        <v>1.1927399999999999</v>
      </c>
      <c r="E49" s="1"/>
      <c r="F49" s="1"/>
      <c r="G49" s="2"/>
      <c r="H49" s="2"/>
      <c r="I49" s="2"/>
      <c r="J49">
        <f t="shared" si="0"/>
        <v>98.587345375999988</v>
      </c>
      <c r="K49" s="2">
        <f t="shared" si="1"/>
        <v>32520.73439686693</v>
      </c>
      <c r="L49" s="2">
        <f t="shared" si="2"/>
        <v>32.520734396866928</v>
      </c>
      <c r="M49">
        <f t="shared" si="3"/>
        <v>10.170585455255138</v>
      </c>
    </row>
    <row r="50" spans="1:13" x14ac:dyDescent="0.3">
      <c r="A50" s="2">
        <v>120.596</v>
      </c>
      <c r="B50" s="2">
        <v>3200</v>
      </c>
      <c r="C50" s="2">
        <v>0.21795</v>
      </c>
      <c r="D50" s="2">
        <v>1.1848099999999999</v>
      </c>
      <c r="E50" s="1"/>
      <c r="F50" s="1"/>
      <c r="G50" s="2"/>
      <c r="H50" s="2"/>
      <c r="I50" s="2"/>
      <c r="J50">
        <f t="shared" si="0"/>
        <v>98.379322496</v>
      </c>
      <c r="K50" s="2">
        <f t="shared" si="1"/>
        <v>32967.227393981302</v>
      </c>
      <c r="L50" s="2">
        <f t="shared" si="2"/>
        <v>32.967227393981304</v>
      </c>
      <c r="M50">
        <f t="shared" si="3"/>
        <v>10.310222375101642</v>
      </c>
    </row>
    <row r="51" spans="1:13" x14ac:dyDescent="0.3">
      <c r="A51" s="2">
        <v>120.84</v>
      </c>
      <c r="B51" s="2">
        <v>3250</v>
      </c>
      <c r="C51" s="2">
        <v>0.22305</v>
      </c>
      <c r="D51" s="2">
        <v>1.17378</v>
      </c>
      <c r="E51" s="1"/>
      <c r="F51" s="1"/>
      <c r="G51" s="2"/>
      <c r="H51" s="2"/>
      <c r="I51" s="2"/>
      <c r="J51">
        <f t="shared" si="0"/>
        <v>98.578371840000003</v>
      </c>
      <c r="K51" s="2">
        <f t="shared" si="1"/>
        <v>33550.084617333581</v>
      </c>
      <c r="L51" s="2">
        <f t="shared" si="2"/>
        <v>33.550084617333582</v>
      </c>
      <c r="M51">
        <f t="shared" si="3"/>
        <v>10.492506056828343</v>
      </c>
    </row>
    <row r="52" spans="1:13" x14ac:dyDescent="0.3">
      <c r="A52" s="2">
        <v>121.633</v>
      </c>
      <c r="B52" s="2">
        <v>3300</v>
      </c>
      <c r="C52" s="2">
        <v>0.22550000000000001</v>
      </c>
      <c r="D52" s="2">
        <v>1.1611800000000001</v>
      </c>
      <c r="E52" s="1"/>
      <c r="F52" s="1"/>
      <c r="G52" s="2"/>
      <c r="H52" s="2"/>
      <c r="I52" s="2"/>
      <c r="J52">
        <f t="shared" si="0"/>
        <v>99.225282207999996</v>
      </c>
      <c r="K52" s="2">
        <f t="shared" si="1"/>
        <v>34289.795939852949</v>
      </c>
      <c r="L52" s="2">
        <f t="shared" si="2"/>
        <v>34.289795939852951</v>
      </c>
      <c r="M52">
        <f t="shared" si="3"/>
        <v>10.72384453541534</v>
      </c>
    </row>
    <row r="53" spans="1:13" x14ac:dyDescent="0.3">
      <c r="A53" s="2">
        <v>122.181</v>
      </c>
      <c r="B53" s="2">
        <v>3350</v>
      </c>
      <c r="C53" s="2">
        <v>0.22850000000000001</v>
      </c>
      <c r="D53" s="2">
        <v>1.1510400000000001</v>
      </c>
      <c r="E53" s="1"/>
      <c r="F53" s="1"/>
      <c r="G53" s="2"/>
      <c r="H53" s="2"/>
      <c r="I53" s="2"/>
      <c r="J53">
        <f t="shared" si="0"/>
        <v>99.672327455999991</v>
      </c>
      <c r="K53" s="2">
        <f t="shared" si="1"/>
        <v>34966.166773386183</v>
      </c>
      <c r="L53" s="2">
        <f t="shared" si="2"/>
        <v>34.966166773386185</v>
      </c>
      <c r="M53">
        <f t="shared" si="3"/>
        <v>10.935373810183338</v>
      </c>
    </row>
    <row r="54" spans="1:13" x14ac:dyDescent="0.3">
      <c r="A54" s="2">
        <v>122.93300000000001</v>
      </c>
      <c r="B54" s="2">
        <v>3400</v>
      </c>
      <c r="C54" s="2">
        <v>0.23419999999999999</v>
      </c>
      <c r="D54" s="2">
        <v>1.14117</v>
      </c>
      <c r="E54" s="1"/>
      <c r="F54" s="1"/>
      <c r="G54" s="2"/>
      <c r="H54" s="2"/>
      <c r="I54" s="2"/>
      <c r="J54">
        <f t="shared" si="0"/>
        <v>100.285791008</v>
      </c>
      <c r="K54" s="2">
        <f t="shared" si="1"/>
        <v>35706.471819553066</v>
      </c>
      <c r="L54" s="2">
        <f t="shared" si="2"/>
        <v>35.706471819553066</v>
      </c>
      <c r="M54">
        <f t="shared" si="3"/>
        <v>11.166897970834588</v>
      </c>
    </row>
    <row r="55" spans="1:13" x14ac:dyDescent="0.3">
      <c r="A55" s="2">
        <v>123.47499999999999</v>
      </c>
      <c r="B55" s="2">
        <v>3450</v>
      </c>
      <c r="C55" s="2">
        <v>0.23605000000000001</v>
      </c>
      <c r="D55" s="2">
        <v>1.12669</v>
      </c>
      <c r="E55" s="1"/>
      <c r="F55" s="1"/>
      <c r="G55" s="2"/>
      <c r="H55" s="2"/>
      <c r="I55" s="2"/>
      <c r="J55">
        <f t="shared" si="0"/>
        <v>100.72794159999999</v>
      </c>
      <c r="K55" s="2">
        <f t="shared" si="1"/>
        <v>36391.308554304895</v>
      </c>
      <c r="L55" s="2">
        <f t="shared" si="2"/>
        <v>36.391308554304892</v>
      </c>
      <c r="M55">
        <f t="shared" si="3"/>
        <v>11.381074884820958</v>
      </c>
    </row>
    <row r="56" spans="1:13" x14ac:dyDescent="0.3">
      <c r="A56" s="2">
        <v>123.428</v>
      </c>
      <c r="B56" s="2">
        <v>3500</v>
      </c>
      <c r="C56" s="2">
        <v>0.24195</v>
      </c>
      <c r="D56" s="2">
        <v>1.11975</v>
      </c>
      <c r="E56" s="1"/>
      <c r="F56" s="1"/>
      <c r="G56" s="2"/>
      <c r="H56" s="2"/>
      <c r="I56" s="2"/>
      <c r="J56">
        <f t="shared" si="0"/>
        <v>100.689600128</v>
      </c>
      <c r="K56" s="2">
        <f t="shared" si="1"/>
        <v>36904.66593975218</v>
      </c>
      <c r="L56" s="2">
        <f t="shared" si="2"/>
        <v>36.904665939752178</v>
      </c>
      <c r="M56">
        <f t="shared" si="3"/>
        <v>11.54162307829229</v>
      </c>
    </row>
    <row r="57" spans="1:13" x14ac:dyDescent="0.3">
      <c r="A57" s="2">
        <v>124.205</v>
      </c>
      <c r="B57" s="2">
        <v>3550</v>
      </c>
      <c r="C57" s="2">
        <v>0.24545</v>
      </c>
      <c r="D57" s="2">
        <v>1.10622</v>
      </c>
      <c r="E57" s="1"/>
      <c r="F57" s="1"/>
      <c r="G57" s="2"/>
      <c r="H57" s="2"/>
      <c r="I57" s="2"/>
      <c r="J57">
        <f t="shared" si="0"/>
        <v>101.32345807999999</v>
      </c>
      <c r="K57" s="2">
        <f t="shared" si="1"/>
        <v>37667.515398952222</v>
      </c>
      <c r="L57" s="2">
        <f t="shared" si="2"/>
        <v>37.667515398952226</v>
      </c>
      <c r="M57">
        <f t="shared" si="3"/>
        <v>11.780197814016484</v>
      </c>
    </row>
    <row r="58" spans="1:13" x14ac:dyDescent="0.3">
      <c r="A58" s="2">
        <v>124.066</v>
      </c>
      <c r="B58" s="2">
        <v>3600</v>
      </c>
      <c r="C58" s="2">
        <v>0.25505</v>
      </c>
      <c r="D58" s="2">
        <v>1.09697</v>
      </c>
      <c r="E58" s="1"/>
      <c r="F58" s="1"/>
      <c r="G58" s="2"/>
      <c r="H58" s="2"/>
      <c r="I58" s="2"/>
      <c r="J58">
        <f t="shared" si="0"/>
        <v>101.21006521599999</v>
      </c>
      <c r="K58" s="2">
        <f t="shared" si="1"/>
        <v>38155.295682231525</v>
      </c>
      <c r="L58" s="2">
        <f t="shared" si="2"/>
        <v>38.155295682231525</v>
      </c>
      <c r="M58">
        <f t="shared" si="3"/>
        <v>11.93274698446076</v>
      </c>
    </row>
    <row r="59" spans="1:13" x14ac:dyDescent="0.3">
      <c r="A59" s="2">
        <v>123.967</v>
      </c>
      <c r="B59" s="2">
        <v>3650</v>
      </c>
      <c r="C59" s="2">
        <v>0.25755</v>
      </c>
      <c r="D59" s="2">
        <v>1.0940099999999999</v>
      </c>
      <c r="E59" s="1"/>
      <c r="F59" s="1"/>
      <c r="G59" s="2"/>
      <c r="H59" s="2"/>
      <c r="I59" s="2"/>
      <c r="J59">
        <f t="shared" si="0"/>
        <v>101.129303392</v>
      </c>
      <c r="K59" s="2">
        <f t="shared" si="1"/>
        <v>38654.36098620687</v>
      </c>
      <c r="L59" s="2">
        <f t="shared" si="2"/>
        <v>38.654360986206868</v>
      </c>
      <c r="M59">
        <f t="shared" si="3"/>
        <v>12.088825449968079</v>
      </c>
    </row>
    <row r="60" spans="1:13" x14ac:dyDescent="0.3">
      <c r="A60" s="2">
        <v>123.815</v>
      </c>
      <c r="B60" s="2">
        <v>3700</v>
      </c>
      <c r="C60" s="2">
        <v>0.26445000000000002</v>
      </c>
      <c r="D60" s="2">
        <v>1.09659</v>
      </c>
      <c r="E60" s="1"/>
      <c r="F60" s="1"/>
      <c r="G60" s="2"/>
      <c r="H60" s="2"/>
      <c r="I60" s="2"/>
      <c r="J60">
        <f t="shared" si="0"/>
        <v>101.00530543999999</v>
      </c>
      <c r="K60" s="2">
        <f t="shared" si="1"/>
        <v>39135.828150413974</v>
      </c>
      <c r="L60" s="2">
        <f t="shared" si="2"/>
        <v>39.135828150413971</v>
      </c>
      <c r="M60">
        <f t="shared" si="3"/>
        <v>12.239400245657178</v>
      </c>
    </row>
    <row r="61" spans="1:13" x14ac:dyDescent="0.3">
      <c r="A61" s="2">
        <v>123.767</v>
      </c>
      <c r="B61" s="2">
        <v>3750</v>
      </c>
      <c r="C61" s="2">
        <v>0.2651</v>
      </c>
      <c r="D61" s="2">
        <v>1.0980799999999999</v>
      </c>
      <c r="E61" s="1"/>
      <c r="F61" s="1"/>
      <c r="G61" s="2"/>
      <c r="H61" s="2"/>
      <c r="I61" s="2"/>
      <c r="J61">
        <f t="shared" si="0"/>
        <v>100.96614819199999</v>
      </c>
      <c r="K61" s="2">
        <f t="shared" si="1"/>
        <v>39649.313677655693</v>
      </c>
      <c r="L61" s="2">
        <f t="shared" si="2"/>
        <v>39.649313677655691</v>
      </c>
      <c r="M61">
        <f t="shared" si="3"/>
        <v>12.399988514394179</v>
      </c>
    </row>
    <row r="62" spans="1:13" x14ac:dyDescent="0.3">
      <c r="A62" s="2">
        <v>123.509</v>
      </c>
      <c r="B62" s="2">
        <v>3800</v>
      </c>
      <c r="C62" s="2">
        <v>0.26929999999999998</v>
      </c>
      <c r="D62" s="2">
        <v>1.09907</v>
      </c>
      <c r="E62" s="1"/>
      <c r="F62" s="1"/>
      <c r="G62" s="2"/>
      <c r="H62" s="2"/>
      <c r="I62" s="2"/>
      <c r="J62">
        <f t="shared" si="0"/>
        <v>100.75567798399999</v>
      </c>
      <c r="K62" s="2">
        <f t="shared" si="1"/>
        <v>40094.217716519146</v>
      </c>
      <c r="L62" s="2">
        <f t="shared" si="2"/>
        <v>40.094217716519147</v>
      </c>
      <c r="M62">
        <f t="shared" si="3"/>
        <v>12.539128500946415</v>
      </c>
    </row>
    <row r="63" spans="1:13" x14ac:dyDescent="0.3">
      <c r="A63" s="2">
        <v>122.672</v>
      </c>
      <c r="B63" s="2">
        <v>3850</v>
      </c>
      <c r="C63" s="2">
        <v>0.27374999999999999</v>
      </c>
      <c r="D63" s="2">
        <v>1.1053299999999999</v>
      </c>
      <c r="E63" s="1"/>
      <c r="F63" s="1"/>
      <c r="G63" s="2"/>
      <c r="H63" s="2"/>
      <c r="I63" s="2"/>
      <c r="J63">
        <f t="shared" si="0"/>
        <v>100.072873472</v>
      </c>
      <c r="K63" s="2">
        <f t="shared" si="1"/>
        <v>40346.486195817866</v>
      </c>
      <c r="L63" s="2">
        <f t="shared" si="2"/>
        <v>40.346486195817867</v>
      </c>
      <c r="M63">
        <f t="shared" si="3"/>
        <v>12.618023340622056</v>
      </c>
    </row>
    <row r="64" spans="1:13" x14ac:dyDescent="0.3">
      <c r="A64" s="2">
        <v>122.157</v>
      </c>
      <c r="B64" s="2">
        <v>3900</v>
      </c>
      <c r="C64" s="2">
        <v>0.27589999999999998</v>
      </c>
      <c r="D64" s="2">
        <v>1.11704</v>
      </c>
      <c r="E64" s="1"/>
      <c r="F64" s="1"/>
      <c r="G64" s="2"/>
      <c r="H64" s="2"/>
      <c r="I64" s="2"/>
      <c r="J64">
        <f t="shared" si="0"/>
        <v>99.652748831999986</v>
      </c>
      <c r="K64" s="2">
        <f t="shared" si="1"/>
        <v>40698.884673283195</v>
      </c>
      <c r="L64" s="2">
        <f t="shared" si="2"/>
        <v>40.698884673283196</v>
      </c>
      <c r="M64">
        <f t="shared" si="3"/>
        <v>12.728232992889572</v>
      </c>
    </row>
    <row r="65" spans="1:13" x14ac:dyDescent="0.3">
      <c r="A65" s="2">
        <v>121.184</v>
      </c>
      <c r="B65" s="2">
        <v>3950</v>
      </c>
      <c r="C65" s="2">
        <v>0.28284999999999999</v>
      </c>
      <c r="D65" s="2">
        <v>1.12259</v>
      </c>
      <c r="E65" s="1"/>
      <c r="F65" s="1"/>
      <c r="G65" s="2"/>
      <c r="H65" s="2"/>
      <c r="I65" s="2"/>
      <c r="J65">
        <f t="shared" si="0"/>
        <v>98.858998783999994</v>
      </c>
      <c r="K65" s="2">
        <f t="shared" si="1"/>
        <v>40892.336068939127</v>
      </c>
      <c r="L65" s="2">
        <f t="shared" si="2"/>
        <v>40.892336068939123</v>
      </c>
      <c r="M65">
        <f t="shared" si="3"/>
        <v>12.788733285624245</v>
      </c>
    </row>
    <row r="66" spans="1:13" x14ac:dyDescent="0.3">
      <c r="A66" s="2">
        <v>120.004</v>
      </c>
      <c r="B66" s="2">
        <v>4000</v>
      </c>
      <c r="C66" s="2">
        <v>0.28455000000000003</v>
      </c>
      <c r="D66" s="2">
        <v>1.1246100000000001</v>
      </c>
      <c r="E66" s="1"/>
      <c r="F66" s="1"/>
      <c r="G66" s="2"/>
      <c r="H66" s="2"/>
      <c r="I66" s="2"/>
      <c r="J66">
        <f t="shared" si="0"/>
        <v>97.896383103999995</v>
      </c>
      <c r="K66" s="2">
        <f t="shared" si="1"/>
        <v>41006.741063005116</v>
      </c>
      <c r="L66" s="2">
        <f t="shared" si="2"/>
        <v>41.006741063005116</v>
      </c>
      <c r="M66">
        <f t="shared" si="3"/>
        <v>12.824512482811384</v>
      </c>
    </row>
    <row r="67" spans="1:13" x14ac:dyDescent="0.3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/>
      <c r="F67" s="1"/>
      <c r="G67" s="2"/>
      <c r="H67" s="2"/>
      <c r="I67" s="2"/>
      <c r="J67">
        <f t="shared" si="0"/>
        <v>96.860347583999996</v>
      </c>
      <c r="K67" s="2">
        <f t="shared" si="1"/>
        <v>41079.927113196514</v>
      </c>
      <c r="L67" s="2">
        <f t="shared" si="2"/>
        <v>41.079927113196511</v>
      </c>
      <c r="M67">
        <f t="shared" si="3"/>
        <v>12.847400802875764</v>
      </c>
    </row>
    <row r="68" spans="1:13" x14ac:dyDescent="0.3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/>
      <c r="F68" s="1"/>
      <c r="G68" s="2"/>
      <c r="H68" s="2"/>
      <c r="I68" s="2"/>
      <c r="J68">
        <f t="shared" si="0"/>
        <v>95.806364991999985</v>
      </c>
      <c r="K68" s="2">
        <f t="shared" si="1"/>
        <v>41134.558231554627</v>
      </c>
      <c r="L68" s="2">
        <f t="shared" si="2"/>
        <v>41.134558231554628</v>
      </c>
      <c r="M68">
        <f t="shared" si="3"/>
        <v>12.864486224471621</v>
      </c>
    </row>
    <row r="69" spans="1:13" x14ac:dyDescent="0.3">
      <c r="A69" s="2">
        <v>116.5</v>
      </c>
      <c r="B69" s="2">
        <v>4150</v>
      </c>
      <c r="C69" s="2">
        <v>0.29304999999999998</v>
      </c>
      <c r="D69" s="2">
        <v>1.12233</v>
      </c>
      <c r="E69" s="1"/>
      <c r="F69" s="1"/>
      <c r="G69" s="2"/>
      <c r="H69" s="2"/>
      <c r="I69" s="2"/>
      <c r="J69">
        <f t="shared" si="0"/>
        <v>95.037903999999997</v>
      </c>
      <c r="K69" s="2">
        <f t="shared" si="1"/>
        <v>41302.236040957796</v>
      </c>
      <c r="L69" s="2">
        <f t="shared" si="2"/>
        <v>41.302236040957794</v>
      </c>
      <c r="M69">
        <f t="shared" si="3"/>
        <v>12.916926045438554</v>
      </c>
    </row>
    <row r="70" spans="1:13" x14ac:dyDescent="0.3">
      <c r="A70" s="2">
        <v>115.931</v>
      </c>
      <c r="B70" s="2">
        <v>4200</v>
      </c>
      <c r="C70" s="2">
        <v>0.2949</v>
      </c>
      <c r="D70" s="2">
        <v>1.1217900000000001</v>
      </c>
      <c r="E70" s="1"/>
      <c r="F70" s="1"/>
      <c r="G70" s="2"/>
      <c r="H70" s="2"/>
      <c r="I70" s="2"/>
      <c r="J70">
        <f t="shared" si="0"/>
        <v>94.573727455999986</v>
      </c>
      <c r="K70" s="2">
        <f t="shared" si="1"/>
        <v>41595.697835772204</v>
      </c>
      <c r="L70" s="2">
        <f t="shared" si="2"/>
        <v>41.595697835772206</v>
      </c>
      <c r="M70">
        <f t="shared" si="3"/>
        <v>13.008703747183818</v>
      </c>
    </row>
    <row r="71" spans="1:13" x14ac:dyDescent="0.3">
      <c r="A71" s="2">
        <v>115.03400000000001</v>
      </c>
      <c r="B71" s="2">
        <v>4250</v>
      </c>
      <c r="C71" s="2">
        <v>0.29715000000000003</v>
      </c>
      <c r="D71" s="2">
        <v>1.12456</v>
      </c>
      <c r="E71" s="1"/>
      <c r="F71" s="1"/>
      <c r="G71" s="2"/>
      <c r="H71" s="2"/>
      <c r="I71" s="2"/>
      <c r="J71">
        <f t="shared" ref="J71:J96" si="4">A71*0.815776</f>
        <v>93.841976383999992</v>
      </c>
      <c r="K71" s="2">
        <f t="shared" ref="K71:K96" si="5">(PI()*2*(B71/60)*J71)</f>
        <v>41765.212344228843</v>
      </c>
      <c r="L71" s="2">
        <f t="shared" ref="L71:L96" si="6">K71/1000</f>
        <v>41.765212344228843</v>
      </c>
      <c r="M71">
        <f t="shared" ref="M71:M96" si="7">L71*(1.01325/1.0189)*(SQRT(27/273))</f>
        <v>13.061717980291968</v>
      </c>
    </row>
    <row r="72" spans="1:13" x14ac:dyDescent="0.3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/>
      <c r="F72" s="1"/>
      <c r="G72" s="2"/>
      <c r="H72" s="2"/>
      <c r="I72" s="2"/>
      <c r="J72">
        <f t="shared" si="4"/>
        <v>93.317432416000003</v>
      </c>
      <c r="K72" s="2">
        <f t="shared" si="5"/>
        <v>42020.368285295364</v>
      </c>
      <c r="L72" s="2">
        <f t="shared" si="6"/>
        <v>42.020368285295362</v>
      </c>
      <c r="M72">
        <f t="shared" si="7"/>
        <v>13.141515849287298</v>
      </c>
    </row>
    <row r="73" spans="1:13" x14ac:dyDescent="0.3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/>
      <c r="F73" s="1"/>
      <c r="G73" s="2"/>
      <c r="H73" s="2"/>
      <c r="I73" s="2"/>
      <c r="J73">
        <f t="shared" si="4"/>
        <v>93.011516415999992</v>
      </c>
      <c r="K73" s="2">
        <f t="shared" si="5"/>
        <v>42369.623017404039</v>
      </c>
      <c r="L73" s="2">
        <f t="shared" si="6"/>
        <v>42.369623017404038</v>
      </c>
      <c r="M73">
        <f t="shared" si="7"/>
        <v>13.250742321703791</v>
      </c>
    </row>
    <row r="74" spans="1:13" x14ac:dyDescent="0.3">
      <c r="A74" s="2">
        <v>113.871</v>
      </c>
      <c r="B74" s="2">
        <v>4400</v>
      </c>
      <c r="C74" s="2">
        <v>0.30919999999999997</v>
      </c>
      <c r="D74" s="2">
        <v>1.1198600000000001</v>
      </c>
      <c r="E74" s="1"/>
      <c r="F74" s="1"/>
      <c r="G74" s="2"/>
      <c r="H74" s="2"/>
      <c r="I74" s="2"/>
      <c r="J74">
        <f t="shared" si="4"/>
        <v>92.893228895999997</v>
      </c>
      <c r="K74" s="2">
        <f t="shared" si="5"/>
        <v>42802.127201959942</v>
      </c>
      <c r="L74" s="2">
        <f t="shared" si="6"/>
        <v>42.802127201959941</v>
      </c>
      <c r="M74">
        <f t="shared" si="7"/>
        <v>13.386004358381692</v>
      </c>
    </row>
    <row r="75" spans="1:13" x14ac:dyDescent="0.3">
      <c r="A75" s="2">
        <v>113.985</v>
      </c>
      <c r="B75" s="2">
        <v>4450</v>
      </c>
      <c r="C75" s="2">
        <v>0.30990000000000001</v>
      </c>
      <c r="D75" s="2">
        <v>1.11873</v>
      </c>
      <c r="E75" s="1"/>
      <c r="F75" s="1"/>
      <c r="G75" s="2"/>
      <c r="H75" s="2"/>
      <c r="I75" s="2"/>
      <c r="J75">
        <f t="shared" si="4"/>
        <v>92.986227359999987</v>
      </c>
      <c r="K75" s="2">
        <f t="shared" si="5"/>
        <v>43331.852565948924</v>
      </c>
      <c r="L75" s="2">
        <f t="shared" si="6"/>
        <v>43.331852565948921</v>
      </c>
      <c r="M75">
        <f t="shared" si="7"/>
        <v>13.551671499120834</v>
      </c>
    </row>
    <row r="76" spans="1:13" x14ac:dyDescent="0.3">
      <c r="A76" s="2">
        <v>113.306</v>
      </c>
      <c r="B76" s="2">
        <v>4500</v>
      </c>
      <c r="C76" s="2">
        <v>0.31445000000000001</v>
      </c>
      <c r="D76" s="2">
        <v>1.1156299999999999</v>
      </c>
      <c r="E76" s="1"/>
      <c r="F76" s="1"/>
      <c r="G76" s="2"/>
      <c r="H76" s="2"/>
      <c r="I76" s="2"/>
      <c r="J76">
        <f t="shared" si="4"/>
        <v>92.432315455999998</v>
      </c>
      <c r="K76" s="2">
        <f t="shared" si="5"/>
        <v>43557.702478629581</v>
      </c>
      <c r="L76" s="2">
        <f t="shared" si="6"/>
        <v>43.557702478629579</v>
      </c>
      <c r="M76">
        <f t="shared" si="7"/>
        <v>13.622304154858211</v>
      </c>
    </row>
    <row r="77" spans="1:13" x14ac:dyDescent="0.3">
      <c r="A77" s="2">
        <v>113.074</v>
      </c>
      <c r="B77" s="2">
        <v>4550</v>
      </c>
      <c r="C77" s="2">
        <v>0.31709999999999999</v>
      </c>
      <c r="D77" s="2">
        <v>1.1095299999999999</v>
      </c>
      <c r="E77" s="1"/>
      <c r="F77" s="1"/>
      <c r="G77" s="2"/>
      <c r="H77" s="2"/>
      <c r="I77" s="2"/>
      <c r="J77">
        <f t="shared" si="4"/>
        <v>92.243055423999991</v>
      </c>
      <c r="K77" s="2">
        <f t="shared" si="5"/>
        <v>43951.4992984817</v>
      </c>
      <c r="L77" s="2">
        <f t="shared" si="6"/>
        <v>43.9514992984817</v>
      </c>
      <c r="M77">
        <f t="shared" si="7"/>
        <v>13.745460789620418</v>
      </c>
    </row>
    <row r="78" spans="1:13" x14ac:dyDescent="0.3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/>
      <c r="F78" s="1"/>
      <c r="G78" s="2"/>
      <c r="H78" s="2"/>
      <c r="I78" s="2"/>
      <c r="J78">
        <f t="shared" si="4"/>
        <v>91.525988319999982</v>
      </c>
      <c r="K78" s="2">
        <f t="shared" si="5"/>
        <v>44089.0637861941</v>
      </c>
      <c r="L78" s="2">
        <f t="shared" si="6"/>
        <v>44.089063786194103</v>
      </c>
      <c r="M78">
        <f t="shared" si="7"/>
        <v>13.7884829231557</v>
      </c>
    </row>
    <row r="79" spans="1:13" x14ac:dyDescent="0.3">
      <c r="A79" s="2">
        <v>111.06100000000001</v>
      </c>
      <c r="B79" s="2">
        <v>4650</v>
      </c>
      <c r="C79" s="2">
        <v>0.32055</v>
      </c>
      <c r="D79" s="2">
        <v>1.09782</v>
      </c>
      <c r="E79" s="1"/>
      <c r="F79" s="1"/>
      <c r="G79" s="2"/>
      <c r="H79" s="2"/>
      <c r="I79" s="2"/>
      <c r="J79">
        <f t="shared" si="4"/>
        <v>90.600898336</v>
      </c>
      <c r="K79" s="2">
        <f t="shared" si="5"/>
        <v>44117.82307625706</v>
      </c>
      <c r="L79" s="2">
        <f t="shared" si="6"/>
        <v>44.117823076257061</v>
      </c>
      <c r="M79">
        <f t="shared" si="7"/>
        <v>13.797477148613471</v>
      </c>
    </row>
    <row r="80" spans="1:13" x14ac:dyDescent="0.3">
      <c r="A80" s="2">
        <v>109.973</v>
      </c>
      <c r="B80" s="2">
        <v>4700</v>
      </c>
      <c r="C80" s="2">
        <v>0.32069999999999999</v>
      </c>
      <c r="D80" s="2">
        <v>1.09558</v>
      </c>
      <c r="E80" s="1"/>
      <c r="F80" s="1"/>
      <c r="G80" s="2"/>
      <c r="H80" s="2"/>
      <c r="I80" s="2"/>
      <c r="J80">
        <f t="shared" si="4"/>
        <v>89.713334047999993</v>
      </c>
      <c r="K80" s="2">
        <f t="shared" si="5"/>
        <v>44155.364350631535</v>
      </c>
      <c r="L80" s="2">
        <f t="shared" si="6"/>
        <v>44.155364350631537</v>
      </c>
      <c r="M80">
        <f t="shared" si="7"/>
        <v>13.809217865611597</v>
      </c>
    </row>
    <row r="81" spans="1:13" x14ac:dyDescent="0.3">
      <c r="A81" s="2">
        <v>108.654</v>
      </c>
      <c r="B81" s="2">
        <v>4750</v>
      </c>
      <c r="C81" s="2">
        <v>0.32485000000000003</v>
      </c>
      <c r="D81" s="2">
        <v>1.0882700000000001</v>
      </c>
      <c r="E81" s="1"/>
      <c r="F81" s="1"/>
      <c r="G81" s="2"/>
      <c r="H81" s="2"/>
      <c r="I81" s="2"/>
      <c r="J81">
        <f t="shared" si="4"/>
        <v>88.637325503999989</v>
      </c>
      <c r="K81" s="2">
        <f t="shared" si="5"/>
        <v>44089.875350892151</v>
      </c>
      <c r="L81" s="2">
        <f t="shared" si="6"/>
        <v>44.08987535089215</v>
      </c>
      <c r="M81">
        <f t="shared" si="7"/>
        <v>13.788736733171588</v>
      </c>
    </row>
    <row r="82" spans="1:13" x14ac:dyDescent="0.3">
      <c r="A82" s="2">
        <v>107.07599999999999</v>
      </c>
      <c r="B82" s="2">
        <v>4800</v>
      </c>
      <c r="C82" s="2">
        <v>0.32455000000000001</v>
      </c>
      <c r="D82" s="2">
        <v>1.08396</v>
      </c>
      <c r="E82" s="1"/>
      <c r="F82" s="1"/>
      <c r="G82" s="2"/>
      <c r="H82" s="2"/>
      <c r="I82" s="2"/>
      <c r="J82">
        <f t="shared" si="4"/>
        <v>87.350030975999985</v>
      </c>
      <c r="K82" s="2">
        <f t="shared" si="5"/>
        <v>43906.914496806785</v>
      </c>
      <c r="L82" s="2">
        <f t="shared" si="6"/>
        <v>43.906914496806785</v>
      </c>
      <c r="M82">
        <f t="shared" si="7"/>
        <v>13.731517268852818</v>
      </c>
    </row>
    <row r="83" spans="1:13" x14ac:dyDescent="0.3">
      <c r="A83" s="2">
        <v>105.24</v>
      </c>
      <c r="B83" s="2">
        <v>4850</v>
      </c>
      <c r="C83" s="2">
        <v>0.32569999999999999</v>
      </c>
      <c r="D83" s="2">
        <v>1.0822099999999999</v>
      </c>
      <c r="E83" s="1"/>
      <c r="F83" s="1"/>
      <c r="G83" s="2"/>
      <c r="H83" s="2"/>
      <c r="I83" s="2"/>
      <c r="J83">
        <f t="shared" si="4"/>
        <v>85.852266239999992</v>
      </c>
      <c r="K83" s="2">
        <f t="shared" si="5"/>
        <v>43603.577241035062</v>
      </c>
      <c r="L83" s="2">
        <f t="shared" si="6"/>
        <v>43.603577241035062</v>
      </c>
      <c r="M83">
        <f t="shared" si="7"/>
        <v>13.63665109996685</v>
      </c>
    </row>
    <row r="84" spans="1:13" x14ac:dyDescent="0.3">
      <c r="A84" s="2">
        <v>103.63200000000001</v>
      </c>
      <c r="B84" s="2">
        <v>4900</v>
      </c>
      <c r="C84" s="2">
        <v>0.32769999999999999</v>
      </c>
      <c r="D84" s="2">
        <v>1.0846</v>
      </c>
      <c r="E84" s="1"/>
      <c r="F84" s="1"/>
      <c r="G84" s="2"/>
      <c r="H84" s="2"/>
      <c r="I84" s="2"/>
      <c r="J84">
        <f t="shared" si="4"/>
        <v>84.540498431999993</v>
      </c>
      <c r="K84" s="2">
        <f t="shared" si="5"/>
        <v>43379.995438115795</v>
      </c>
      <c r="L84" s="2">
        <f t="shared" si="6"/>
        <v>43.379995438115792</v>
      </c>
      <c r="M84">
        <f t="shared" si="7"/>
        <v>13.566727776431774</v>
      </c>
    </row>
    <row r="85" spans="1:13" x14ac:dyDescent="0.3">
      <c r="A85" s="2">
        <v>102.33499999999999</v>
      </c>
      <c r="B85" s="2">
        <v>4950</v>
      </c>
      <c r="C85" s="2">
        <v>0.32845000000000002</v>
      </c>
      <c r="D85" s="2">
        <v>1.08823</v>
      </c>
      <c r="E85" s="1"/>
      <c r="F85" s="1"/>
      <c r="G85" s="2"/>
      <c r="H85" s="2"/>
      <c r="I85" s="2"/>
      <c r="J85">
        <f t="shared" si="4"/>
        <v>83.482436959999987</v>
      </c>
      <c r="K85" s="2">
        <f t="shared" si="5"/>
        <v>43274.188758455981</v>
      </c>
      <c r="L85" s="2">
        <f t="shared" si="6"/>
        <v>43.274188758455978</v>
      </c>
      <c r="M85">
        <f t="shared" si="7"/>
        <v>13.533637629570864</v>
      </c>
    </row>
    <row r="86" spans="1:13" x14ac:dyDescent="0.3">
      <c r="A86" s="2">
        <v>101.10599999999999</v>
      </c>
      <c r="B86" s="2">
        <v>5000</v>
      </c>
      <c r="C86" s="2">
        <v>0.32869999999999999</v>
      </c>
      <c r="D86" s="2">
        <v>1.08687</v>
      </c>
      <c r="E86" s="1"/>
      <c r="F86" s="1"/>
      <c r="G86" s="2"/>
      <c r="H86" s="2"/>
      <c r="I86" s="2"/>
      <c r="J86">
        <f t="shared" si="4"/>
        <v>82.479848255999997</v>
      </c>
      <c r="K86" s="2">
        <f t="shared" si="5"/>
        <v>43186.347558375084</v>
      </c>
      <c r="L86" s="2">
        <f t="shared" si="6"/>
        <v>43.186347558375083</v>
      </c>
      <c r="M86">
        <f t="shared" si="7"/>
        <v>13.506166034956415</v>
      </c>
    </row>
    <row r="87" spans="1:13" x14ac:dyDescent="0.3">
      <c r="A87" s="2">
        <v>99.314899999999994</v>
      </c>
      <c r="B87" s="2">
        <v>5050</v>
      </c>
      <c r="C87" s="2">
        <v>0.32984999999999998</v>
      </c>
      <c r="D87" s="2">
        <v>1.0891</v>
      </c>
      <c r="E87" s="1"/>
      <c r="F87" s="1"/>
      <c r="G87" s="2"/>
      <c r="H87" s="2"/>
      <c r="I87" s="2"/>
      <c r="J87">
        <f t="shared" si="4"/>
        <v>81.018711862399996</v>
      </c>
      <c r="K87" s="2">
        <f t="shared" si="5"/>
        <v>42845.511315021053</v>
      </c>
      <c r="L87" s="2">
        <f t="shared" si="6"/>
        <v>42.845511315021049</v>
      </c>
      <c r="M87">
        <f t="shared" si="7"/>
        <v>13.399572373909992</v>
      </c>
    </row>
    <row r="88" spans="1:13" x14ac:dyDescent="0.3">
      <c r="A88" s="2">
        <v>97.581500000000005</v>
      </c>
      <c r="B88" s="2">
        <v>5100</v>
      </c>
      <c r="C88" s="2">
        <v>0.32969999999999999</v>
      </c>
      <c r="D88" s="2">
        <v>1.09185</v>
      </c>
      <c r="E88" s="1"/>
      <c r="F88" s="1"/>
      <c r="G88" s="2"/>
      <c r="H88" s="2"/>
      <c r="I88" s="2"/>
      <c r="J88">
        <f t="shared" si="4"/>
        <v>79.604645743999995</v>
      </c>
      <c r="K88" s="2">
        <f t="shared" si="5"/>
        <v>42514.512944364622</v>
      </c>
      <c r="L88" s="2">
        <f t="shared" si="6"/>
        <v>42.514512944364625</v>
      </c>
      <c r="M88">
        <f t="shared" si="7"/>
        <v>13.296055424593016</v>
      </c>
    </row>
    <row r="89" spans="1:13" x14ac:dyDescent="0.3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/>
      <c r="F89" s="1"/>
      <c r="G89" s="2"/>
      <c r="H89" s="2"/>
      <c r="I89" s="2"/>
      <c r="J89">
        <f t="shared" si="4"/>
        <v>78.190987513599993</v>
      </c>
      <c r="K89" s="2">
        <f t="shared" si="5"/>
        <v>42168.92648469111</v>
      </c>
      <c r="L89" s="2">
        <f t="shared" si="6"/>
        <v>42.168926484691113</v>
      </c>
      <c r="M89">
        <f t="shared" si="7"/>
        <v>13.18797617344833</v>
      </c>
    </row>
    <row r="90" spans="1:13" x14ac:dyDescent="0.3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/>
      <c r="F90" s="1"/>
      <c r="G90" s="2"/>
      <c r="H90" s="2"/>
      <c r="I90" s="2"/>
      <c r="J90">
        <f t="shared" si="4"/>
        <v>77.338256860799987</v>
      </c>
      <c r="K90" s="2">
        <f t="shared" si="5"/>
        <v>42113.985263190472</v>
      </c>
      <c r="L90" s="2">
        <f t="shared" si="6"/>
        <v>42.113985263190472</v>
      </c>
      <c r="M90">
        <f t="shared" si="7"/>
        <v>13.17079376970956</v>
      </c>
    </row>
    <row r="91" spans="1:13" x14ac:dyDescent="0.3">
      <c r="A91" s="2">
        <v>93.0976</v>
      </c>
      <c r="B91" s="2">
        <v>5250</v>
      </c>
      <c r="C91" s="2">
        <v>0.33129999999999998</v>
      </c>
      <c r="D91" s="2">
        <v>1.0880399999999999</v>
      </c>
      <c r="E91" s="1"/>
      <c r="F91" s="1"/>
      <c r="G91" s="2"/>
      <c r="H91" s="2"/>
      <c r="I91" s="2"/>
      <c r="J91">
        <f t="shared" si="4"/>
        <v>75.94678773759999</v>
      </c>
      <c r="K91" s="2">
        <f t="shared" si="5"/>
        <v>41753.927323532815</v>
      </c>
      <c r="L91" s="2">
        <f t="shared" si="6"/>
        <v>41.753927323532814</v>
      </c>
      <c r="M91">
        <f t="shared" si="7"/>
        <v>13.058188685228927</v>
      </c>
    </row>
    <row r="92" spans="1:13" x14ac:dyDescent="0.3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/>
      <c r="F92" s="1"/>
      <c r="G92" s="2"/>
      <c r="H92" s="2"/>
      <c r="I92" s="2"/>
      <c r="J92">
        <f t="shared" si="4"/>
        <v>74.878936953600004</v>
      </c>
      <c r="K92" s="2">
        <f t="shared" si="5"/>
        <v>41558.910889427607</v>
      </c>
      <c r="L92" s="2">
        <f t="shared" si="6"/>
        <v>41.558910889427608</v>
      </c>
      <c r="M92">
        <f t="shared" si="7"/>
        <v>12.997198939916252</v>
      </c>
    </row>
    <row r="93" spans="1:13" x14ac:dyDescent="0.3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/>
      <c r="F93" s="1"/>
      <c r="G93" s="2"/>
      <c r="H93" s="2"/>
      <c r="I93" s="2"/>
      <c r="J93">
        <f t="shared" si="4"/>
        <v>73.904247788799992</v>
      </c>
      <c r="K93" s="2">
        <f t="shared" si="5"/>
        <v>41404.905809489996</v>
      </c>
      <c r="L93" s="2">
        <f t="shared" si="6"/>
        <v>41.404905809489996</v>
      </c>
      <c r="M93">
        <f t="shared" si="7"/>
        <v>12.949035149795947</v>
      </c>
    </row>
    <row r="94" spans="1:13" x14ac:dyDescent="0.3">
      <c r="A94" s="2">
        <v>89.6374</v>
      </c>
      <c r="B94" s="2">
        <v>5400</v>
      </c>
      <c r="C94" s="2">
        <v>0.33879999999999999</v>
      </c>
      <c r="D94" s="2">
        <v>1.0789500000000001</v>
      </c>
      <c r="E94" s="1"/>
      <c r="F94" s="1"/>
      <c r="G94" s="2"/>
      <c r="H94" s="2"/>
      <c r="I94" s="2"/>
      <c r="J94">
        <f t="shared" si="4"/>
        <v>73.124039622399991</v>
      </c>
      <c r="K94" s="2">
        <f t="shared" si="5"/>
        <v>41350.670222137334</v>
      </c>
      <c r="L94" s="2">
        <f t="shared" si="6"/>
        <v>41.350670222137332</v>
      </c>
      <c r="M94">
        <f t="shared" si="7"/>
        <v>12.932073427186776</v>
      </c>
    </row>
    <row r="95" spans="1:13" x14ac:dyDescent="0.3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/>
      <c r="F95" s="1"/>
      <c r="G95" s="2"/>
      <c r="H95" s="2"/>
      <c r="I95" s="2"/>
      <c r="J95">
        <f t="shared" si="4"/>
        <v>72.543370265600004</v>
      </c>
      <c r="K95" s="2">
        <f t="shared" si="5"/>
        <v>41402.145635237997</v>
      </c>
      <c r="L95" s="2">
        <f t="shared" si="6"/>
        <v>41.402145635238</v>
      </c>
      <c r="M95">
        <f t="shared" si="7"/>
        <v>12.948171928573489</v>
      </c>
    </row>
    <row r="96" spans="1:13" x14ac:dyDescent="0.3">
      <c r="A96" s="2">
        <v>88.647400000000005</v>
      </c>
      <c r="B96" s="2">
        <v>5500</v>
      </c>
      <c r="C96" s="2">
        <v>0.3488</v>
      </c>
      <c r="D96" s="2">
        <v>1.0836600000000001</v>
      </c>
      <c r="E96" s="1"/>
      <c r="F96" s="1"/>
      <c r="G96" s="2"/>
      <c r="H96" s="2"/>
      <c r="I96" s="2"/>
      <c r="J96">
        <f t="shared" si="4"/>
        <v>72.316421382399994</v>
      </c>
      <c r="K96" s="2">
        <f t="shared" si="5"/>
        <v>41651.268660622802</v>
      </c>
      <c r="L96" s="2">
        <f t="shared" si="6"/>
        <v>41.651268660622804</v>
      </c>
      <c r="M96">
        <f t="shared" si="7"/>
        <v>13.02608305406123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03161-FCC0-41C3-896A-DB51623333E7}">
  <dimension ref="A1:N96"/>
  <sheetViews>
    <sheetView workbookViewId="0">
      <selection activeCell="I11" sqref="I11"/>
    </sheetView>
  </sheetViews>
  <sheetFormatPr defaultRowHeight="14.4" x14ac:dyDescent="0.3"/>
  <cols>
    <col min="1" max="1" width="8.44140625" bestFit="1" customWidth="1"/>
    <col min="2" max="2" width="11.109375" bestFit="1" customWidth="1"/>
    <col min="3" max="3" width="13.109375" bestFit="1" customWidth="1"/>
    <col min="4" max="4" width="8" bestFit="1" customWidth="1"/>
    <col min="7" max="7" width="7" bestFit="1" customWidth="1"/>
    <col min="8" max="8" width="8.6640625" bestFit="1" customWidth="1"/>
    <col min="9" max="9" width="13.21875" bestFit="1" customWidth="1"/>
    <col min="10" max="12" width="12" bestFit="1" customWidth="1"/>
    <col min="13" max="13" width="15.109375" bestFit="1" customWidth="1"/>
    <col min="14" max="14" width="12" bestFit="1" customWidth="1"/>
  </cols>
  <sheetData>
    <row r="1" spans="1:14" x14ac:dyDescent="0.3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</row>
    <row r="2" spans="1:14" x14ac:dyDescent="0.3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</row>
    <row r="3" spans="1:14" x14ac:dyDescent="0.3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</row>
    <row r="4" spans="1:14" x14ac:dyDescent="0.3">
      <c r="A4" s="3" t="s">
        <v>6</v>
      </c>
      <c r="B4" s="3" t="s">
        <v>7</v>
      </c>
      <c r="C4" s="3" t="s">
        <v>8</v>
      </c>
      <c r="D4" s="3" t="s">
        <v>9</v>
      </c>
      <c r="E4" s="1"/>
      <c r="F4" s="1"/>
      <c r="G4" s="2"/>
      <c r="H4" s="2"/>
      <c r="I4" s="2"/>
      <c r="J4" s="5" t="s">
        <v>13</v>
      </c>
      <c r="K4" s="3" t="s">
        <v>15</v>
      </c>
      <c r="L4" s="3" t="s">
        <v>15</v>
      </c>
      <c r="M4" s="5" t="s">
        <v>18</v>
      </c>
      <c r="N4" s="5" t="s">
        <v>19</v>
      </c>
    </row>
    <row r="5" spans="1:14" x14ac:dyDescent="0.3">
      <c r="A5" s="3" t="s">
        <v>10</v>
      </c>
      <c r="B5" s="3" t="s">
        <v>11</v>
      </c>
      <c r="C5" s="3" t="s">
        <v>12</v>
      </c>
      <c r="D5" s="3" t="s">
        <v>9</v>
      </c>
      <c r="E5" s="1"/>
      <c r="F5" s="1"/>
      <c r="G5" s="2"/>
      <c r="H5" s="2"/>
      <c r="I5" s="2"/>
      <c r="J5" s="5" t="s">
        <v>14</v>
      </c>
      <c r="K5" s="3" t="s">
        <v>16</v>
      </c>
      <c r="L5" s="3" t="s">
        <v>17</v>
      </c>
      <c r="M5" s="5" t="s">
        <v>17</v>
      </c>
      <c r="N5" s="5" t="s">
        <v>26</v>
      </c>
    </row>
    <row r="6" spans="1:14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1"/>
      <c r="F6" s="1"/>
      <c r="G6" s="2"/>
      <c r="H6" s="2"/>
      <c r="I6" s="2"/>
      <c r="J6">
        <f>A6*0.815776</f>
        <v>83.433490399999997</v>
      </c>
      <c r="K6" s="2">
        <f>(PI()*2*(B6/60)*J6)</f>
        <v>8737.1346834664855</v>
      </c>
      <c r="L6" s="2">
        <f>K6/1000</f>
        <v>8.7371346834664863</v>
      </c>
      <c r="M6">
        <f>L6*(1.01325/1.0189)*(SQRT(300/293))</f>
        <v>8.7918627117276742</v>
      </c>
      <c r="N6">
        <f>(C6*0.7489*60)/M6</f>
        <v>0.35980470848121043</v>
      </c>
    </row>
    <row r="7" spans="1:14" x14ac:dyDescent="0.3">
      <c r="A7" s="2">
        <v>102.756</v>
      </c>
      <c r="B7" s="2">
        <v>1050</v>
      </c>
      <c r="C7" s="2">
        <v>7.2400000000000006E-2</v>
      </c>
      <c r="D7" s="2">
        <v>1.26783</v>
      </c>
      <c r="E7" s="1"/>
      <c r="F7" s="1"/>
      <c r="G7" s="2"/>
      <c r="H7" s="2"/>
      <c r="I7" s="2"/>
      <c r="J7">
        <f t="shared" ref="J7:J70" si="0">A7*0.815776</f>
        <v>83.825878656</v>
      </c>
      <c r="K7" s="2">
        <f t="shared" ref="K7:K70" si="1">(PI()*2*(B7/60)*J7)</f>
        <v>9217.1367598239667</v>
      </c>
      <c r="L7" s="2">
        <f t="shared" ref="L7:L70" si="2">K7/1000</f>
        <v>9.2171367598239673</v>
      </c>
      <c r="M7">
        <f t="shared" ref="M7:M70" si="3">L7*(1.01325/1.0189)*(SQRT(300/293))</f>
        <v>9.2748714450902305</v>
      </c>
      <c r="N7">
        <f t="shared" ref="N7:N70" si="4">(C7*0.7489*60)/M7</f>
        <v>0.35075651660079171</v>
      </c>
    </row>
    <row r="8" spans="1:14" x14ac:dyDescent="0.3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/>
      <c r="F8" s="1"/>
      <c r="G8" s="2"/>
      <c r="H8" s="2"/>
      <c r="I8" s="2"/>
      <c r="J8">
        <f t="shared" si="0"/>
        <v>84.586997663999995</v>
      </c>
      <c r="K8" s="2">
        <f t="shared" si="1"/>
        <v>9743.7226498494438</v>
      </c>
      <c r="L8" s="2">
        <f t="shared" si="2"/>
        <v>9.7437226498494436</v>
      </c>
      <c r="M8">
        <f t="shared" si="3"/>
        <v>9.8047557857537395</v>
      </c>
      <c r="N8">
        <f t="shared" si="4"/>
        <v>0.33775811171266401</v>
      </c>
    </row>
    <row r="9" spans="1:14" x14ac:dyDescent="0.3">
      <c r="A9" s="2">
        <v>104.209</v>
      </c>
      <c r="B9" s="2">
        <v>1150</v>
      </c>
      <c r="C9" s="2">
        <v>7.2800000000000004E-2</v>
      </c>
      <c r="D9" s="2">
        <v>1.2847599999999999</v>
      </c>
      <c r="E9" s="1"/>
      <c r="F9" s="1"/>
      <c r="G9" s="2"/>
      <c r="H9" s="2"/>
      <c r="I9" s="2"/>
      <c r="J9">
        <f t="shared" si="0"/>
        <v>85.011201184000001</v>
      </c>
      <c r="K9" s="2">
        <f t="shared" si="1"/>
        <v>10237.704995979104</v>
      </c>
      <c r="L9" s="2">
        <f t="shared" si="2"/>
        <v>10.237704995979104</v>
      </c>
      <c r="M9">
        <f t="shared" si="3"/>
        <v>10.301832359084759</v>
      </c>
      <c r="N9">
        <f t="shared" si="4"/>
        <v>0.31753527780087282</v>
      </c>
    </row>
    <row r="10" spans="1:14" x14ac:dyDescent="0.3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/>
      <c r="F10" s="1"/>
      <c r="G10" s="2"/>
      <c r="H10" s="2"/>
      <c r="I10" s="2"/>
      <c r="J10">
        <f t="shared" si="0"/>
        <v>86.318074335999995</v>
      </c>
      <c r="K10" s="2">
        <f t="shared" si="1"/>
        <v>10847.049128239811</v>
      </c>
      <c r="L10" s="2">
        <f t="shared" si="2"/>
        <v>10.84704912823981</v>
      </c>
      <c r="M10">
        <f t="shared" si="3"/>
        <v>10.914993326509315</v>
      </c>
      <c r="N10">
        <f t="shared" si="4"/>
        <v>0.30628416344338172</v>
      </c>
    </row>
    <row r="11" spans="1:14" x14ac:dyDescent="0.3">
      <c r="A11" s="2">
        <v>107.51</v>
      </c>
      <c r="B11" s="2">
        <v>1250</v>
      </c>
      <c r="C11" s="2">
        <v>7.8950000000000006E-2</v>
      </c>
      <c r="D11" s="2">
        <v>1.2972900000000001</v>
      </c>
      <c r="E11" s="1"/>
      <c r="F11" s="1"/>
      <c r="G11" s="2"/>
      <c r="H11" s="2"/>
      <c r="I11" s="2"/>
      <c r="J11">
        <f t="shared" si="0"/>
        <v>87.704077760000004</v>
      </c>
      <c r="K11" s="2">
        <f t="shared" si="1"/>
        <v>11480.436932528499</v>
      </c>
      <c r="L11" s="2">
        <f t="shared" si="2"/>
        <v>11.480436932528498</v>
      </c>
      <c r="M11">
        <f t="shared" si="3"/>
        <v>11.552348571716477</v>
      </c>
      <c r="N11">
        <f t="shared" si="4"/>
        <v>0.30708381745729285</v>
      </c>
    </row>
    <row r="12" spans="1:14" x14ac:dyDescent="0.3">
      <c r="A12" s="2">
        <v>109.488</v>
      </c>
      <c r="B12" s="2">
        <v>1300</v>
      </c>
      <c r="C12" s="2">
        <v>7.9000000000000001E-2</v>
      </c>
      <c r="D12" s="2">
        <v>1.29895</v>
      </c>
      <c r="E12" s="1"/>
      <c r="F12" s="1"/>
      <c r="G12" s="2"/>
      <c r="H12" s="2"/>
      <c r="I12" s="2"/>
      <c r="J12">
        <f t="shared" si="0"/>
        <v>89.317682687999991</v>
      </c>
      <c r="K12" s="2">
        <f t="shared" si="1"/>
        <v>12159.323616625685</v>
      </c>
      <c r="L12" s="2">
        <f t="shared" si="2"/>
        <v>12.159323616625684</v>
      </c>
      <c r="M12">
        <f t="shared" si="3"/>
        <v>12.235487694511184</v>
      </c>
      <c r="N12">
        <f t="shared" si="4"/>
        <v>0.29012215030810967</v>
      </c>
    </row>
    <row r="13" spans="1:14" x14ac:dyDescent="0.3">
      <c r="A13" s="2">
        <v>111.797</v>
      </c>
      <c r="B13" s="2">
        <v>1350</v>
      </c>
      <c r="C13" s="2">
        <v>7.9600000000000004E-2</v>
      </c>
      <c r="D13" s="2">
        <v>1.2946899999999999</v>
      </c>
      <c r="E13" s="1"/>
      <c r="F13" s="1"/>
      <c r="G13" s="2"/>
      <c r="H13" s="2"/>
      <c r="I13" s="2"/>
      <c r="J13">
        <f t="shared" si="0"/>
        <v>91.201309471999991</v>
      </c>
      <c r="K13" s="2">
        <f t="shared" si="1"/>
        <v>12893.281372575198</v>
      </c>
      <c r="L13" s="2">
        <f t="shared" si="2"/>
        <v>12.893281372575199</v>
      </c>
      <c r="M13">
        <f t="shared" si="3"/>
        <v>12.974042845632612</v>
      </c>
      <c r="N13">
        <f t="shared" si="4"/>
        <v>0.27568479945355068</v>
      </c>
    </row>
    <row r="14" spans="1:14" x14ac:dyDescent="0.3">
      <c r="A14" s="2">
        <v>114.268</v>
      </c>
      <c r="B14" s="2">
        <v>1400</v>
      </c>
      <c r="C14" s="2">
        <v>8.3500000000000005E-2</v>
      </c>
      <c r="D14" s="2">
        <v>1.2855000000000001</v>
      </c>
      <c r="E14" s="1"/>
      <c r="F14" s="1"/>
      <c r="G14" s="2"/>
      <c r="H14" s="2"/>
      <c r="I14" s="2"/>
      <c r="J14">
        <f t="shared" si="0"/>
        <v>93.217091967999991</v>
      </c>
      <c r="K14" s="2">
        <f t="shared" si="1"/>
        <v>13666.339461398069</v>
      </c>
      <c r="L14" s="2">
        <f t="shared" si="2"/>
        <v>13.666339461398069</v>
      </c>
      <c r="M14">
        <f t="shared" si="3"/>
        <v>13.751943247921552</v>
      </c>
      <c r="N14">
        <f t="shared" si="4"/>
        <v>0.27283336851808709</v>
      </c>
    </row>
    <row r="15" spans="1:14" x14ac:dyDescent="0.3">
      <c r="A15" s="2">
        <v>115.783</v>
      </c>
      <c r="B15" s="2">
        <v>1450</v>
      </c>
      <c r="C15" s="2">
        <v>8.4699999999999998E-2</v>
      </c>
      <c r="D15" s="2">
        <v>1.2781800000000001</v>
      </c>
      <c r="E15" s="1"/>
      <c r="F15" s="1"/>
      <c r="G15" s="2"/>
      <c r="H15" s="2"/>
      <c r="I15" s="2"/>
      <c r="J15">
        <f t="shared" si="0"/>
        <v>94.452992607999988</v>
      </c>
      <c r="K15" s="2">
        <f t="shared" si="1"/>
        <v>14342.086671531752</v>
      </c>
      <c r="L15" s="2">
        <f t="shared" si="2"/>
        <v>14.342086671531751</v>
      </c>
      <c r="M15">
        <f t="shared" si="3"/>
        <v>14.431923231584937</v>
      </c>
      <c r="N15">
        <f t="shared" si="4"/>
        <v>0.26371466497760943</v>
      </c>
    </row>
    <row r="16" spans="1:14" x14ac:dyDescent="0.3">
      <c r="A16" s="2">
        <v>116.985</v>
      </c>
      <c r="B16" s="2">
        <v>1500</v>
      </c>
      <c r="C16" s="2">
        <v>8.8650000000000007E-2</v>
      </c>
      <c r="D16" s="2">
        <v>1.2795000000000001</v>
      </c>
      <c r="E16" s="1"/>
      <c r="F16" s="1"/>
      <c r="G16" s="2"/>
      <c r="H16" s="2"/>
      <c r="I16" s="2"/>
      <c r="J16">
        <f t="shared" si="0"/>
        <v>95.43355536</v>
      </c>
      <c r="K16" s="2">
        <f t="shared" si="1"/>
        <v>14990.667821246541</v>
      </c>
      <c r="L16" s="2">
        <f t="shared" si="2"/>
        <v>14.990667821246541</v>
      </c>
      <c r="M16">
        <f t="shared" si="3"/>
        <v>15.084566990928309</v>
      </c>
      <c r="N16">
        <f t="shared" si="4"/>
        <v>0.26407115977512463</v>
      </c>
    </row>
    <row r="17" spans="1:14" x14ac:dyDescent="0.3">
      <c r="A17" s="2">
        <v>117.788</v>
      </c>
      <c r="B17" s="2">
        <v>1550</v>
      </c>
      <c r="C17" s="2">
        <v>9.3200000000000005E-2</v>
      </c>
      <c r="D17" s="2">
        <v>1.27766</v>
      </c>
      <c r="E17" s="1"/>
      <c r="F17" s="1"/>
      <c r="G17" s="2"/>
      <c r="H17" s="2"/>
      <c r="I17" s="2"/>
      <c r="J17">
        <f t="shared" si="0"/>
        <v>96.088623487999996</v>
      </c>
      <c r="K17" s="2">
        <f t="shared" si="1"/>
        <v>15596.684538245247</v>
      </c>
      <c r="L17" s="2">
        <f t="shared" si="2"/>
        <v>15.596684538245247</v>
      </c>
      <c r="M17">
        <f t="shared" si="3"/>
        <v>15.694379700688511</v>
      </c>
      <c r="N17">
        <f t="shared" si="4"/>
        <v>0.26683748449238037</v>
      </c>
    </row>
    <row r="18" spans="1:14" x14ac:dyDescent="0.3">
      <c r="A18" s="2">
        <v>118.471</v>
      </c>
      <c r="B18" s="2">
        <v>1600</v>
      </c>
      <c r="C18" s="2">
        <v>9.5899999999999999E-2</v>
      </c>
      <c r="D18" s="2">
        <v>1.2823500000000001</v>
      </c>
      <c r="E18" s="1"/>
      <c r="F18" s="1"/>
      <c r="G18" s="2"/>
      <c r="H18" s="2"/>
      <c r="I18" s="2"/>
      <c r="J18">
        <f t="shared" si="0"/>
        <v>96.645798495999998</v>
      </c>
      <c r="K18" s="2">
        <f t="shared" si="1"/>
        <v>16193.158962952164</v>
      </c>
      <c r="L18" s="2">
        <f t="shared" si="2"/>
        <v>16.193158962952165</v>
      </c>
      <c r="M18">
        <f t="shared" si="3"/>
        <v>16.29459034674889</v>
      </c>
      <c r="N18">
        <f t="shared" si="4"/>
        <v>0.26445406164259716</v>
      </c>
    </row>
    <row r="19" spans="1:14" x14ac:dyDescent="0.3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/>
      <c r="F19" s="1"/>
      <c r="G19" s="2"/>
      <c r="H19" s="2"/>
      <c r="I19" s="2"/>
      <c r="J19">
        <f t="shared" si="0"/>
        <v>96.891347072000002</v>
      </c>
      <c r="K19" s="2">
        <f t="shared" si="1"/>
        <v>16741.622928679779</v>
      </c>
      <c r="L19" s="2">
        <f t="shared" si="2"/>
        <v>16.741622928679778</v>
      </c>
      <c r="M19">
        <f t="shared" si="3"/>
        <v>16.846489803916665</v>
      </c>
      <c r="N19">
        <f t="shared" si="4"/>
        <v>0.26339211026432235</v>
      </c>
    </row>
    <row r="20" spans="1:14" x14ac:dyDescent="0.3">
      <c r="A20" s="2">
        <v>118.65600000000001</v>
      </c>
      <c r="B20" s="2">
        <v>1700</v>
      </c>
      <c r="C20" s="2">
        <v>0.10005</v>
      </c>
      <c r="D20" s="2">
        <v>1.29942</v>
      </c>
      <c r="E20" s="1"/>
      <c r="F20" s="1"/>
      <c r="G20" s="2"/>
      <c r="H20" s="2"/>
      <c r="I20" s="2"/>
      <c r="J20">
        <f t="shared" si="0"/>
        <v>96.796717055999991</v>
      </c>
      <c r="K20" s="2">
        <f t="shared" si="1"/>
        <v>17232.098461035232</v>
      </c>
      <c r="L20" s="2">
        <f t="shared" si="2"/>
        <v>17.232098461035232</v>
      </c>
      <c r="M20">
        <f t="shared" si="3"/>
        <v>17.340037597347248</v>
      </c>
      <c r="N20">
        <f t="shared" si="4"/>
        <v>0.25926395342347835</v>
      </c>
    </row>
    <row r="21" spans="1:14" x14ac:dyDescent="0.3">
      <c r="A21" s="2">
        <v>118.861</v>
      </c>
      <c r="B21" s="2">
        <v>1750</v>
      </c>
      <c r="C21" s="2">
        <v>0.10305</v>
      </c>
      <c r="D21" s="2">
        <v>1.31053</v>
      </c>
      <c r="E21" s="1"/>
      <c r="F21" s="1"/>
      <c r="G21" s="2"/>
      <c r="H21" s="2"/>
      <c r="I21" s="2"/>
      <c r="J21">
        <f t="shared" si="0"/>
        <v>96.963951135999991</v>
      </c>
      <c r="K21" s="2">
        <f t="shared" si="1"/>
        <v>17769.572132194007</v>
      </c>
      <c r="L21" s="2">
        <f t="shared" si="2"/>
        <v>17.769572132194007</v>
      </c>
      <c r="M21">
        <f t="shared" si="3"/>
        <v>17.880877918481154</v>
      </c>
      <c r="N21">
        <f t="shared" si="4"/>
        <v>0.25896092580633878</v>
      </c>
    </row>
    <row r="22" spans="1:14" x14ac:dyDescent="0.3">
      <c r="A22" s="2">
        <v>119.584</v>
      </c>
      <c r="B22" s="2">
        <v>1800</v>
      </c>
      <c r="C22" s="2">
        <v>0.10929999999999999</v>
      </c>
      <c r="D22" s="2">
        <v>1.3149</v>
      </c>
      <c r="E22" s="1"/>
      <c r="F22" s="1"/>
      <c r="G22" s="2"/>
      <c r="H22" s="2"/>
      <c r="I22" s="2"/>
      <c r="J22">
        <f t="shared" si="0"/>
        <v>97.553757183999991</v>
      </c>
      <c r="K22" s="2">
        <f t="shared" si="1"/>
        <v>18388.45001396021</v>
      </c>
      <c r="L22" s="2">
        <f t="shared" si="2"/>
        <v>18.38845001396021</v>
      </c>
      <c r="M22">
        <f t="shared" si="3"/>
        <v>18.503632353308582</v>
      </c>
      <c r="N22">
        <f t="shared" si="4"/>
        <v>0.26542281570579446</v>
      </c>
    </row>
    <row r="23" spans="1:14" x14ac:dyDescent="0.3">
      <c r="A23" s="2">
        <v>119.934</v>
      </c>
      <c r="B23" s="2">
        <v>1850</v>
      </c>
      <c r="C23" s="2">
        <v>0.11415</v>
      </c>
      <c r="D23" s="2">
        <v>1.3184899999999999</v>
      </c>
      <c r="E23" s="1"/>
      <c r="F23" s="1"/>
      <c r="G23" s="2"/>
      <c r="H23" s="2"/>
      <c r="I23" s="2"/>
      <c r="J23">
        <f t="shared" si="0"/>
        <v>97.839278783999987</v>
      </c>
      <c r="K23" s="2">
        <f t="shared" si="1"/>
        <v>18954.554833387512</v>
      </c>
      <c r="L23" s="2">
        <f t="shared" si="2"/>
        <v>18.954554833387512</v>
      </c>
      <c r="M23">
        <f t="shared" si="3"/>
        <v>19.073283163690451</v>
      </c>
      <c r="N23">
        <f t="shared" si="4"/>
        <v>0.26892150952618471</v>
      </c>
    </row>
    <row r="24" spans="1:14" x14ac:dyDescent="0.3">
      <c r="A24" s="2">
        <v>120.176</v>
      </c>
      <c r="B24" s="2">
        <v>1900</v>
      </c>
      <c r="C24" s="2">
        <v>0.11745</v>
      </c>
      <c r="D24" s="2">
        <v>1.3189200000000001</v>
      </c>
      <c r="E24" s="1"/>
      <c r="F24" s="1"/>
      <c r="G24" s="2"/>
      <c r="H24" s="2"/>
      <c r="I24" s="2"/>
      <c r="J24">
        <f t="shared" si="0"/>
        <v>98.036696575999997</v>
      </c>
      <c r="K24" s="2">
        <f t="shared" si="1"/>
        <v>19506.119830540305</v>
      </c>
      <c r="L24" s="2">
        <f t="shared" si="2"/>
        <v>19.506119830540307</v>
      </c>
      <c r="M24">
        <f t="shared" si="3"/>
        <v>19.628303076653253</v>
      </c>
      <c r="N24">
        <f t="shared" si="4"/>
        <v>0.26887185710298533</v>
      </c>
    </row>
    <row r="25" spans="1:14" x14ac:dyDescent="0.3">
      <c r="A25" s="2">
        <v>120.94799999999999</v>
      </c>
      <c r="B25" s="2">
        <v>1950</v>
      </c>
      <c r="C25" s="2">
        <v>0.12055</v>
      </c>
      <c r="D25" s="2">
        <v>1.31484</v>
      </c>
      <c r="E25" s="1"/>
      <c r="F25" s="1"/>
      <c r="G25" s="2"/>
      <c r="H25" s="2"/>
      <c r="I25" s="2"/>
      <c r="J25">
        <f t="shared" si="0"/>
        <v>98.666475647999988</v>
      </c>
      <c r="K25" s="2">
        <f t="shared" si="1"/>
        <v>20148.041878337943</v>
      </c>
      <c r="L25" s="2">
        <f t="shared" si="2"/>
        <v>20.148041878337942</v>
      </c>
      <c r="M25">
        <f t="shared" si="3"/>
        <v>20.274246022519431</v>
      </c>
      <c r="N25">
        <f t="shared" si="4"/>
        <v>0.26717608605436405</v>
      </c>
    </row>
    <row r="26" spans="1:14" x14ac:dyDescent="0.3">
      <c r="A26" s="2">
        <v>122.157</v>
      </c>
      <c r="B26" s="2">
        <v>2000</v>
      </c>
      <c r="C26" s="2">
        <v>0.12554999999999999</v>
      </c>
      <c r="D26" s="2">
        <v>1.31653</v>
      </c>
      <c r="E26" s="1"/>
      <c r="F26" s="1"/>
      <c r="G26" s="2"/>
      <c r="H26" s="2"/>
      <c r="I26" s="2"/>
      <c r="J26">
        <f t="shared" si="0"/>
        <v>99.652748831999986</v>
      </c>
      <c r="K26" s="2">
        <f t="shared" si="1"/>
        <v>20871.222909376</v>
      </c>
      <c r="L26" s="2">
        <f t="shared" si="2"/>
        <v>20.871222909375998</v>
      </c>
      <c r="M26">
        <f t="shared" si="3"/>
        <v>21.001956945030891</v>
      </c>
      <c r="N26">
        <f t="shared" si="4"/>
        <v>0.26861609681257742</v>
      </c>
    </row>
    <row r="27" spans="1:14" x14ac:dyDescent="0.3">
      <c r="A27" s="2">
        <v>122.845</v>
      </c>
      <c r="B27" s="2">
        <v>2050</v>
      </c>
      <c r="C27" s="2">
        <v>0.12784999999999999</v>
      </c>
      <c r="D27" s="2">
        <v>1.32098</v>
      </c>
      <c r="E27" s="1"/>
      <c r="F27" s="1"/>
      <c r="G27" s="2"/>
      <c r="H27" s="2"/>
      <c r="I27" s="2"/>
      <c r="J27">
        <f t="shared" si="0"/>
        <v>100.21400272</v>
      </c>
      <c r="K27" s="2">
        <f t="shared" si="1"/>
        <v>21513.490940018601</v>
      </c>
      <c r="L27" s="2">
        <f t="shared" si="2"/>
        <v>21.513490940018599</v>
      </c>
      <c r="M27">
        <f t="shared" si="3"/>
        <v>21.648248040923793</v>
      </c>
      <c r="N27">
        <f t="shared" si="4"/>
        <v>0.26537075375060476</v>
      </c>
    </row>
    <row r="28" spans="1:14" x14ac:dyDescent="0.3">
      <c r="A28" s="2">
        <v>123.79600000000001</v>
      </c>
      <c r="B28" s="2">
        <v>2100</v>
      </c>
      <c r="C28" s="2">
        <v>0.13089999999999999</v>
      </c>
      <c r="D28" s="2">
        <v>1.32287</v>
      </c>
      <c r="E28" s="1"/>
      <c r="F28" s="1"/>
      <c r="G28" s="2"/>
      <c r="H28" s="2"/>
      <c r="I28" s="2"/>
      <c r="J28">
        <f t="shared" si="0"/>
        <v>100.989805696</v>
      </c>
      <c r="K28" s="2">
        <f t="shared" si="1"/>
        <v>22208.818216340998</v>
      </c>
      <c r="L28" s="2">
        <f t="shared" si="2"/>
        <v>22.208818216340998</v>
      </c>
      <c r="M28">
        <f t="shared" si="3"/>
        <v>22.347930737210287</v>
      </c>
      <c r="N28">
        <f t="shared" si="4"/>
        <v>0.26319486439997075</v>
      </c>
    </row>
    <row r="29" spans="1:14" x14ac:dyDescent="0.3">
      <c r="A29" s="2">
        <v>124.794</v>
      </c>
      <c r="B29" s="2">
        <v>2150</v>
      </c>
      <c r="C29" s="2">
        <v>0.13435</v>
      </c>
      <c r="D29" s="2">
        <v>1.3216399999999999</v>
      </c>
      <c r="E29" s="1"/>
      <c r="F29" s="1"/>
      <c r="G29" s="2"/>
      <c r="H29" s="2"/>
      <c r="I29" s="2"/>
      <c r="J29">
        <f t="shared" si="0"/>
        <v>101.80395014399998</v>
      </c>
      <c r="K29" s="2">
        <f t="shared" si="1"/>
        <v>22920.902167981523</v>
      </c>
      <c r="L29" s="2">
        <f t="shared" si="2"/>
        <v>22.920902167981524</v>
      </c>
      <c r="M29">
        <f t="shared" si="3"/>
        <v>23.064475069975927</v>
      </c>
      <c r="N29">
        <f t="shared" si="4"/>
        <v>0.26173944482519279</v>
      </c>
    </row>
    <row r="30" spans="1:14" x14ac:dyDescent="0.3">
      <c r="A30" s="2">
        <v>125.137</v>
      </c>
      <c r="B30" s="2">
        <v>2200</v>
      </c>
      <c r="C30" s="2">
        <v>0.13769999999999999</v>
      </c>
      <c r="D30" s="2">
        <v>1.3165199999999999</v>
      </c>
      <c r="E30" s="1"/>
      <c r="F30" s="1"/>
      <c r="G30" s="2"/>
      <c r="H30" s="2"/>
      <c r="I30" s="2"/>
      <c r="J30">
        <f t="shared" si="0"/>
        <v>102.08376131199999</v>
      </c>
      <c r="K30" s="2">
        <f t="shared" si="1"/>
        <v>23518.410269830161</v>
      </c>
      <c r="L30" s="2">
        <f t="shared" si="2"/>
        <v>23.518410269830163</v>
      </c>
      <c r="M30">
        <f t="shared" si="3"/>
        <v>23.665725867967979</v>
      </c>
      <c r="N30">
        <f t="shared" si="4"/>
        <v>0.26145032839980548</v>
      </c>
    </row>
    <row r="31" spans="1:14" x14ac:dyDescent="0.3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/>
      <c r="F31" s="1"/>
      <c r="G31" s="2"/>
      <c r="H31" s="2"/>
      <c r="I31" s="2"/>
      <c r="J31">
        <f t="shared" si="0"/>
        <v>102.810617728</v>
      </c>
      <c r="K31" s="2">
        <f t="shared" si="1"/>
        <v>24224.181102398499</v>
      </c>
      <c r="L31" s="2">
        <f t="shared" si="2"/>
        <v>24.2241811023985</v>
      </c>
      <c r="M31">
        <f t="shared" si="3"/>
        <v>24.375917537283151</v>
      </c>
      <c r="N31">
        <f t="shared" si="4"/>
        <v>0.26000829262349084</v>
      </c>
    </row>
    <row r="32" spans="1:14" x14ac:dyDescent="0.3">
      <c r="A32" s="2">
        <v>126.66</v>
      </c>
      <c r="B32" s="2">
        <v>2300</v>
      </c>
      <c r="C32" s="2">
        <v>0.14495</v>
      </c>
      <c r="D32" s="2">
        <v>1.2964599999999999</v>
      </c>
      <c r="E32" s="1"/>
      <c r="F32" s="1"/>
      <c r="G32" s="2"/>
      <c r="H32" s="2"/>
      <c r="I32" s="2"/>
      <c r="J32">
        <f t="shared" si="0"/>
        <v>103.32618815999999</v>
      </c>
      <c r="K32" s="2">
        <f t="shared" si="1"/>
        <v>24886.674179595102</v>
      </c>
      <c r="L32" s="2">
        <f t="shared" si="2"/>
        <v>24.886674179595101</v>
      </c>
      <c r="M32">
        <f t="shared" si="3"/>
        <v>25.04256036621933</v>
      </c>
      <c r="N32">
        <f t="shared" si="4"/>
        <v>0.26008456023473664</v>
      </c>
    </row>
    <row r="33" spans="1:14" x14ac:dyDescent="0.3">
      <c r="A33" s="2">
        <v>126.822</v>
      </c>
      <c r="B33" s="2">
        <v>2350</v>
      </c>
      <c r="C33" s="2">
        <v>0.14985000000000001</v>
      </c>
      <c r="D33" s="2">
        <v>1.2822899999999999</v>
      </c>
      <c r="E33" s="1"/>
      <c r="F33" s="1"/>
      <c r="G33" s="2"/>
      <c r="H33" s="2"/>
      <c r="I33" s="2"/>
      <c r="J33">
        <f t="shared" si="0"/>
        <v>103.458343872</v>
      </c>
      <c r="K33" s="2">
        <f t="shared" si="1"/>
        <v>25460.211223099275</v>
      </c>
      <c r="L33" s="2">
        <f t="shared" si="2"/>
        <v>25.460211223099275</v>
      </c>
      <c r="M33">
        <f t="shared" si="3"/>
        <v>25.619689954952907</v>
      </c>
      <c r="N33">
        <f t="shared" si="4"/>
        <v>0.2628197262277282</v>
      </c>
    </row>
    <row r="34" spans="1:14" x14ac:dyDescent="0.3">
      <c r="A34" s="2">
        <v>126.69</v>
      </c>
      <c r="B34" s="2">
        <v>2400</v>
      </c>
      <c r="C34" s="2">
        <v>0.1537</v>
      </c>
      <c r="D34" s="2">
        <v>1.2730399999999999</v>
      </c>
      <c r="E34" s="1"/>
      <c r="F34" s="1"/>
      <c r="G34" s="2"/>
      <c r="H34" s="2"/>
      <c r="I34" s="2"/>
      <c r="J34">
        <f t="shared" si="0"/>
        <v>103.35066144</v>
      </c>
      <c r="K34" s="2">
        <f t="shared" si="1"/>
        <v>25974.854297883991</v>
      </c>
      <c r="L34" s="2">
        <f t="shared" si="2"/>
        <v>25.97485429788399</v>
      </c>
      <c r="M34">
        <f t="shared" si="3"/>
        <v>26.137556672471952</v>
      </c>
      <c r="N34">
        <f t="shared" si="4"/>
        <v>0.26423111718295261</v>
      </c>
    </row>
    <row r="35" spans="1:14" x14ac:dyDescent="0.3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/>
      <c r="F35" s="1"/>
      <c r="G35" s="2"/>
      <c r="H35" s="2"/>
      <c r="I35" s="2"/>
      <c r="J35">
        <f t="shared" si="0"/>
        <v>103.238084352</v>
      </c>
      <c r="K35" s="2">
        <f t="shared" si="1"/>
        <v>26487.113935292338</v>
      </c>
      <c r="L35" s="2">
        <f t="shared" si="2"/>
        <v>26.487113935292339</v>
      </c>
      <c r="M35">
        <f t="shared" si="3"/>
        <v>26.653025023140295</v>
      </c>
      <c r="N35">
        <f t="shared" si="4"/>
        <v>0.26240837930883243</v>
      </c>
    </row>
    <row r="36" spans="1:14" x14ac:dyDescent="0.3">
      <c r="A36" s="2">
        <v>126.438</v>
      </c>
      <c r="B36" s="2">
        <v>2500</v>
      </c>
      <c r="C36" s="2">
        <v>0.15959999999999999</v>
      </c>
      <c r="D36" s="2">
        <v>1.2744599999999999</v>
      </c>
      <c r="E36" s="1"/>
      <c r="F36" s="1"/>
      <c r="G36" s="2"/>
      <c r="H36" s="2"/>
      <c r="I36" s="2"/>
      <c r="J36">
        <f t="shared" si="0"/>
        <v>103.145085888</v>
      </c>
      <c r="K36" s="2">
        <f t="shared" si="1"/>
        <v>27003.320339969086</v>
      </c>
      <c r="L36" s="2">
        <f t="shared" si="2"/>
        <v>27.003320339969086</v>
      </c>
      <c r="M36">
        <f t="shared" si="3"/>
        <v>27.172464863002286</v>
      </c>
      <c r="N36">
        <f t="shared" si="4"/>
        <v>0.26392402883422572</v>
      </c>
    </row>
    <row r="37" spans="1:14" x14ac:dyDescent="0.3">
      <c r="A37" s="2">
        <v>126.239</v>
      </c>
      <c r="B37" s="2">
        <v>2550</v>
      </c>
      <c r="C37" s="2">
        <v>0.16259999999999999</v>
      </c>
      <c r="D37" s="2">
        <v>1.2787599999999999</v>
      </c>
      <c r="E37" s="1"/>
      <c r="F37" s="1"/>
      <c r="G37" s="2"/>
      <c r="H37" s="2"/>
      <c r="I37" s="2"/>
      <c r="J37">
        <f t="shared" si="0"/>
        <v>102.982746464</v>
      </c>
      <c r="K37" s="2">
        <f t="shared" si="1"/>
        <v>27500.036377713226</v>
      </c>
      <c r="L37" s="2">
        <f t="shared" si="2"/>
        <v>27.500036377713226</v>
      </c>
      <c r="M37">
        <f t="shared" si="3"/>
        <v>27.672292251359217</v>
      </c>
      <c r="N37">
        <f t="shared" si="4"/>
        <v>0.26402830432817248</v>
      </c>
    </row>
    <row r="38" spans="1:14" x14ac:dyDescent="0.3">
      <c r="A38" s="2">
        <v>126.161</v>
      </c>
      <c r="B38" s="2">
        <v>2600</v>
      </c>
      <c r="C38" s="2">
        <v>0.16805</v>
      </c>
      <c r="D38" s="2">
        <v>1.27634</v>
      </c>
      <c r="E38" s="1"/>
      <c r="F38" s="1"/>
      <c r="G38" s="2"/>
      <c r="H38" s="2"/>
      <c r="I38" s="2"/>
      <c r="J38">
        <f t="shared" si="0"/>
        <v>102.919115936</v>
      </c>
      <c r="K38" s="2">
        <f t="shared" si="1"/>
        <v>28021.928006669463</v>
      </c>
      <c r="L38" s="2">
        <f t="shared" si="2"/>
        <v>28.021928006669462</v>
      </c>
      <c r="M38">
        <f t="shared" si="3"/>
        <v>28.197452926845415</v>
      </c>
      <c r="N38">
        <f t="shared" si="4"/>
        <v>0.2677957728873771</v>
      </c>
    </row>
    <row r="39" spans="1:14" x14ac:dyDescent="0.3">
      <c r="A39" s="2">
        <v>125.84699999999999</v>
      </c>
      <c r="B39" s="2">
        <v>2650</v>
      </c>
      <c r="C39" s="2">
        <v>0.17144999999999999</v>
      </c>
      <c r="D39" s="2">
        <v>1.28027</v>
      </c>
      <c r="E39" s="1"/>
      <c r="F39" s="1"/>
      <c r="G39" s="2"/>
      <c r="H39" s="2"/>
      <c r="I39" s="2"/>
      <c r="J39">
        <f t="shared" si="0"/>
        <v>102.66296227199999</v>
      </c>
      <c r="K39" s="2">
        <f t="shared" si="1"/>
        <v>28489.726712804179</v>
      </c>
      <c r="L39" s="2">
        <f t="shared" si="2"/>
        <v>28.489726712804178</v>
      </c>
      <c r="M39">
        <f t="shared" si="3"/>
        <v>28.668181850006352</v>
      </c>
      <c r="N39">
        <f t="shared" si="4"/>
        <v>0.26872769052140966</v>
      </c>
    </row>
    <row r="40" spans="1:14" x14ac:dyDescent="0.3">
      <c r="A40" s="2">
        <v>124.911</v>
      </c>
      <c r="B40" s="2">
        <v>2700</v>
      </c>
      <c r="C40" s="2">
        <v>0.17465</v>
      </c>
      <c r="D40" s="2">
        <v>1.2837099999999999</v>
      </c>
      <c r="E40" s="1"/>
      <c r="F40" s="1"/>
      <c r="G40" s="2"/>
      <c r="H40" s="2"/>
      <c r="I40" s="2"/>
      <c r="J40">
        <f t="shared" si="0"/>
        <v>101.89939593599999</v>
      </c>
      <c r="K40" s="2">
        <f t="shared" si="1"/>
        <v>28811.375430999768</v>
      </c>
      <c r="L40" s="2">
        <f t="shared" si="2"/>
        <v>28.811375430999767</v>
      </c>
      <c r="M40">
        <f t="shared" si="3"/>
        <v>28.991845324844405</v>
      </c>
      <c r="N40">
        <f t="shared" si="4"/>
        <v>0.27068725747080807</v>
      </c>
    </row>
    <row r="41" spans="1:14" x14ac:dyDescent="0.3">
      <c r="A41" s="2">
        <v>123.92700000000001</v>
      </c>
      <c r="B41" s="2">
        <v>2750</v>
      </c>
      <c r="C41" s="2">
        <v>0.1784</v>
      </c>
      <c r="D41" s="2">
        <v>1.2811999999999999</v>
      </c>
      <c r="E41" s="1"/>
      <c r="F41" s="1"/>
      <c r="G41" s="2"/>
      <c r="H41" s="2"/>
      <c r="I41" s="2"/>
      <c r="J41">
        <f t="shared" si="0"/>
        <v>101.096672352</v>
      </c>
      <c r="K41" s="2">
        <f t="shared" si="1"/>
        <v>29113.751623313277</v>
      </c>
      <c r="L41" s="2">
        <f t="shared" si="2"/>
        <v>29.113751623313277</v>
      </c>
      <c r="M41">
        <f t="shared" si="3"/>
        <v>29.296115553749768</v>
      </c>
      <c r="N41">
        <f t="shared" si="4"/>
        <v>0.2736275935726899</v>
      </c>
    </row>
    <row r="42" spans="1:14" x14ac:dyDescent="0.3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/>
      <c r="F42" s="1"/>
      <c r="G42" s="2"/>
      <c r="H42" s="2"/>
      <c r="I42" s="2"/>
      <c r="J42">
        <f t="shared" si="0"/>
        <v>100.90251766399999</v>
      </c>
      <c r="K42" s="2">
        <f t="shared" si="1"/>
        <v>29586.163434047427</v>
      </c>
      <c r="L42" s="2">
        <f t="shared" si="2"/>
        <v>29.586163434047428</v>
      </c>
      <c r="M42">
        <f t="shared" si="3"/>
        <v>29.771486477266933</v>
      </c>
      <c r="N42">
        <f t="shared" si="4"/>
        <v>0.27174883276915596</v>
      </c>
    </row>
    <row r="43" spans="1:14" x14ac:dyDescent="0.3">
      <c r="A43" s="2">
        <v>123.389</v>
      </c>
      <c r="B43" s="2">
        <v>2850</v>
      </c>
      <c r="C43" s="2">
        <v>0.18310000000000001</v>
      </c>
      <c r="D43" s="2">
        <v>1.2603599999999999</v>
      </c>
      <c r="E43" s="1"/>
      <c r="F43" s="1"/>
      <c r="G43" s="2"/>
      <c r="H43" s="2"/>
      <c r="I43" s="2"/>
      <c r="J43">
        <f t="shared" si="0"/>
        <v>100.65778486399999</v>
      </c>
      <c r="K43" s="2">
        <f t="shared" si="1"/>
        <v>30041.446958259607</v>
      </c>
      <c r="L43" s="2">
        <f t="shared" si="2"/>
        <v>30.041446958259606</v>
      </c>
      <c r="M43">
        <f t="shared" si="3"/>
        <v>30.229621825387362</v>
      </c>
      <c r="N43">
        <f t="shared" si="4"/>
        <v>0.27216402003052764</v>
      </c>
    </row>
    <row r="44" spans="1:14" x14ac:dyDescent="0.3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/>
      <c r="F44" s="1"/>
      <c r="G44" s="2"/>
      <c r="H44" s="2"/>
      <c r="I44" s="2"/>
      <c r="J44">
        <f t="shared" si="0"/>
        <v>99.948059743999991</v>
      </c>
      <c r="K44" s="2">
        <f t="shared" si="1"/>
        <v>30352.955389122733</v>
      </c>
      <c r="L44" s="2">
        <f t="shared" si="2"/>
        <v>30.352955389122734</v>
      </c>
      <c r="M44">
        <f t="shared" si="3"/>
        <v>30.543081495738665</v>
      </c>
      <c r="N44">
        <f t="shared" si="4"/>
        <v>0.27643244186667842</v>
      </c>
    </row>
    <row r="45" spans="1:14" x14ac:dyDescent="0.3">
      <c r="A45" s="2">
        <v>121.837</v>
      </c>
      <c r="B45" s="2">
        <v>2950</v>
      </c>
      <c r="C45" s="2">
        <v>0.19255</v>
      </c>
      <c r="D45" s="2">
        <v>1.23943</v>
      </c>
      <c r="E45" s="1"/>
      <c r="F45" s="1"/>
      <c r="G45" s="2"/>
      <c r="H45" s="2"/>
      <c r="I45" s="2"/>
      <c r="J45">
        <f t="shared" si="0"/>
        <v>99.391700512</v>
      </c>
      <c r="K45" s="2">
        <f t="shared" si="1"/>
        <v>30704.409888702448</v>
      </c>
      <c r="L45" s="2">
        <f t="shared" si="2"/>
        <v>30.704409888702447</v>
      </c>
      <c r="M45">
        <f t="shared" si="3"/>
        <v>30.896737450656126</v>
      </c>
      <c r="N45">
        <f t="shared" si="4"/>
        <v>0.280030916332762</v>
      </c>
    </row>
    <row r="46" spans="1:14" x14ac:dyDescent="0.3">
      <c r="A46" s="2">
        <v>121.709</v>
      </c>
      <c r="B46" s="2">
        <v>3000</v>
      </c>
      <c r="C46" s="2">
        <v>0.19900000000000001</v>
      </c>
      <c r="D46" s="2">
        <v>1.2273499999999999</v>
      </c>
      <c r="E46" s="1"/>
      <c r="F46" s="1"/>
      <c r="G46" s="2"/>
      <c r="H46" s="2"/>
      <c r="I46" s="2"/>
      <c r="J46">
        <f t="shared" si="0"/>
        <v>99.287281183999994</v>
      </c>
      <c r="K46" s="2">
        <f t="shared" si="1"/>
        <v>31192.01931625585</v>
      </c>
      <c r="L46" s="2">
        <f t="shared" si="2"/>
        <v>31.192019316255848</v>
      </c>
      <c r="M46">
        <f t="shared" si="3"/>
        <v>31.387401186457982</v>
      </c>
      <c r="N46">
        <f t="shared" si="4"/>
        <v>0.28488710954056129</v>
      </c>
    </row>
    <row r="47" spans="1:14" x14ac:dyDescent="0.3">
      <c r="A47" s="2">
        <v>121.123</v>
      </c>
      <c r="B47" s="2">
        <v>3050</v>
      </c>
      <c r="C47" s="2">
        <v>0.20605000000000001</v>
      </c>
      <c r="D47" s="2">
        <v>1.2193000000000001</v>
      </c>
      <c r="E47" s="1"/>
      <c r="F47" s="1"/>
      <c r="G47" s="2"/>
      <c r="H47" s="2"/>
      <c r="I47" s="2"/>
      <c r="J47">
        <f t="shared" si="0"/>
        <v>98.809236447999993</v>
      </c>
      <c r="K47" s="2">
        <f t="shared" si="1"/>
        <v>31559.201085405119</v>
      </c>
      <c r="L47" s="2">
        <f t="shared" si="2"/>
        <v>31.559201085405117</v>
      </c>
      <c r="M47">
        <f t="shared" si="3"/>
        <v>31.756882924071398</v>
      </c>
      <c r="N47">
        <f t="shared" si="4"/>
        <v>0.2915478424673108</v>
      </c>
    </row>
    <row r="48" spans="1:14" x14ac:dyDescent="0.3">
      <c r="A48" s="2">
        <v>121.124</v>
      </c>
      <c r="B48" s="2">
        <v>3100</v>
      </c>
      <c r="C48" s="2">
        <v>0.21004999999999999</v>
      </c>
      <c r="D48" s="2">
        <v>1.20692</v>
      </c>
      <c r="E48" s="1"/>
      <c r="F48" s="1"/>
      <c r="G48" s="2"/>
      <c r="H48" s="2"/>
      <c r="I48" s="2"/>
      <c r="J48">
        <f t="shared" si="0"/>
        <v>98.810052223999989</v>
      </c>
      <c r="K48" s="2">
        <f t="shared" si="1"/>
        <v>32076.829864000021</v>
      </c>
      <c r="L48" s="2">
        <f t="shared" si="2"/>
        <v>32.076829864000018</v>
      </c>
      <c r="M48">
        <f t="shared" si="3"/>
        <v>32.277754047376561</v>
      </c>
      <c r="N48">
        <f t="shared" si="4"/>
        <v>0.29241150688943685</v>
      </c>
    </row>
    <row r="49" spans="1:14" x14ac:dyDescent="0.3">
      <c r="A49" s="2">
        <v>120.851</v>
      </c>
      <c r="B49" s="2">
        <v>3150</v>
      </c>
      <c r="C49" s="2">
        <v>0.21604999999999999</v>
      </c>
      <c r="D49" s="2">
        <v>1.1927399999999999</v>
      </c>
      <c r="E49" s="1"/>
      <c r="F49" s="1"/>
      <c r="G49" s="2"/>
      <c r="H49" s="2"/>
      <c r="I49" s="2"/>
      <c r="J49">
        <f t="shared" si="0"/>
        <v>98.587345375999988</v>
      </c>
      <c r="K49" s="2">
        <f t="shared" si="1"/>
        <v>32520.73439686693</v>
      </c>
      <c r="L49" s="2">
        <f t="shared" si="2"/>
        <v>32.520734396866928</v>
      </c>
      <c r="M49">
        <f t="shared" si="3"/>
        <v>32.724439127951626</v>
      </c>
      <c r="N49">
        <f t="shared" si="4"/>
        <v>0.29665873453299024</v>
      </c>
    </row>
    <row r="50" spans="1:14" x14ac:dyDescent="0.3">
      <c r="A50" s="2">
        <v>120.596</v>
      </c>
      <c r="B50" s="2">
        <v>3200</v>
      </c>
      <c r="C50" s="2">
        <v>0.21795</v>
      </c>
      <c r="D50" s="2">
        <v>1.1848099999999999</v>
      </c>
      <c r="E50" s="1"/>
      <c r="F50" s="1"/>
      <c r="G50" s="2"/>
      <c r="H50" s="2"/>
      <c r="I50" s="2"/>
      <c r="J50">
        <f t="shared" si="0"/>
        <v>98.379322496</v>
      </c>
      <c r="K50" s="2">
        <f t="shared" si="1"/>
        <v>32967.227393981302</v>
      </c>
      <c r="L50" s="2">
        <f t="shared" si="2"/>
        <v>32.967227393981304</v>
      </c>
      <c r="M50">
        <f t="shared" si="3"/>
        <v>33.173728886504364</v>
      </c>
      <c r="N50">
        <f t="shared" si="4"/>
        <v>0.2952144853388522</v>
      </c>
    </row>
    <row r="51" spans="1:14" x14ac:dyDescent="0.3">
      <c r="A51" s="2">
        <v>120.84</v>
      </c>
      <c r="B51" s="2">
        <v>3250</v>
      </c>
      <c r="C51" s="2">
        <v>0.22305</v>
      </c>
      <c r="D51" s="2">
        <v>1.17378</v>
      </c>
      <c r="E51" s="1"/>
      <c r="F51" s="1"/>
      <c r="G51" s="2"/>
      <c r="H51" s="2"/>
      <c r="I51" s="2"/>
      <c r="J51">
        <f t="shared" si="0"/>
        <v>98.578371840000003</v>
      </c>
      <c r="K51" s="2">
        <f t="shared" si="1"/>
        <v>33550.084617333581</v>
      </c>
      <c r="L51" s="2">
        <f t="shared" si="2"/>
        <v>33.550084617333582</v>
      </c>
      <c r="M51">
        <f t="shared" si="3"/>
        <v>33.760237035216903</v>
      </c>
      <c r="N51">
        <f t="shared" si="4"/>
        <v>0.29687376571275331</v>
      </c>
    </row>
    <row r="52" spans="1:14" x14ac:dyDescent="0.3">
      <c r="A52" s="2">
        <v>121.633</v>
      </c>
      <c r="B52" s="2">
        <v>3300</v>
      </c>
      <c r="C52" s="2">
        <v>0.22550000000000001</v>
      </c>
      <c r="D52" s="2">
        <v>1.1611800000000001</v>
      </c>
      <c r="E52" s="1"/>
      <c r="F52" s="1"/>
      <c r="G52" s="2"/>
      <c r="H52" s="2"/>
      <c r="I52" s="2"/>
      <c r="J52">
        <f t="shared" si="0"/>
        <v>99.225282207999996</v>
      </c>
      <c r="K52" s="2">
        <f t="shared" si="1"/>
        <v>34289.795939852949</v>
      </c>
      <c r="L52" s="2">
        <f t="shared" si="2"/>
        <v>34.289795939852951</v>
      </c>
      <c r="M52">
        <f t="shared" si="3"/>
        <v>34.504581792338186</v>
      </c>
      <c r="N52">
        <f t="shared" si="4"/>
        <v>0.29366004378728533</v>
      </c>
    </row>
    <row r="53" spans="1:14" x14ac:dyDescent="0.3">
      <c r="A53" s="2">
        <v>122.181</v>
      </c>
      <c r="B53" s="2">
        <v>3350</v>
      </c>
      <c r="C53" s="2">
        <v>0.22850000000000001</v>
      </c>
      <c r="D53" s="2">
        <v>1.1510400000000001</v>
      </c>
      <c r="E53" s="1"/>
      <c r="F53" s="1"/>
      <c r="G53" s="2"/>
      <c r="H53" s="2"/>
      <c r="I53" s="2"/>
      <c r="J53">
        <f t="shared" si="0"/>
        <v>99.672327455999991</v>
      </c>
      <c r="K53" s="2">
        <f t="shared" si="1"/>
        <v>34966.166773386183</v>
      </c>
      <c r="L53" s="2">
        <f t="shared" si="2"/>
        <v>34.966166773386185</v>
      </c>
      <c r="M53">
        <f t="shared" si="3"/>
        <v>35.185189305679351</v>
      </c>
      <c r="N53">
        <f t="shared" si="4"/>
        <v>0.29181082161586391</v>
      </c>
    </row>
    <row r="54" spans="1:14" x14ac:dyDescent="0.3">
      <c r="A54" s="2">
        <v>122.93300000000001</v>
      </c>
      <c r="B54" s="2">
        <v>3400</v>
      </c>
      <c r="C54" s="2">
        <v>0.23419999999999999</v>
      </c>
      <c r="D54" s="2">
        <v>1.14117</v>
      </c>
      <c r="E54" s="1"/>
      <c r="F54" s="1"/>
      <c r="G54" s="2"/>
      <c r="H54" s="2"/>
      <c r="I54" s="2"/>
      <c r="J54">
        <f t="shared" si="0"/>
        <v>100.285791008</v>
      </c>
      <c r="K54" s="2">
        <f t="shared" si="1"/>
        <v>35706.471819553066</v>
      </c>
      <c r="L54" s="2">
        <f t="shared" si="2"/>
        <v>35.706471819553066</v>
      </c>
      <c r="M54">
        <f t="shared" si="3"/>
        <v>35.930131505439071</v>
      </c>
      <c r="N54">
        <f t="shared" si="4"/>
        <v>0.29288906995530911</v>
      </c>
    </row>
    <row r="55" spans="1:14" x14ac:dyDescent="0.3">
      <c r="A55" s="2">
        <v>123.47499999999999</v>
      </c>
      <c r="B55" s="2">
        <v>3450</v>
      </c>
      <c r="C55" s="2">
        <v>0.23605000000000001</v>
      </c>
      <c r="D55" s="2">
        <v>1.12669</v>
      </c>
      <c r="E55" s="1"/>
      <c r="F55" s="1"/>
      <c r="G55" s="2"/>
      <c r="H55" s="2"/>
      <c r="I55" s="2"/>
      <c r="J55">
        <f t="shared" si="0"/>
        <v>100.72794159999999</v>
      </c>
      <c r="K55" s="2">
        <f t="shared" si="1"/>
        <v>36391.308554304895</v>
      </c>
      <c r="L55" s="2">
        <f t="shared" si="2"/>
        <v>36.391308554304892</v>
      </c>
      <c r="M55">
        <f t="shared" si="3"/>
        <v>36.619257949063616</v>
      </c>
      <c r="N55">
        <f t="shared" si="4"/>
        <v>0.28964734115458013</v>
      </c>
    </row>
    <row r="56" spans="1:14" x14ac:dyDescent="0.3">
      <c r="A56" s="2">
        <v>123.428</v>
      </c>
      <c r="B56" s="2">
        <v>3500</v>
      </c>
      <c r="C56" s="2">
        <v>0.24195</v>
      </c>
      <c r="D56" s="2">
        <v>1.11975</v>
      </c>
      <c r="E56" s="1"/>
      <c r="F56" s="1"/>
      <c r="G56" s="2"/>
      <c r="H56" s="2"/>
      <c r="I56" s="2"/>
      <c r="J56">
        <f t="shared" si="0"/>
        <v>100.689600128</v>
      </c>
      <c r="K56" s="2">
        <f t="shared" si="1"/>
        <v>36904.66593975218</v>
      </c>
      <c r="L56" s="2">
        <f t="shared" si="2"/>
        <v>36.904665939752178</v>
      </c>
      <c r="M56">
        <f t="shared" si="3"/>
        <v>37.135830923890794</v>
      </c>
      <c r="N56">
        <f t="shared" si="4"/>
        <v>0.29275718435603387</v>
      </c>
    </row>
    <row r="57" spans="1:14" x14ac:dyDescent="0.3">
      <c r="A57" s="2">
        <v>124.205</v>
      </c>
      <c r="B57" s="2">
        <v>3550</v>
      </c>
      <c r="C57" s="2">
        <v>0.24545</v>
      </c>
      <c r="D57" s="2">
        <v>1.10622</v>
      </c>
      <c r="E57" s="1"/>
      <c r="F57" s="1"/>
      <c r="G57" s="2"/>
      <c r="H57" s="2"/>
      <c r="I57" s="2"/>
      <c r="J57">
        <f t="shared" si="0"/>
        <v>101.32345807999999</v>
      </c>
      <c r="K57" s="2">
        <f t="shared" si="1"/>
        <v>37667.515398952222</v>
      </c>
      <c r="L57" s="2">
        <f t="shared" si="2"/>
        <v>37.667515398952226</v>
      </c>
      <c r="M57">
        <f t="shared" si="3"/>
        <v>37.903458751317345</v>
      </c>
      <c r="N57">
        <f t="shared" si="4"/>
        <v>0.29097741112126563</v>
      </c>
    </row>
    <row r="58" spans="1:14" x14ac:dyDescent="0.3">
      <c r="A58" s="2">
        <v>124.066</v>
      </c>
      <c r="B58" s="2">
        <v>3600</v>
      </c>
      <c r="C58" s="2">
        <v>0.25505</v>
      </c>
      <c r="D58" s="2">
        <v>1.09697</v>
      </c>
      <c r="E58" s="1"/>
      <c r="F58" s="1"/>
      <c r="G58" s="2"/>
      <c r="H58" s="2"/>
      <c r="I58" s="2"/>
      <c r="J58">
        <f t="shared" si="0"/>
        <v>101.21006521599999</v>
      </c>
      <c r="K58" s="2">
        <f t="shared" si="1"/>
        <v>38155.295682231525</v>
      </c>
      <c r="L58" s="2">
        <f t="shared" si="2"/>
        <v>38.155295682231525</v>
      </c>
      <c r="M58">
        <f t="shared" si="3"/>
        <v>38.394294413058311</v>
      </c>
      <c r="N58">
        <f t="shared" si="4"/>
        <v>0.29849270250170795</v>
      </c>
    </row>
    <row r="59" spans="1:14" x14ac:dyDescent="0.3">
      <c r="A59" s="2">
        <v>123.967</v>
      </c>
      <c r="B59" s="2">
        <v>3650</v>
      </c>
      <c r="C59" s="2">
        <v>0.25755</v>
      </c>
      <c r="D59" s="2">
        <v>1.0940099999999999</v>
      </c>
      <c r="E59" s="1"/>
      <c r="F59" s="1"/>
      <c r="G59" s="2"/>
      <c r="H59" s="2"/>
      <c r="I59" s="2"/>
      <c r="J59">
        <f t="shared" si="0"/>
        <v>101.129303392</v>
      </c>
      <c r="K59" s="2">
        <f t="shared" si="1"/>
        <v>38654.36098620687</v>
      </c>
      <c r="L59" s="2">
        <f t="shared" si="2"/>
        <v>38.654360986206868</v>
      </c>
      <c r="M59">
        <f t="shared" si="3"/>
        <v>38.896485783078148</v>
      </c>
      <c r="N59">
        <f t="shared" si="4"/>
        <v>0.29752692221451804</v>
      </c>
    </row>
    <row r="60" spans="1:14" x14ac:dyDescent="0.3">
      <c r="A60" s="2">
        <v>123.815</v>
      </c>
      <c r="B60" s="2">
        <v>3700</v>
      </c>
      <c r="C60" s="2">
        <v>0.26445000000000002</v>
      </c>
      <c r="D60" s="2">
        <v>1.09659</v>
      </c>
      <c r="E60" s="1"/>
      <c r="F60" s="1"/>
      <c r="G60" s="2"/>
      <c r="H60" s="2"/>
      <c r="I60" s="2"/>
      <c r="J60">
        <f t="shared" si="0"/>
        <v>101.00530543999999</v>
      </c>
      <c r="K60" s="2">
        <f t="shared" si="1"/>
        <v>39135.828150413974</v>
      </c>
      <c r="L60" s="2">
        <f t="shared" si="2"/>
        <v>39.135828150413971</v>
      </c>
      <c r="M60">
        <f t="shared" si="3"/>
        <v>39.380968781368637</v>
      </c>
      <c r="N60">
        <f t="shared" si="4"/>
        <v>0.30173956273066144</v>
      </c>
    </row>
    <row r="61" spans="1:14" x14ac:dyDescent="0.3">
      <c r="A61" s="2">
        <v>123.767</v>
      </c>
      <c r="B61" s="2">
        <v>3750</v>
      </c>
      <c r="C61" s="2">
        <v>0.2651</v>
      </c>
      <c r="D61" s="2">
        <v>1.0980799999999999</v>
      </c>
      <c r="E61" s="1"/>
      <c r="F61" s="1"/>
      <c r="G61" s="2"/>
      <c r="H61" s="2"/>
      <c r="I61" s="2"/>
      <c r="J61">
        <f t="shared" si="0"/>
        <v>100.96614819199999</v>
      </c>
      <c r="K61" s="2">
        <f t="shared" si="1"/>
        <v>39649.313677655693</v>
      </c>
      <c r="L61" s="2">
        <f t="shared" si="2"/>
        <v>39.649313677655691</v>
      </c>
      <c r="M61">
        <f t="shared" si="3"/>
        <v>39.897670700650167</v>
      </c>
      <c r="N61">
        <f t="shared" si="4"/>
        <v>0.29856388081838281</v>
      </c>
    </row>
    <row r="62" spans="1:14" x14ac:dyDescent="0.3">
      <c r="A62" s="2">
        <v>123.509</v>
      </c>
      <c r="B62" s="2">
        <v>3800</v>
      </c>
      <c r="C62" s="2">
        <v>0.26929999999999998</v>
      </c>
      <c r="D62" s="2">
        <v>1.09907</v>
      </c>
      <c r="E62" s="1"/>
      <c r="F62" s="1"/>
      <c r="G62" s="2"/>
      <c r="H62" s="2"/>
      <c r="I62" s="2"/>
      <c r="J62">
        <f t="shared" si="0"/>
        <v>100.75567798399999</v>
      </c>
      <c r="K62" s="2">
        <f t="shared" si="1"/>
        <v>40094.217716519146</v>
      </c>
      <c r="L62" s="2">
        <f t="shared" si="2"/>
        <v>40.094217716519147</v>
      </c>
      <c r="M62">
        <f t="shared" si="3"/>
        <v>40.345361547969084</v>
      </c>
      <c r="N62">
        <f t="shared" si="4"/>
        <v>0.29992856020419351</v>
      </c>
    </row>
    <row r="63" spans="1:14" x14ac:dyDescent="0.3">
      <c r="A63" s="2">
        <v>122.672</v>
      </c>
      <c r="B63" s="2">
        <v>3850</v>
      </c>
      <c r="C63" s="2">
        <v>0.27374999999999999</v>
      </c>
      <c r="D63" s="2">
        <v>1.1053299999999999</v>
      </c>
      <c r="E63" s="1"/>
      <c r="F63" s="1"/>
      <c r="G63" s="2"/>
      <c r="H63" s="2"/>
      <c r="I63" s="2"/>
      <c r="J63">
        <f t="shared" si="0"/>
        <v>100.072873472</v>
      </c>
      <c r="K63" s="2">
        <f t="shared" si="1"/>
        <v>40346.486195817866</v>
      </c>
      <c r="L63" s="2">
        <f t="shared" si="2"/>
        <v>40.346486195817867</v>
      </c>
      <c r="M63">
        <f t="shared" si="3"/>
        <v>40.599210197079152</v>
      </c>
      <c r="N63">
        <f t="shared" si="4"/>
        <v>0.30297836929066552</v>
      </c>
    </row>
    <row r="64" spans="1:14" x14ac:dyDescent="0.3">
      <c r="A64" s="2">
        <v>122.157</v>
      </c>
      <c r="B64" s="2">
        <v>3900</v>
      </c>
      <c r="C64" s="2">
        <v>0.27589999999999998</v>
      </c>
      <c r="D64" s="2">
        <v>1.11704</v>
      </c>
      <c r="E64" s="1"/>
      <c r="F64" s="1"/>
      <c r="G64" s="2"/>
      <c r="H64" s="2"/>
      <c r="I64" s="2"/>
      <c r="J64">
        <f t="shared" si="0"/>
        <v>99.652748831999986</v>
      </c>
      <c r="K64" s="2">
        <f t="shared" si="1"/>
        <v>40698.884673283195</v>
      </c>
      <c r="L64" s="2">
        <f t="shared" si="2"/>
        <v>40.698884673283196</v>
      </c>
      <c r="M64">
        <f t="shared" si="3"/>
        <v>40.953816042810239</v>
      </c>
      <c r="N64">
        <f t="shared" si="4"/>
        <v>0.30271392993123625</v>
      </c>
    </row>
    <row r="65" spans="1:14" x14ac:dyDescent="0.3">
      <c r="A65" s="2">
        <v>121.184</v>
      </c>
      <c r="B65" s="2">
        <v>3950</v>
      </c>
      <c r="C65" s="2">
        <v>0.28284999999999999</v>
      </c>
      <c r="D65" s="2">
        <v>1.12259</v>
      </c>
      <c r="E65" s="1"/>
      <c r="F65" s="1"/>
      <c r="G65" s="2"/>
      <c r="H65" s="2"/>
      <c r="I65" s="2"/>
      <c r="J65">
        <f t="shared" si="0"/>
        <v>98.858998783999994</v>
      </c>
      <c r="K65" s="2">
        <f t="shared" si="1"/>
        <v>40892.336068939127</v>
      </c>
      <c r="L65" s="2">
        <f t="shared" si="2"/>
        <v>40.892336068939123</v>
      </c>
      <c r="M65">
        <f t="shared" si="3"/>
        <v>41.148479187378385</v>
      </c>
      <c r="N65">
        <f t="shared" si="4"/>
        <v>0.30887124265575416</v>
      </c>
    </row>
    <row r="66" spans="1:14" x14ac:dyDescent="0.3">
      <c r="A66" s="2">
        <v>120.004</v>
      </c>
      <c r="B66" s="2">
        <v>4000</v>
      </c>
      <c r="C66" s="2">
        <v>0.28455000000000003</v>
      </c>
      <c r="D66" s="2">
        <v>1.1246100000000001</v>
      </c>
      <c r="E66" s="1"/>
      <c r="F66" s="1"/>
      <c r="G66" s="2"/>
      <c r="H66" s="2"/>
      <c r="I66" s="2"/>
      <c r="J66">
        <f t="shared" si="0"/>
        <v>97.896383103999995</v>
      </c>
      <c r="K66" s="2">
        <f t="shared" si="1"/>
        <v>41006.741063005116</v>
      </c>
      <c r="L66" s="2">
        <f t="shared" si="2"/>
        <v>41.006741063005116</v>
      </c>
      <c r="M66">
        <f t="shared" si="3"/>
        <v>41.263600796212863</v>
      </c>
      <c r="N66">
        <f t="shared" si="4"/>
        <v>0.30986073569162409</v>
      </c>
    </row>
    <row r="67" spans="1:14" x14ac:dyDescent="0.3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/>
      <c r="F67" s="1"/>
      <c r="G67" s="2"/>
      <c r="H67" s="2"/>
      <c r="I67" s="2"/>
      <c r="J67">
        <f t="shared" si="0"/>
        <v>96.860347583999996</v>
      </c>
      <c r="K67" s="2">
        <f t="shared" si="1"/>
        <v>41079.927113196514</v>
      </c>
      <c r="L67" s="2">
        <f t="shared" si="2"/>
        <v>41.079927113196511</v>
      </c>
      <c r="M67">
        <f t="shared" si="3"/>
        <v>41.337245272234739</v>
      </c>
      <c r="N67">
        <f t="shared" si="4"/>
        <v>0.31208057806079786</v>
      </c>
    </row>
    <row r="68" spans="1:14" x14ac:dyDescent="0.3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/>
      <c r="F68" s="1"/>
      <c r="G68" s="2"/>
      <c r="H68" s="2"/>
      <c r="I68" s="2"/>
      <c r="J68">
        <f t="shared" si="0"/>
        <v>95.806364991999985</v>
      </c>
      <c r="K68" s="2">
        <f t="shared" si="1"/>
        <v>41134.558231554627</v>
      </c>
      <c r="L68" s="2">
        <f t="shared" si="2"/>
        <v>41.134558231554628</v>
      </c>
      <c r="M68">
        <f t="shared" si="3"/>
        <v>41.392218591268218</v>
      </c>
      <c r="N68">
        <f t="shared" si="4"/>
        <v>0.31367439924418389</v>
      </c>
    </row>
    <row r="69" spans="1:14" x14ac:dyDescent="0.3">
      <c r="A69" s="2">
        <v>116.5</v>
      </c>
      <c r="B69" s="2">
        <v>4150</v>
      </c>
      <c r="C69" s="2">
        <v>0.29304999999999998</v>
      </c>
      <c r="D69" s="2">
        <v>1.12233</v>
      </c>
      <c r="E69" s="1"/>
      <c r="F69" s="1"/>
      <c r="G69" s="2"/>
      <c r="H69" s="2"/>
      <c r="I69" s="2"/>
      <c r="J69">
        <f t="shared" si="0"/>
        <v>95.037903999999997</v>
      </c>
      <c r="K69" s="2">
        <f t="shared" si="1"/>
        <v>41302.236040957796</v>
      </c>
      <c r="L69" s="2">
        <f t="shared" si="2"/>
        <v>41.302236040957794</v>
      </c>
      <c r="M69">
        <f t="shared" si="3"/>
        <v>41.560946707920181</v>
      </c>
      <c r="N69">
        <f t="shared" si="4"/>
        <v>0.3168337043075734</v>
      </c>
    </row>
    <row r="70" spans="1:14" x14ac:dyDescent="0.3">
      <c r="A70" s="2">
        <v>115.931</v>
      </c>
      <c r="B70" s="2">
        <v>4200</v>
      </c>
      <c r="C70" s="2">
        <v>0.2949</v>
      </c>
      <c r="D70" s="2">
        <v>1.1217900000000001</v>
      </c>
      <c r="E70" s="1"/>
      <c r="F70" s="1"/>
      <c r="G70" s="2"/>
      <c r="H70" s="2"/>
      <c r="I70" s="2"/>
      <c r="J70">
        <f t="shared" si="0"/>
        <v>94.573727455999986</v>
      </c>
      <c r="K70" s="2">
        <f t="shared" si="1"/>
        <v>41595.697835772204</v>
      </c>
      <c r="L70" s="2">
        <f t="shared" si="2"/>
        <v>41.595697835772206</v>
      </c>
      <c r="M70">
        <f t="shared" si="3"/>
        <v>41.856246700951978</v>
      </c>
      <c r="N70">
        <f t="shared" si="4"/>
        <v>0.31658444424494037</v>
      </c>
    </row>
    <row r="71" spans="1:14" x14ac:dyDescent="0.3">
      <c r="A71" s="2">
        <v>115.03400000000001</v>
      </c>
      <c r="B71" s="2">
        <v>4250</v>
      </c>
      <c r="C71" s="2">
        <v>0.29715000000000003</v>
      </c>
      <c r="D71" s="2">
        <v>1.12456</v>
      </c>
      <c r="E71" s="1"/>
      <c r="F71" s="1"/>
      <c r="G71" s="2"/>
      <c r="H71" s="2"/>
      <c r="I71" s="2"/>
      <c r="J71">
        <f t="shared" ref="J71:J96" si="5">A71*0.815776</f>
        <v>93.841976383999992</v>
      </c>
      <c r="K71" s="2">
        <f t="shared" ref="K71:K96" si="6">(PI()*2*(B71/60)*J71)</f>
        <v>41765.212344228843</v>
      </c>
      <c r="L71" s="2">
        <f t="shared" ref="L71:L96" si="7">K71/1000</f>
        <v>41.765212344228843</v>
      </c>
      <c r="M71">
        <f t="shared" ref="M71:M96" si="8">L71*(1.01325/1.0189)*(SQRT(300/293))</f>
        <v>42.026823021449466</v>
      </c>
      <c r="N71">
        <f t="shared" ref="N71:N96" si="9">(C71*0.7489*60)/M71</f>
        <v>0.31770514971320568</v>
      </c>
    </row>
    <row r="72" spans="1:14" x14ac:dyDescent="0.3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/>
      <c r="F72" s="1"/>
      <c r="G72" s="2"/>
      <c r="H72" s="2"/>
      <c r="I72" s="2"/>
      <c r="J72">
        <f t="shared" si="5"/>
        <v>93.317432416000003</v>
      </c>
      <c r="K72" s="2">
        <f t="shared" si="6"/>
        <v>42020.368285295364</v>
      </c>
      <c r="L72" s="2">
        <f t="shared" si="7"/>
        <v>42.020368285295362</v>
      </c>
      <c r="M72">
        <f t="shared" si="8"/>
        <v>42.283577218930667</v>
      </c>
      <c r="N72">
        <f t="shared" si="9"/>
        <v>0.32114252608505789</v>
      </c>
    </row>
    <row r="73" spans="1:14" x14ac:dyDescent="0.3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/>
      <c r="F73" s="1"/>
      <c r="G73" s="2"/>
      <c r="H73" s="2"/>
      <c r="I73" s="2"/>
      <c r="J73">
        <f t="shared" si="5"/>
        <v>93.011516415999992</v>
      </c>
      <c r="K73" s="2">
        <f t="shared" si="6"/>
        <v>42369.623017404039</v>
      </c>
      <c r="L73" s="2">
        <f t="shared" si="7"/>
        <v>42.369623017404038</v>
      </c>
      <c r="M73">
        <f t="shared" si="8"/>
        <v>42.635019627381944</v>
      </c>
      <c r="N73">
        <f t="shared" si="9"/>
        <v>0.32255293465768392</v>
      </c>
    </row>
    <row r="74" spans="1:14" x14ac:dyDescent="0.3">
      <c r="A74" s="2">
        <v>113.871</v>
      </c>
      <c r="B74" s="2">
        <v>4400</v>
      </c>
      <c r="C74" s="2">
        <v>0.30919999999999997</v>
      </c>
      <c r="D74" s="2">
        <v>1.1198600000000001</v>
      </c>
      <c r="E74" s="1"/>
      <c r="F74" s="1"/>
      <c r="G74" s="2"/>
      <c r="H74" s="2"/>
      <c r="I74" s="2"/>
      <c r="J74">
        <f t="shared" si="5"/>
        <v>92.893228895999997</v>
      </c>
      <c r="K74" s="2">
        <f t="shared" si="6"/>
        <v>42802.127201959942</v>
      </c>
      <c r="L74" s="2">
        <f t="shared" si="7"/>
        <v>42.802127201959941</v>
      </c>
      <c r="M74">
        <f t="shared" si="8"/>
        <v>43.070232949669268</v>
      </c>
      <c r="N74">
        <f t="shared" si="9"/>
        <v>0.32257993162553089</v>
      </c>
    </row>
    <row r="75" spans="1:14" x14ac:dyDescent="0.3">
      <c r="A75" s="2">
        <v>113.985</v>
      </c>
      <c r="B75" s="2">
        <v>4450</v>
      </c>
      <c r="C75" s="2">
        <v>0.30990000000000001</v>
      </c>
      <c r="D75" s="2">
        <v>1.11873</v>
      </c>
      <c r="E75" s="1"/>
      <c r="F75" s="1"/>
      <c r="G75" s="2"/>
      <c r="H75" s="2"/>
      <c r="I75" s="2"/>
      <c r="J75">
        <f t="shared" si="5"/>
        <v>92.986227359999987</v>
      </c>
      <c r="K75" s="2">
        <f t="shared" si="6"/>
        <v>43331.852565948924</v>
      </c>
      <c r="L75" s="2">
        <f t="shared" si="7"/>
        <v>43.331852565948921</v>
      </c>
      <c r="M75">
        <f t="shared" si="8"/>
        <v>43.603276429464096</v>
      </c>
      <c r="N75">
        <f t="shared" si="9"/>
        <v>0.31935780382298085</v>
      </c>
    </row>
    <row r="76" spans="1:14" x14ac:dyDescent="0.3">
      <c r="A76" s="2">
        <v>113.306</v>
      </c>
      <c r="B76" s="2">
        <v>4500</v>
      </c>
      <c r="C76" s="2">
        <v>0.31445000000000001</v>
      </c>
      <c r="D76" s="2">
        <v>1.1156299999999999</v>
      </c>
      <c r="E76" s="1"/>
      <c r="F76" s="1"/>
      <c r="G76" s="2"/>
      <c r="H76" s="2"/>
      <c r="I76" s="2"/>
      <c r="J76">
        <f t="shared" si="5"/>
        <v>92.432315455999998</v>
      </c>
      <c r="K76" s="2">
        <f t="shared" si="6"/>
        <v>43557.702478629581</v>
      </c>
      <c r="L76" s="2">
        <f t="shared" si="7"/>
        <v>43.557702478629579</v>
      </c>
      <c r="M76">
        <f t="shared" si="8"/>
        <v>43.830541030237796</v>
      </c>
      <c r="N76">
        <f t="shared" si="9"/>
        <v>0.32236645881811837</v>
      </c>
    </row>
    <row r="77" spans="1:14" x14ac:dyDescent="0.3">
      <c r="A77" s="2">
        <v>113.074</v>
      </c>
      <c r="B77" s="2">
        <v>4550</v>
      </c>
      <c r="C77" s="2">
        <v>0.31709999999999999</v>
      </c>
      <c r="D77" s="2">
        <v>1.1095299999999999</v>
      </c>
      <c r="E77" s="1"/>
      <c r="F77" s="1"/>
      <c r="G77" s="2"/>
      <c r="H77" s="2"/>
      <c r="I77" s="2"/>
      <c r="J77">
        <f t="shared" si="5"/>
        <v>92.243055423999991</v>
      </c>
      <c r="K77" s="2">
        <f t="shared" si="6"/>
        <v>43951.4992984817</v>
      </c>
      <c r="L77" s="2">
        <f t="shared" si="7"/>
        <v>43.9514992984817</v>
      </c>
      <c r="M77">
        <f t="shared" si="8"/>
        <v>44.226804531017564</v>
      </c>
      <c r="N77">
        <f t="shared" si="9"/>
        <v>0.32217049255745023</v>
      </c>
    </row>
    <row r="78" spans="1:14" x14ac:dyDescent="0.3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/>
      <c r="F78" s="1"/>
      <c r="G78" s="2"/>
      <c r="H78" s="2"/>
      <c r="I78" s="2"/>
      <c r="J78">
        <f t="shared" si="5"/>
        <v>91.525988319999982</v>
      </c>
      <c r="K78" s="2">
        <f t="shared" si="6"/>
        <v>44089.0637861941</v>
      </c>
      <c r="L78" s="2">
        <f t="shared" si="7"/>
        <v>44.089063786194103</v>
      </c>
      <c r="M78">
        <f t="shared" si="8"/>
        <v>44.365230700899701</v>
      </c>
      <c r="N78">
        <f t="shared" si="9"/>
        <v>0.32349475869419858</v>
      </c>
    </row>
    <row r="79" spans="1:14" x14ac:dyDescent="0.3">
      <c r="A79" s="2">
        <v>111.06100000000001</v>
      </c>
      <c r="B79" s="2">
        <v>4650</v>
      </c>
      <c r="C79" s="2">
        <v>0.32055</v>
      </c>
      <c r="D79" s="2">
        <v>1.09782</v>
      </c>
      <c r="E79" s="1"/>
      <c r="F79" s="1"/>
      <c r="G79" s="2"/>
      <c r="H79" s="2"/>
      <c r="I79" s="2"/>
      <c r="J79">
        <f t="shared" si="5"/>
        <v>90.600898336</v>
      </c>
      <c r="K79" s="2">
        <f t="shared" si="6"/>
        <v>44117.82307625706</v>
      </c>
      <c r="L79" s="2">
        <f t="shared" si="7"/>
        <v>44.117823076257061</v>
      </c>
      <c r="M79">
        <f t="shared" si="8"/>
        <v>44.394170134602</v>
      </c>
      <c r="N79">
        <f t="shared" si="9"/>
        <v>0.32444786458061203</v>
      </c>
    </row>
    <row r="80" spans="1:14" x14ac:dyDescent="0.3">
      <c r="A80" s="2">
        <v>109.973</v>
      </c>
      <c r="B80" s="2">
        <v>4700</v>
      </c>
      <c r="C80" s="2">
        <v>0.32069999999999999</v>
      </c>
      <c r="D80" s="2">
        <v>1.09558</v>
      </c>
      <c r="E80" s="1"/>
      <c r="F80" s="1"/>
      <c r="G80" s="2"/>
      <c r="H80" s="2"/>
      <c r="I80" s="2"/>
      <c r="J80">
        <f t="shared" si="5"/>
        <v>89.713334047999993</v>
      </c>
      <c r="K80" s="2">
        <f t="shared" si="6"/>
        <v>44155.364350631535</v>
      </c>
      <c r="L80" s="2">
        <f t="shared" si="7"/>
        <v>44.155364350631537</v>
      </c>
      <c r="M80">
        <f t="shared" si="8"/>
        <v>44.431946561575053</v>
      </c>
      <c r="N80">
        <f t="shared" si="9"/>
        <v>0.32432371109444308</v>
      </c>
    </row>
    <row r="81" spans="1:14" x14ac:dyDescent="0.3">
      <c r="A81" s="2">
        <v>108.654</v>
      </c>
      <c r="B81" s="2">
        <v>4750</v>
      </c>
      <c r="C81" s="2">
        <v>0.32485000000000003</v>
      </c>
      <c r="D81" s="2">
        <v>1.0882700000000001</v>
      </c>
      <c r="E81" s="1"/>
      <c r="F81" s="1"/>
      <c r="G81" s="2"/>
      <c r="H81" s="2"/>
      <c r="I81" s="2"/>
      <c r="J81">
        <f t="shared" si="5"/>
        <v>88.637325503999989</v>
      </c>
      <c r="K81" s="2">
        <f t="shared" si="6"/>
        <v>44089.875350892151</v>
      </c>
      <c r="L81" s="2">
        <f t="shared" si="7"/>
        <v>44.08987535089215</v>
      </c>
      <c r="M81">
        <f t="shared" si="8"/>
        <v>44.366047349110517</v>
      </c>
      <c r="N81">
        <f t="shared" si="9"/>
        <v>0.32900857236930864</v>
      </c>
    </row>
    <row r="82" spans="1:14" x14ac:dyDescent="0.3">
      <c r="A82" s="2">
        <v>107.07599999999999</v>
      </c>
      <c r="B82" s="2">
        <v>4800</v>
      </c>
      <c r="C82" s="2">
        <v>0.32455000000000001</v>
      </c>
      <c r="D82" s="2">
        <v>1.08396</v>
      </c>
      <c r="E82" s="1"/>
      <c r="F82" s="1"/>
      <c r="G82" s="2"/>
      <c r="H82" s="2"/>
      <c r="I82" s="2"/>
      <c r="J82">
        <f t="shared" si="5"/>
        <v>87.350030975999985</v>
      </c>
      <c r="K82" s="2">
        <f t="shared" si="6"/>
        <v>43906.914496806785</v>
      </c>
      <c r="L82" s="2">
        <f t="shared" si="7"/>
        <v>43.906914496806785</v>
      </c>
      <c r="M82">
        <f t="shared" si="8"/>
        <v>44.181940457204298</v>
      </c>
      <c r="N82">
        <f t="shared" si="9"/>
        <v>0.33007445008273839</v>
      </c>
    </row>
    <row r="83" spans="1:14" x14ac:dyDescent="0.3">
      <c r="A83" s="2">
        <v>105.24</v>
      </c>
      <c r="B83" s="2">
        <v>4850</v>
      </c>
      <c r="C83" s="2">
        <v>0.32569999999999999</v>
      </c>
      <c r="D83" s="2">
        <v>1.0822099999999999</v>
      </c>
      <c r="E83" s="1"/>
      <c r="F83" s="1"/>
      <c r="G83" s="2"/>
      <c r="H83" s="2"/>
      <c r="I83" s="2"/>
      <c r="J83">
        <f t="shared" si="5"/>
        <v>85.852266239999992</v>
      </c>
      <c r="K83" s="2">
        <f t="shared" si="6"/>
        <v>43603.577241035062</v>
      </c>
      <c r="L83" s="2">
        <f t="shared" si="7"/>
        <v>43.603577241035062</v>
      </c>
      <c r="M83">
        <f t="shared" si="8"/>
        <v>43.876703144891394</v>
      </c>
      <c r="N83">
        <f t="shared" si="9"/>
        <v>0.33354839245035589</v>
      </c>
    </row>
    <row r="84" spans="1:14" x14ac:dyDescent="0.3">
      <c r="A84" s="2">
        <v>103.63200000000001</v>
      </c>
      <c r="B84" s="2">
        <v>4900</v>
      </c>
      <c r="C84" s="2">
        <v>0.32769999999999999</v>
      </c>
      <c r="D84" s="2">
        <v>1.0846</v>
      </c>
      <c r="E84" s="1"/>
      <c r="F84" s="1"/>
      <c r="G84" s="2"/>
      <c r="H84" s="2"/>
      <c r="I84" s="2"/>
      <c r="J84">
        <f t="shared" si="5"/>
        <v>84.540498431999993</v>
      </c>
      <c r="K84" s="2">
        <f t="shared" si="6"/>
        <v>43379.995438115795</v>
      </c>
      <c r="L84" s="2">
        <f t="shared" si="7"/>
        <v>43.379995438115792</v>
      </c>
      <c r="M84">
        <f t="shared" si="8"/>
        <v>43.651720860959514</v>
      </c>
      <c r="N84">
        <f t="shared" si="9"/>
        <v>0.33732626136096688</v>
      </c>
    </row>
    <row r="85" spans="1:14" x14ac:dyDescent="0.3">
      <c r="A85" s="2">
        <v>102.33499999999999</v>
      </c>
      <c r="B85" s="2">
        <v>4950</v>
      </c>
      <c r="C85" s="2">
        <v>0.32845000000000002</v>
      </c>
      <c r="D85" s="2">
        <v>1.08823</v>
      </c>
      <c r="E85" s="1"/>
      <c r="F85" s="1"/>
      <c r="G85" s="2"/>
      <c r="H85" s="2"/>
      <c r="I85" s="2"/>
      <c r="J85">
        <f t="shared" si="5"/>
        <v>83.482436959999987</v>
      </c>
      <c r="K85" s="2">
        <f t="shared" si="6"/>
        <v>43274.188758455981</v>
      </c>
      <c r="L85" s="2">
        <f t="shared" si="7"/>
        <v>43.274188758455978</v>
      </c>
      <c r="M85">
        <f t="shared" si="8"/>
        <v>43.54525142501123</v>
      </c>
      <c r="N85">
        <f t="shared" si="9"/>
        <v>0.33892495317005045</v>
      </c>
    </row>
    <row r="86" spans="1:14" x14ac:dyDescent="0.3">
      <c r="A86" s="2">
        <v>101.10599999999999</v>
      </c>
      <c r="B86" s="2">
        <v>5000</v>
      </c>
      <c r="C86" s="2">
        <v>0.32869999999999999</v>
      </c>
      <c r="D86" s="2">
        <v>1.08687</v>
      </c>
      <c r="E86" s="1"/>
      <c r="F86" s="1"/>
      <c r="G86" s="2"/>
      <c r="H86" s="2"/>
      <c r="I86" s="2"/>
      <c r="J86">
        <f t="shared" si="5"/>
        <v>82.479848255999997</v>
      </c>
      <c r="K86" s="2">
        <f t="shared" si="6"/>
        <v>43186.347558375084</v>
      </c>
      <c r="L86" s="2">
        <f t="shared" si="7"/>
        <v>43.186347558375083</v>
      </c>
      <c r="M86">
        <f t="shared" si="8"/>
        <v>43.456860001561388</v>
      </c>
      <c r="N86">
        <f t="shared" si="9"/>
        <v>0.33987282559000637</v>
      </c>
    </row>
    <row r="87" spans="1:14" x14ac:dyDescent="0.3">
      <c r="A87" s="2">
        <v>99.314899999999994</v>
      </c>
      <c r="B87" s="2">
        <v>5050</v>
      </c>
      <c r="C87" s="2">
        <v>0.32984999999999998</v>
      </c>
      <c r="D87" s="2">
        <v>1.0891</v>
      </c>
      <c r="E87" s="1"/>
      <c r="F87" s="1"/>
      <c r="G87" s="2"/>
      <c r="H87" s="2"/>
      <c r="I87" s="2"/>
      <c r="J87">
        <f t="shared" si="5"/>
        <v>81.018711862399996</v>
      </c>
      <c r="K87" s="2">
        <f t="shared" si="6"/>
        <v>42845.511315021053</v>
      </c>
      <c r="L87" s="2">
        <f t="shared" si="7"/>
        <v>42.845511315021049</v>
      </c>
      <c r="M87">
        <f t="shared" si="8"/>
        <v>43.113888813945358</v>
      </c>
      <c r="N87">
        <f t="shared" si="9"/>
        <v>0.34377506431769456</v>
      </c>
    </row>
    <row r="88" spans="1:14" x14ac:dyDescent="0.3">
      <c r="A88" s="2">
        <v>97.581500000000005</v>
      </c>
      <c r="B88" s="2">
        <v>5100</v>
      </c>
      <c r="C88" s="2">
        <v>0.32969999999999999</v>
      </c>
      <c r="D88" s="2">
        <v>1.09185</v>
      </c>
      <c r="E88" s="1"/>
      <c r="F88" s="1"/>
      <c r="G88" s="2"/>
      <c r="H88" s="2"/>
      <c r="I88" s="2"/>
      <c r="J88">
        <f t="shared" si="5"/>
        <v>79.604645743999995</v>
      </c>
      <c r="K88" s="2">
        <f t="shared" si="6"/>
        <v>42514.512944364622</v>
      </c>
      <c r="L88" s="2">
        <f t="shared" si="7"/>
        <v>42.514512944364625</v>
      </c>
      <c r="M88">
        <f t="shared" si="8"/>
        <v>42.780817121903837</v>
      </c>
      <c r="N88">
        <f t="shared" si="9"/>
        <v>0.34629398867687433</v>
      </c>
    </row>
    <row r="89" spans="1:14" x14ac:dyDescent="0.3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/>
      <c r="F89" s="1"/>
      <c r="G89" s="2"/>
      <c r="H89" s="2"/>
      <c r="I89" s="2"/>
      <c r="J89">
        <f t="shared" si="5"/>
        <v>78.190987513599993</v>
      </c>
      <c r="K89" s="2">
        <f t="shared" si="6"/>
        <v>42168.92648469111</v>
      </c>
      <c r="L89" s="2">
        <f t="shared" si="7"/>
        <v>42.168926484691113</v>
      </c>
      <c r="M89">
        <f t="shared" si="8"/>
        <v>42.433065963365436</v>
      </c>
      <c r="N89">
        <f t="shared" si="9"/>
        <v>0.3504556402509022</v>
      </c>
    </row>
    <row r="90" spans="1:14" x14ac:dyDescent="0.3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/>
      <c r="F90" s="1"/>
      <c r="G90" s="2"/>
      <c r="H90" s="2"/>
      <c r="I90" s="2"/>
      <c r="J90">
        <f t="shared" si="5"/>
        <v>77.338256860799987</v>
      </c>
      <c r="K90" s="2">
        <f t="shared" si="6"/>
        <v>42113.985263190472</v>
      </c>
      <c r="L90" s="2">
        <f t="shared" si="7"/>
        <v>42.113985263190472</v>
      </c>
      <c r="M90">
        <f t="shared" si="8"/>
        <v>42.377780598752445</v>
      </c>
      <c r="N90">
        <f t="shared" si="9"/>
        <v>0.35393475043007688</v>
      </c>
    </row>
    <row r="91" spans="1:14" x14ac:dyDescent="0.3">
      <c r="A91" s="2">
        <v>93.0976</v>
      </c>
      <c r="B91" s="2">
        <v>5250</v>
      </c>
      <c r="C91" s="2">
        <v>0.33129999999999998</v>
      </c>
      <c r="D91" s="2">
        <v>1.0880399999999999</v>
      </c>
      <c r="E91" s="1"/>
      <c r="F91" s="1"/>
      <c r="G91" s="2"/>
      <c r="H91" s="2"/>
      <c r="I91" s="2"/>
      <c r="J91">
        <f t="shared" si="5"/>
        <v>75.94678773759999</v>
      </c>
      <c r="K91" s="2">
        <f t="shared" si="6"/>
        <v>41753.927323532815</v>
      </c>
      <c r="L91" s="2">
        <f t="shared" si="7"/>
        <v>41.753927323532814</v>
      </c>
      <c r="M91">
        <f t="shared" si="8"/>
        <v>42.015467313170618</v>
      </c>
      <c r="N91">
        <f t="shared" si="9"/>
        <v>0.35431318873688872</v>
      </c>
    </row>
    <row r="92" spans="1:14" x14ac:dyDescent="0.3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/>
      <c r="F92" s="1"/>
      <c r="G92" s="2"/>
      <c r="H92" s="2"/>
      <c r="I92" s="2"/>
      <c r="J92">
        <f t="shared" si="5"/>
        <v>74.878936953600004</v>
      </c>
      <c r="K92" s="2">
        <f t="shared" si="6"/>
        <v>41558.910889427607</v>
      </c>
      <c r="L92" s="2">
        <f t="shared" si="7"/>
        <v>41.558910889427608</v>
      </c>
      <c r="M92">
        <f t="shared" si="8"/>
        <v>41.819229327000144</v>
      </c>
      <c r="N92">
        <f t="shared" si="9"/>
        <v>0.35715774394619676</v>
      </c>
    </row>
    <row r="93" spans="1:14" x14ac:dyDescent="0.3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/>
      <c r="F93" s="1"/>
      <c r="G93" s="2"/>
      <c r="H93" s="2"/>
      <c r="I93" s="2"/>
      <c r="J93">
        <f t="shared" si="5"/>
        <v>73.904247788799992</v>
      </c>
      <c r="K93" s="2">
        <f t="shared" si="6"/>
        <v>41404.905809489996</v>
      </c>
      <c r="L93" s="2">
        <f t="shared" si="7"/>
        <v>41.404905809489996</v>
      </c>
      <c r="M93">
        <f t="shared" si="8"/>
        <v>41.664259583626233</v>
      </c>
      <c r="N93">
        <f t="shared" si="9"/>
        <v>0.35676062285867466</v>
      </c>
    </row>
    <row r="94" spans="1:14" x14ac:dyDescent="0.3">
      <c r="A94" s="2">
        <v>89.6374</v>
      </c>
      <c r="B94" s="2">
        <v>5400</v>
      </c>
      <c r="C94" s="2">
        <v>0.33879999999999999</v>
      </c>
      <c r="D94" s="2">
        <v>1.0789500000000001</v>
      </c>
      <c r="E94" s="1"/>
      <c r="F94" s="1"/>
      <c r="G94" s="2"/>
      <c r="H94" s="2"/>
      <c r="I94" s="2"/>
      <c r="J94">
        <f t="shared" si="5"/>
        <v>73.124039622399991</v>
      </c>
      <c r="K94" s="2">
        <f t="shared" si="6"/>
        <v>41350.670222137334</v>
      </c>
      <c r="L94" s="2">
        <f t="shared" si="7"/>
        <v>41.350670222137332</v>
      </c>
      <c r="M94">
        <f t="shared" si="8"/>
        <v>41.609684273141795</v>
      </c>
      <c r="N94">
        <f t="shared" si="9"/>
        <v>0.36586769320493373</v>
      </c>
    </row>
    <row r="95" spans="1:14" x14ac:dyDescent="0.3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/>
      <c r="F95" s="1"/>
      <c r="G95" s="2"/>
      <c r="H95" s="2"/>
      <c r="I95" s="2"/>
      <c r="J95">
        <f t="shared" si="5"/>
        <v>72.543370265600004</v>
      </c>
      <c r="K95" s="2">
        <f t="shared" si="6"/>
        <v>41402.145635237997</v>
      </c>
      <c r="L95" s="2">
        <f t="shared" si="7"/>
        <v>41.402145635238</v>
      </c>
      <c r="M95">
        <f t="shared" si="8"/>
        <v>41.661482120079754</v>
      </c>
      <c r="N95">
        <f t="shared" si="9"/>
        <v>0.37080555980878838</v>
      </c>
    </row>
    <row r="96" spans="1:14" x14ac:dyDescent="0.3">
      <c r="A96" s="2">
        <v>88.647400000000005</v>
      </c>
      <c r="B96" s="2">
        <v>5500</v>
      </c>
      <c r="C96" s="2">
        <v>0.3488</v>
      </c>
      <c r="D96" s="2">
        <v>1.0836600000000001</v>
      </c>
      <c r="E96" s="1"/>
      <c r="F96" s="1"/>
      <c r="G96" s="2"/>
      <c r="H96" s="2"/>
      <c r="I96" s="2"/>
      <c r="J96">
        <f t="shared" si="5"/>
        <v>72.316421382399994</v>
      </c>
      <c r="K96" s="2">
        <f t="shared" si="6"/>
        <v>41651.268660622802</v>
      </c>
      <c r="L96" s="2">
        <f t="shared" si="7"/>
        <v>41.651268660622804</v>
      </c>
      <c r="M96">
        <f t="shared" si="8"/>
        <v>41.912165612650618</v>
      </c>
      <c r="N96">
        <f t="shared" si="9"/>
        <v>0.37394820742141094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696597-1CD9-4579-913B-EF2083A30998}">
  <dimension ref="A1:N99"/>
  <sheetViews>
    <sheetView workbookViewId="0">
      <selection activeCell="N13" sqref="N13"/>
    </sheetView>
  </sheetViews>
  <sheetFormatPr defaultRowHeight="14.4" x14ac:dyDescent="0.3"/>
  <cols>
    <col min="1" max="1" width="8.44140625" bestFit="1" customWidth="1"/>
    <col min="2" max="2" width="11.109375" bestFit="1" customWidth="1"/>
    <col min="3" max="3" width="13.109375" bestFit="1" customWidth="1"/>
    <col min="4" max="4" width="8" bestFit="1" customWidth="1"/>
    <col min="7" max="7" width="9.77734375" bestFit="1" customWidth="1"/>
    <col min="8" max="8" width="8.6640625" bestFit="1" customWidth="1"/>
    <col min="9" max="9" width="13.21875" bestFit="1" customWidth="1"/>
    <col min="10" max="12" width="12" bestFit="1" customWidth="1"/>
    <col min="13" max="13" width="16.21875" bestFit="1" customWidth="1"/>
    <col min="14" max="14" width="15.77734375" customWidth="1"/>
  </cols>
  <sheetData>
    <row r="1" spans="1:14" x14ac:dyDescent="0.3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</row>
    <row r="2" spans="1:14" x14ac:dyDescent="0.3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</row>
    <row r="3" spans="1:14" x14ac:dyDescent="0.3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</row>
    <row r="4" spans="1:14" x14ac:dyDescent="0.3">
      <c r="A4" s="3" t="s">
        <v>6</v>
      </c>
      <c r="B4" s="3" t="s">
        <v>7</v>
      </c>
      <c r="C4" s="3" t="s">
        <v>8</v>
      </c>
      <c r="D4" s="3" t="s">
        <v>9</v>
      </c>
      <c r="E4" s="1"/>
      <c r="F4" s="1"/>
      <c r="G4" s="2"/>
      <c r="H4" s="2"/>
      <c r="I4" s="2"/>
      <c r="J4" s="5" t="s">
        <v>13</v>
      </c>
      <c r="K4" s="3" t="s">
        <v>20</v>
      </c>
      <c r="L4" s="3" t="s">
        <v>20</v>
      </c>
      <c r="M4" s="5" t="s">
        <v>21</v>
      </c>
      <c r="N4" s="5" t="s">
        <v>22</v>
      </c>
    </row>
    <row r="5" spans="1:14" x14ac:dyDescent="0.3">
      <c r="A5" s="3" t="s">
        <v>10</v>
      </c>
      <c r="B5" s="3" t="s">
        <v>11</v>
      </c>
      <c r="C5" s="3" t="s">
        <v>12</v>
      </c>
      <c r="D5" s="3" t="s">
        <v>9</v>
      </c>
      <c r="E5" s="1"/>
      <c r="F5" s="1"/>
      <c r="G5" s="2"/>
      <c r="H5" s="2"/>
      <c r="I5" s="2"/>
      <c r="J5" s="5" t="s">
        <v>14</v>
      </c>
      <c r="K5" s="3" t="s">
        <v>16</v>
      </c>
      <c r="L5" s="3" t="s">
        <v>17</v>
      </c>
      <c r="M5" s="5" t="s">
        <v>17</v>
      </c>
      <c r="N5" s="5" t="s">
        <v>25</v>
      </c>
    </row>
    <row r="6" spans="1:14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1"/>
      <c r="F6" s="1"/>
      <c r="G6" t="s">
        <v>23</v>
      </c>
      <c r="H6">
        <v>0.09</v>
      </c>
      <c r="I6" s="2"/>
      <c r="J6">
        <f>A6*0.815776</f>
        <v>83.433490399999997</v>
      </c>
      <c r="K6" s="2">
        <f>(PI()*2*(B6/60)*J6)</f>
        <v>8737.1346834664855</v>
      </c>
      <c r="L6" s="2">
        <f>K6/1000</f>
        <v>8.7371346834664863</v>
      </c>
      <c r="M6">
        <f>L6*(1.01325/1.0189)*(SQRT(27/273))</f>
        <v>2.7324651973674512</v>
      </c>
      <c r="N6">
        <f>(M6*120)/(0.09*((0.075*0.075*PI())/(4))*B6*4)</f>
        <v>206.16786630523316</v>
      </c>
    </row>
    <row r="7" spans="1:14" x14ac:dyDescent="0.3">
      <c r="A7" s="2">
        <v>102.756</v>
      </c>
      <c r="B7" s="2">
        <v>1050</v>
      </c>
      <c r="C7" s="2">
        <v>7.2400000000000006E-2</v>
      </c>
      <c r="D7" s="2">
        <v>1.26783</v>
      </c>
      <c r="E7" s="1"/>
      <c r="F7" s="1"/>
      <c r="G7" t="s">
        <v>24</v>
      </c>
      <c r="H7">
        <v>7.4999999999999997E-2</v>
      </c>
      <c r="I7" s="2"/>
      <c r="J7">
        <f t="shared" ref="J7:J70" si="0">A7*0.815776</f>
        <v>83.825878656</v>
      </c>
      <c r="K7" s="2">
        <f t="shared" ref="K7:K70" si="1">(PI()*2*(B7/60)*J7)</f>
        <v>9217.1367598239667</v>
      </c>
      <c r="L7" s="2">
        <f t="shared" ref="L7:L70" si="2">K7/1000</f>
        <v>9.2171367598239673</v>
      </c>
      <c r="M7">
        <f t="shared" ref="M7:M70" si="3">L7*(1.01325/1.0189)*(SQRT(27/273))</f>
        <v>2.8825817991857665</v>
      </c>
      <c r="N7">
        <f t="shared" ref="N7:N70" si="4">(M7*120)/(0.09*((0.075*0.075*PI())/(4))*B7*4)</f>
        <v>207.13747514114434</v>
      </c>
    </row>
    <row r="8" spans="1:14" x14ac:dyDescent="0.3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/>
      <c r="F8" s="1"/>
      <c r="I8" s="2"/>
      <c r="J8">
        <f t="shared" si="0"/>
        <v>84.586997663999995</v>
      </c>
      <c r="K8" s="2">
        <f t="shared" si="1"/>
        <v>9743.7226498494438</v>
      </c>
      <c r="L8" s="2">
        <f t="shared" si="2"/>
        <v>9.7437226498494436</v>
      </c>
      <c r="M8">
        <f t="shared" si="3"/>
        <v>3.0472670959160788</v>
      </c>
      <c r="N8">
        <f t="shared" si="4"/>
        <v>209.01823406818207</v>
      </c>
    </row>
    <row r="9" spans="1:14" x14ac:dyDescent="0.3">
      <c r="A9" s="2">
        <v>104.209</v>
      </c>
      <c r="B9" s="2">
        <v>1150</v>
      </c>
      <c r="C9" s="2">
        <v>7.2800000000000004E-2</v>
      </c>
      <c r="D9" s="2">
        <v>1.2847599999999999</v>
      </c>
      <c r="E9" s="1"/>
      <c r="F9" s="1"/>
      <c r="G9" s="2"/>
      <c r="H9" s="2"/>
      <c r="I9" s="2"/>
      <c r="J9">
        <f t="shared" si="0"/>
        <v>85.011201184000001</v>
      </c>
      <c r="K9" s="2">
        <f t="shared" si="1"/>
        <v>10237.704995979104</v>
      </c>
      <c r="L9" s="2">
        <f t="shared" si="2"/>
        <v>10.237704995979104</v>
      </c>
      <c r="M9">
        <f t="shared" si="3"/>
        <v>3.2017559092186207</v>
      </c>
      <c r="N9">
        <f t="shared" si="4"/>
        <v>210.06645983673477</v>
      </c>
    </row>
    <row r="10" spans="1:14" x14ac:dyDescent="0.3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/>
      <c r="F10" s="1"/>
      <c r="G10" s="2"/>
      <c r="H10" s="2"/>
      <c r="I10" s="2"/>
      <c r="J10">
        <f t="shared" si="0"/>
        <v>86.318074335999995</v>
      </c>
      <c r="K10" s="2">
        <f t="shared" si="1"/>
        <v>10847.049128239811</v>
      </c>
      <c r="L10" s="2">
        <f t="shared" si="2"/>
        <v>10.84704912823981</v>
      </c>
      <c r="M10">
        <f t="shared" si="3"/>
        <v>3.3923231483586096</v>
      </c>
      <c r="N10">
        <f t="shared" si="4"/>
        <v>213.29580153139111</v>
      </c>
    </row>
    <row r="11" spans="1:14" x14ac:dyDescent="0.3">
      <c r="A11" s="2">
        <v>107.51</v>
      </c>
      <c r="B11" s="2">
        <v>1250</v>
      </c>
      <c r="C11" s="2">
        <v>7.8950000000000006E-2</v>
      </c>
      <c r="D11" s="2">
        <v>1.2972900000000001</v>
      </c>
      <c r="E11" s="1"/>
      <c r="F11" s="1"/>
      <c r="G11" s="2"/>
      <c r="H11" s="2"/>
      <c r="I11" s="2"/>
      <c r="J11">
        <f t="shared" si="0"/>
        <v>87.704077760000004</v>
      </c>
      <c r="K11" s="2">
        <f t="shared" si="1"/>
        <v>11480.436932528499</v>
      </c>
      <c r="L11" s="2">
        <f t="shared" si="2"/>
        <v>11.480436932528498</v>
      </c>
      <c r="M11">
        <f t="shared" si="3"/>
        <v>3.5904098431798412</v>
      </c>
      <c r="N11">
        <f t="shared" si="4"/>
        <v>216.72067764825826</v>
      </c>
    </row>
    <row r="12" spans="1:14" x14ac:dyDescent="0.3">
      <c r="A12" s="2">
        <v>109.488</v>
      </c>
      <c r="B12" s="2">
        <v>1300</v>
      </c>
      <c r="C12" s="2">
        <v>7.9000000000000001E-2</v>
      </c>
      <c r="D12" s="2">
        <v>1.29895</v>
      </c>
      <c r="E12" s="1"/>
      <c r="F12" s="1"/>
      <c r="G12" s="2"/>
      <c r="H12" s="2"/>
      <c r="I12" s="2"/>
      <c r="J12">
        <f t="shared" si="0"/>
        <v>89.317682687999991</v>
      </c>
      <c r="K12" s="2">
        <f t="shared" si="1"/>
        <v>12159.323616625685</v>
      </c>
      <c r="L12" s="2">
        <f t="shared" si="2"/>
        <v>12.159323616625684</v>
      </c>
      <c r="M12">
        <f t="shared" si="3"/>
        <v>3.8027259289970927</v>
      </c>
      <c r="N12">
        <f t="shared" si="4"/>
        <v>220.70796720632967</v>
      </c>
    </row>
    <row r="13" spans="1:14" x14ac:dyDescent="0.3">
      <c r="A13" s="2">
        <v>111.797</v>
      </c>
      <c r="B13" s="2">
        <v>1350</v>
      </c>
      <c r="C13" s="2">
        <v>7.9600000000000004E-2</v>
      </c>
      <c r="D13" s="2">
        <v>1.2946899999999999</v>
      </c>
      <c r="E13" s="1"/>
      <c r="F13" s="1"/>
      <c r="G13" s="2"/>
      <c r="H13" s="2"/>
      <c r="I13" s="2"/>
      <c r="J13">
        <f t="shared" si="0"/>
        <v>91.201309471999991</v>
      </c>
      <c r="K13" s="2">
        <f t="shared" si="1"/>
        <v>12893.281372575198</v>
      </c>
      <c r="L13" s="2">
        <f t="shared" si="2"/>
        <v>12.893281372575199</v>
      </c>
      <c r="M13">
        <f t="shared" si="3"/>
        <v>4.0322650281556589</v>
      </c>
      <c r="N13">
        <f t="shared" si="4"/>
        <v>225.36249278246055</v>
      </c>
    </row>
    <row r="14" spans="1:14" x14ac:dyDescent="0.3">
      <c r="A14" s="2">
        <v>114.268</v>
      </c>
      <c r="B14" s="2">
        <v>1400</v>
      </c>
      <c r="C14" s="2">
        <v>8.3500000000000005E-2</v>
      </c>
      <c r="D14" s="2">
        <v>1.2855000000000001</v>
      </c>
      <c r="E14" s="1"/>
      <c r="F14" s="1"/>
      <c r="G14" s="2"/>
      <c r="H14" s="2"/>
      <c r="I14" s="2"/>
      <c r="J14">
        <f t="shared" si="0"/>
        <v>93.217091967999991</v>
      </c>
      <c r="K14" s="2">
        <f t="shared" si="1"/>
        <v>13666.339461398069</v>
      </c>
      <c r="L14" s="2">
        <f t="shared" si="2"/>
        <v>13.666339461398069</v>
      </c>
      <c r="M14">
        <f t="shared" si="3"/>
        <v>4.2740324267112921</v>
      </c>
      <c r="N14">
        <f t="shared" si="4"/>
        <v>230.34358100187126</v>
      </c>
    </row>
    <row r="15" spans="1:14" x14ac:dyDescent="0.3">
      <c r="A15" s="2">
        <v>115.783</v>
      </c>
      <c r="B15" s="2">
        <v>1450</v>
      </c>
      <c r="C15" s="2">
        <v>8.4699999999999998E-2</v>
      </c>
      <c r="D15" s="2">
        <v>1.2781800000000001</v>
      </c>
      <c r="E15" s="1"/>
      <c r="F15" s="1"/>
      <c r="G15" s="2"/>
      <c r="H15" s="2"/>
      <c r="I15" s="2"/>
      <c r="J15">
        <f t="shared" si="0"/>
        <v>94.452992607999988</v>
      </c>
      <c r="K15" s="2">
        <f t="shared" si="1"/>
        <v>14342.086671531752</v>
      </c>
      <c r="L15" s="2">
        <f t="shared" si="2"/>
        <v>14.342086671531751</v>
      </c>
      <c r="M15">
        <f t="shared" si="3"/>
        <v>4.4853666685197116</v>
      </c>
      <c r="N15">
        <f t="shared" si="4"/>
        <v>233.39754646217361</v>
      </c>
    </row>
    <row r="16" spans="1:14" x14ac:dyDescent="0.3">
      <c r="A16" s="2">
        <v>116.985</v>
      </c>
      <c r="B16" s="2">
        <v>1500</v>
      </c>
      <c r="C16" s="2">
        <v>8.8650000000000007E-2</v>
      </c>
      <c r="D16" s="2">
        <v>1.2795000000000001</v>
      </c>
      <c r="E16" s="1"/>
      <c r="F16" s="1"/>
      <c r="G16" s="2"/>
      <c r="H16" s="2"/>
      <c r="I16" s="2"/>
      <c r="J16">
        <f t="shared" si="0"/>
        <v>95.43355536</v>
      </c>
      <c r="K16" s="2">
        <f t="shared" si="1"/>
        <v>14990.667821246541</v>
      </c>
      <c r="L16" s="2">
        <f t="shared" si="2"/>
        <v>14.990667821246541</v>
      </c>
      <c r="M16">
        <f t="shared" si="3"/>
        <v>4.6882049540068129</v>
      </c>
      <c r="N16">
        <f t="shared" si="4"/>
        <v>235.82056064255877</v>
      </c>
    </row>
    <row r="17" spans="1:14" x14ac:dyDescent="0.3">
      <c r="A17" s="2">
        <v>117.788</v>
      </c>
      <c r="B17" s="2">
        <v>1550</v>
      </c>
      <c r="C17" s="2">
        <v>9.3200000000000005E-2</v>
      </c>
      <c r="D17" s="2">
        <v>1.27766</v>
      </c>
      <c r="E17" s="1"/>
      <c r="F17" s="1"/>
      <c r="G17" s="2"/>
      <c r="H17" s="2"/>
      <c r="I17" s="2"/>
      <c r="J17">
        <f t="shared" si="0"/>
        <v>96.088623487999996</v>
      </c>
      <c r="K17" s="2">
        <f t="shared" si="1"/>
        <v>15596.684538245247</v>
      </c>
      <c r="L17" s="2">
        <f t="shared" si="2"/>
        <v>15.596684538245247</v>
      </c>
      <c r="M17">
        <f t="shared" si="3"/>
        <v>4.8777315720816592</v>
      </c>
      <c r="N17">
        <f t="shared" si="4"/>
        <v>237.4392631274583</v>
      </c>
    </row>
    <row r="18" spans="1:14" x14ac:dyDescent="0.3">
      <c r="A18" s="2">
        <v>118.471</v>
      </c>
      <c r="B18" s="2">
        <v>1600</v>
      </c>
      <c r="C18" s="2">
        <v>9.5899999999999999E-2</v>
      </c>
      <c r="D18" s="2">
        <v>1.2823500000000001</v>
      </c>
      <c r="E18" s="1"/>
      <c r="F18" s="1"/>
      <c r="G18" s="2"/>
      <c r="H18" s="2"/>
      <c r="I18" s="2"/>
      <c r="J18">
        <f t="shared" si="0"/>
        <v>96.645798495999998</v>
      </c>
      <c r="K18" s="2">
        <f t="shared" si="1"/>
        <v>16193.158962952164</v>
      </c>
      <c r="L18" s="2">
        <f t="shared" si="2"/>
        <v>16.193158962952165</v>
      </c>
      <c r="M18">
        <f t="shared" si="3"/>
        <v>5.0642739187065349</v>
      </c>
      <c r="N18">
        <f t="shared" si="4"/>
        <v>238.81606735807654</v>
      </c>
    </row>
    <row r="19" spans="1:14" x14ac:dyDescent="0.3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/>
      <c r="F19" s="1"/>
      <c r="G19" s="2"/>
      <c r="H19" s="2"/>
      <c r="I19" s="2"/>
      <c r="J19">
        <f t="shared" si="0"/>
        <v>96.891347072000002</v>
      </c>
      <c r="K19" s="2">
        <f t="shared" si="1"/>
        <v>16741.622928679779</v>
      </c>
      <c r="L19" s="2">
        <f t="shared" si="2"/>
        <v>16.741622928679778</v>
      </c>
      <c r="M19">
        <f t="shared" si="3"/>
        <v>5.2358013991283245</v>
      </c>
      <c r="N19">
        <f t="shared" si="4"/>
        <v>239.42282881256568</v>
      </c>
    </row>
    <row r="20" spans="1:14" x14ac:dyDescent="0.3">
      <c r="A20" s="2">
        <v>118.65600000000001</v>
      </c>
      <c r="B20" s="2">
        <v>1700</v>
      </c>
      <c r="C20" s="2">
        <v>0.10005</v>
      </c>
      <c r="D20" s="2">
        <v>1.29942</v>
      </c>
      <c r="E20" s="1"/>
      <c r="F20" s="1"/>
      <c r="G20" s="2"/>
      <c r="H20" s="2"/>
      <c r="I20" s="2"/>
      <c r="J20">
        <f t="shared" si="0"/>
        <v>96.796717055999991</v>
      </c>
      <c r="K20" s="2">
        <f t="shared" si="1"/>
        <v>17232.098461035232</v>
      </c>
      <c r="L20" s="2">
        <f t="shared" si="2"/>
        <v>17.232098461035232</v>
      </c>
      <c r="M20">
        <f t="shared" si="3"/>
        <v>5.3891934859937889</v>
      </c>
      <c r="N20">
        <f t="shared" si="4"/>
        <v>239.18899383342696</v>
      </c>
    </row>
    <row r="21" spans="1:14" x14ac:dyDescent="0.3">
      <c r="A21" s="2">
        <v>118.861</v>
      </c>
      <c r="B21" s="2">
        <v>1750</v>
      </c>
      <c r="C21" s="2">
        <v>0.10305</v>
      </c>
      <c r="D21" s="2">
        <v>1.31053</v>
      </c>
      <c r="E21" s="1"/>
      <c r="F21" s="1"/>
      <c r="G21" s="2"/>
      <c r="H21" s="2"/>
      <c r="I21" s="2"/>
      <c r="J21">
        <f t="shared" si="0"/>
        <v>96.963951135999991</v>
      </c>
      <c r="K21" s="2">
        <f t="shared" si="1"/>
        <v>17769.572132194007</v>
      </c>
      <c r="L21" s="2">
        <f t="shared" si="2"/>
        <v>17.769572132194007</v>
      </c>
      <c r="M21">
        <f t="shared" si="3"/>
        <v>5.5572838444635728</v>
      </c>
      <c r="N21">
        <f t="shared" si="4"/>
        <v>239.602236684491</v>
      </c>
    </row>
    <row r="22" spans="1:14" x14ac:dyDescent="0.3">
      <c r="A22" s="2">
        <v>119.584</v>
      </c>
      <c r="B22" s="2">
        <v>1800</v>
      </c>
      <c r="C22" s="2">
        <v>0.10929999999999999</v>
      </c>
      <c r="D22" s="2">
        <v>1.3149</v>
      </c>
      <c r="E22" s="1"/>
      <c r="F22" s="1"/>
      <c r="G22" s="2"/>
      <c r="H22" s="2"/>
      <c r="I22" s="2"/>
      <c r="J22">
        <f t="shared" si="0"/>
        <v>97.553757183999991</v>
      </c>
      <c r="K22" s="2">
        <f t="shared" si="1"/>
        <v>18388.45001396021</v>
      </c>
      <c r="L22" s="2">
        <f t="shared" si="2"/>
        <v>18.38845001396021</v>
      </c>
      <c r="M22">
        <f t="shared" si="3"/>
        <v>5.7508326833691559</v>
      </c>
      <c r="N22">
        <f t="shared" si="4"/>
        <v>241.05967366653624</v>
      </c>
    </row>
    <row r="23" spans="1:14" x14ac:dyDescent="0.3">
      <c r="A23" s="2">
        <v>119.934</v>
      </c>
      <c r="B23" s="2">
        <v>1850</v>
      </c>
      <c r="C23" s="2">
        <v>0.11415</v>
      </c>
      <c r="D23" s="2">
        <v>1.3184899999999999</v>
      </c>
      <c r="E23" s="1"/>
      <c r="F23" s="1"/>
      <c r="G23" s="2"/>
      <c r="H23" s="2"/>
      <c r="I23" s="2"/>
      <c r="J23">
        <f t="shared" si="0"/>
        <v>97.839278783999987</v>
      </c>
      <c r="K23" s="2">
        <f t="shared" si="1"/>
        <v>18954.554833387512</v>
      </c>
      <c r="L23" s="2">
        <f t="shared" si="2"/>
        <v>18.954554833387512</v>
      </c>
      <c r="M23">
        <f t="shared" si="3"/>
        <v>5.9278771920310476</v>
      </c>
      <c r="N23">
        <f t="shared" si="4"/>
        <v>241.76521024152362</v>
      </c>
    </row>
    <row r="24" spans="1:14" x14ac:dyDescent="0.3">
      <c r="A24" s="2">
        <v>120.176</v>
      </c>
      <c r="B24" s="2">
        <v>1900</v>
      </c>
      <c r="C24" s="2">
        <v>0.11745</v>
      </c>
      <c r="D24" s="2">
        <v>1.3189200000000001</v>
      </c>
      <c r="E24" s="1"/>
      <c r="F24" s="1"/>
      <c r="G24" s="2"/>
      <c r="H24" s="2"/>
      <c r="I24" s="2"/>
      <c r="J24">
        <f t="shared" si="0"/>
        <v>98.036696575999997</v>
      </c>
      <c r="K24" s="2">
        <f t="shared" si="1"/>
        <v>19506.119830540305</v>
      </c>
      <c r="L24" s="2">
        <f t="shared" si="2"/>
        <v>19.506119830540307</v>
      </c>
      <c r="M24">
        <f t="shared" si="3"/>
        <v>6.1003744938819704</v>
      </c>
      <c r="N24">
        <f t="shared" si="4"/>
        <v>242.2530383876578</v>
      </c>
    </row>
    <row r="25" spans="1:14" x14ac:dyDescent="0.3">
      <c r="A25" s="2">
        <v>120.94799999999999</v>
      </c>
      <c r="B25" s="2">
        <v>1950</v>
      </c>
      <c r="C25" s="2">
        <v>0.12055</v>
      </c>
      <c r="D25" s="2">
        <v>1.31484</v>
      </c>
      <c r="E25" s="1"/>
      <c r="F25" s="1"/>
      <c r="G25" s="2"/>
      <c r="H25" s="2"/>
      <c r="I25" s="2"/>
      <c r="J25">
        <f t="shared" si="0"/>
        <v>98.666475647999988</v>
      </c>
      <c r="K25" s="2">
        <f t="shared" si="1"/>
        <v>20148.041878337943</v>
      </c>
      <c r="L25" s="2">
        <f t="shared" si="2"/>
        <v>20.148041878337942</v>
      </c>
      <c r="M25">
        <f t="shared" si="3"/>
        <v>6.3011302013965951</v>
      </c>
      <c r="N25">
        <f t="shared" si="4"/>
        <v>243.80925049020126</v>
      </c>
    </row>
    <row r="26" spans="1:14" x14ac:dyDescent="0.3">
      <c r="A26" s="2">
        <v>122.157</v>
      </c>
      <c r="B26" s="2">
        <v>2000</v>
      </c>
      <c r="C26" s="2">
        <v>0.12554999999999999</v>
      </c>
      <c r="D26" s="2">
        <v>1.31653</v>
      </c>
      <c r="E26" s="1"/>
      <c r="F26" s="1"/>
      <c r="G26" s="2"/>
      <c r="H26" s="2"/>
      <c r="I26" s="2"/>
      <c r="J26">
        <f t="shared" si="0"/>
        <v>99.652748831999986</v>
      </c>
      <c r="K26" s="2">
        <f t="shared" si="1"/>
        <v>20871.222909376</v>
      </c>
      <c r="L26" s="2">
        <f t="shared" si="2"/>
        <v>20.871222909375998</v>
      </c>
      <c r="M26">
        <f t="shared" si="3"/>
        <v>6.527298970712601</v>
      </c>
      <c r="N26">
        <f t="shared" si="4"/>
        <v>246.24637540208613</v>
      </c>
    </row>
    <row r="27" spans="1:14" x14ac:dyDescent="0.3">
      <c r="A27" s="2">
        <v>122.845</v>
      </c>
      <c r="B27" s="2">
        <v>2050</v>
      </c>
      <c r="C27" s="2">
        <v>0.12784999999999999</v>
      </c>
      <c r="D27" s="2">
        <v>1.32098</v>
      </c>
      <c r="E27" s="1"/>
      <c r="F27" s="1"/>
      <c r="G27" s="2"/>
      <c r="H27" s="2"/>
      <c r="I27" s="2"/>
      <c r="J27">
        <f t="shared" si="0"/>
        <v>100.21400272</v>
      </c>
      <c r="K27" s="2">
        <f t="shared" si="1"/>
        <v>21513.490940018601</v>
      </c>
      <c r="L27" s="2">
        <f t="shared" si="2"/>
        <v>21.513490940018599</v>
      </c>
      <c r="M27">
        <f t="shared" si="3"/>
        <v>6.7281628814445273</v>
      </c>
      <c r="N27">
        <f t="shared" si="4"/>
        <v>247.63325872663268</v>
      </c>
    </row>
    <row r="28" spans="1:14" x14ac:dyDescent="0.3">
      <c r="A28" s="2">
        <v>123.79600000000001</v>
      </c>
      <c r="B28" s="2">
        <v>2100</v>
      </c>
      <c r="C28" s="2">
        <v>0.13089999999999999</v>
      </c>
      <c r="D28" s="2">
        <v>1.32287</v>
      </c>
      <c r="E28" s="1"/>
      <c r="F28" s="1"/>
      <c r="G28" s="2"/>
      <c r="H28" s="2"/>
      <c r="I28" s="2"/>
      <c r="J28">
        <f t="shared" si="0"/>
        <v>100.989805696</v>
      </c>
      <c r="K28" s="2">
        <f t="shared" si="1"/>
        <v>22208.818216340998</v>
      </c>
      <c r="L28" s="2">
        <f t="shared" si="2"/>
        <v>22.208818216340998</v>
      </c>
      <c r="M28">
        <f t="shared" si="3"/>
        <v>6.9456206238468052</v>
      </c>
      <c r="N28">
        <f t="shared" si="4"/>
        <v>249.55030239181269</v>
      </c>
    </row>
    <row r="29" spans="1:14" x14ac:dyDescent="0.3">
      <c r="A29" s="2">
        <v>124.794</v>
      </c>
      <c r="B29" s="2">
        <v>2150</v>
      </c>
      <c r="C29" s="2">
        <v>0.13435</v>
      </c>
      <c r="D29" s="2">
        <v>1.3216399999999999</v>
      </c>
      <c r="E29" s="1"/>
      <c r="F29" s="1"/>
      <c r="G29" s="2"/>
      <c r="H29" s="2"/>
      <c r="I29" s="2"/>
      <c r="J29">
        <f t="shared" si="0"/>
        <v>101.80395014399998</v>
      </c>
      <c r="K29" s="2">
        <f t="shared" si="1"/>
        <v>22920.902167981523</v>
      </c>
      <c r="L29" s="2">
        <f t="shared" si="2"/>
        <v>22.920902167981524</v>
      </c>
      <c r="M29">
        <f t="shared" si="3"/>
        <v>7.1683188751560829</v>
      </c>
      <c r="N29">
        <f t="shared" si="4"/>
        <v>251.56208953991947</v>
      </c>
    </row>
    <row r="30" spans="1:14" x14ac:dyDescent="0.3">
      <c r="A30" s="2">
        <v>125.137</v>
      </c>
      <c r="B30" s="2">
        <v>2200</v>
      </c>
      <c r="C30" s="2">
        <v>0.13769999999999999</v>
      </c>
      <c r="D30" s="2">
        <v>1.3165199999999999</v>
      </c>
      <c r="E30" s="1"/>
      <c r="F30" s="1"/>
      <c r="G30" s="2"/>
      <c r="H30" s="2"/>
      <c r="I30" s="2"/>
      <c r="J30">
        <f t="shared" si="0"/>
        <v>102.08376131199999</v>
      </c>
      <c r="K30" s="2">
        <f t="shared" si="1"/>
        <v>23518.410269830161</v>
      </c>
      <c r="L30" s="2">
        <f t="shared" si="2"/>
        <v>23.518410269830163</v>
      </c>
      <c r="M30">
        <f t="shared" si="3"/>
        <v>7.3551844955906676</v>
      </c>
      <c r="N30">
        <f t="shared" si="4"/>
        <v>252.25351538340712</v>
      </c>
    </row>
    <row r="31" spans="1:14" x14ac:dyDescent="0.3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/>
      <c r="F31" s="1"/>
      <c r="G31" s="2"/>
      <c r="H31" s="2"/>
      <c r="I31" s="2"/>
      <c r="J31">
        <f t="shared" si="0"/>
        <v>102.810617728</v>
      </c>
      <c r="K31" s="2">
        <f t="shared" si="1"/>
        <v>24224.181102398499</v>
      </c>
      <c r="L31" s="2">
        <f t="shared" si="2"/>
        <v>24.2241811023985</v>
      </c>
      <c r="M31">
        <f t="shared" si="3"/>
        <v>7.5759083721447711</v>
      </c>
      <c r="N31">
        <f t="shared" si="4"/>
        <v>254.04960992144635</v>
      </c>
    </row>
    <row r="32" spans="1:14" x14ac:dyDescent="0.3">
      <c r="A32" s="2">
        <v>126.66</v>
      </c>
      <c r="B32" s="2">
        <v>2300</v>
      </c>
      <c r="C32" s="2">
        <v>0.14495</v>
      </c>
      <c r="D32" s="2">
        <v>1.2964599999999999</v>
      </c>
      <c r="E32" s="1"/>
      <c r="F32" s="1"/>
      <c r="G32" s="2"/>
      <c r="H32" s="2"/>
      <c r="I32" s="2"/>
      <c r="J32">
        <f t="shared" si="0"/>
        <v>103.32618815999999</v>
      </c>
      <c r="K32" s="2">
        <f t="shared" si="1"/>
        <v>24886.674179595102</v>
      </c>
      <c r="L32" s="2">
        <f t="shared" si="2"/>
        <v>24.886674179595101</v>
      </c>
      <c r="M32">
        <f t="shared" si="3"/>
        <v>7.7830974956410746</v>
      </c>
      <c r="N32">
        <f t="shared" si="4"/>
        <v>255.32360739399491</v>
      </c>
    </row>
    <row r="33" spans="1:14" x14ac:dyDescent="0.3">
      <c r="A33" s="2">
        <v>126.822</v>
      </c>
      <c r="B33" s="2">
        <v>2350</v>
      </c>
      <c r="C33" s="2">
        <v>0.14985000000000001</v>
      </c>
      <c r="D33" s="2">
        <v>1.2822899999999999</v>
      </c>
      <c r="E33" s="1"/>
      <c r="F33" s="1"/>
      <c r="G33" s="2"/>
      <c r="H33" s="2"/>
      <c r="I33" s="2"/>
      <c r="J33">
        <f t="shared" si="0"/>
        <v>103.458343872</v>
      </c>
      <c r="K33" s="2">
        <f t="shared" si="1"/>
        <v>25460.211223099275</v>
      </c>
      <c r="L33" s="2">
        <f t="shared" si="2"/>
        <v>25.460211223099275</v>
      </c>
      <c r="M33">
        <f t="shared" si="3"/>
        <v>7.9624663697116302</v>
      </c>
      <c r="N33">
        <f t="shared" si="4"/>
        <v>255.65017003727482</v>
      </c>
    </row>
    <row r="34" spans="1:14" x14ac:dyDescent="0.3">
      <c r="A34" s="2">
        <v>126.69</v>
      </c>
      <c r="B34" s="2">
        <v>2400</v>
      </c>
      <c r="C34" s="2">
        <v>0.1537</v>
      </c>
      <c r="D34" s="2">
        <v>1.2730399999999999</v>
      </c>
      <c r="E34" s="1"/>
      <c r="F34" s="1"/>
      <c r="G34" s="2"/>
      <c r="H34" s="2"/>
      <c r="I34" s="2"/>
      <c r="J34">
        <f t="shared" si="0"/>
        <v>103.35066144</v>
      </c>
      <c r="K34" s="2">
        <f t="shared" si="1"/>
        <v>25974.854297883991</v>
      </c>
      <c r="L34" s="2">
        <f t="shared" si="2"/>
        <v>25.97485429788399</v>
      </c>
      <c r="M34">
        <f t="shared" si="3"/>
        <v>8.1234166516818131</v>
      </c>
      <c r="N34">
        <f t="shared" si="4"/>
        <v>255.38408195756523</v>
      </c>
    </row>
    <row r="35" spans="1:14" x14ac:dyDescent="0.3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/>
      <c r="F35" s="1"/>
      <c r="G35" s="2"/>
      <c r="H35" s="2"/>
      <c r="I35" s="2"/>
      <c r="J35">
        <f t="shared" si="0"/>
        <v>103.238084352</v>
      </c>
      <c r="K35" s="2">
        <f t="shared" si="1"/>
        <v>26487.113935292338</v>
      </c>
      <c r="L35" s="2">
        <f t="shared" si="2"/>
        <v>26.487113935292339</v>
      </c>
      <c r="M35">
        <f t="shared" si="3"/>
        <v>8.2836215337106029</v>
      </c>
      <c r="N35">
        <f t="shared" si="4"/>
        <v>255.10589896514173</v>
      </c>
    </row>
    <row r="36" spans="1:14" x14ac:dyDescent="0.3">
      <c r="A36" s="2">
        <v>126.438</v>
      </c>
      <c r="B36" s="2">
        <v>2500</v>
      </c>
      <c r="C36" s="2">
        <v>0.15959999999999999</v>
      </c>
      <c r="D36" s="2">
        <v>1.2744599999999999</v>
      </c>
      <c r="E36" s="1"/>
      <c r="F36" s="1"/>
      <c r="G36" s="2"/>
      <c r="H36" s="2"/>
      <c r="I36" s="2"/>
      <c r="J36">
        <f t="shared" si="0"/>
        <v>103.145085888</v>
      </c>
      <c r="K36" s="2">
        <f t="shared" si="1"/>
        <v>27003.320339969086</v>
      </c>
      <c r="L36" s="2">
        <f t="shared" si="2"/>
        <v>27.003320339969086</v>
      </c>
      <c r="M36">
        <f t="shared" si="3"/>
        <v>8.4450607339219186</v>
      </c>
      <c r="N36">
        <f t="shared" si="4"/>
        <v>254.87609562357432</v>
      </c>
    </row>
    <row r="37" spans="1:14" x14ac:dyDescent="0.3">
      <c r="A37" s="2">
        <v>126.239</v>
      </c>
      <c r="B37" s="2">
        <v>2550</v>
      </c>
      <c r="C37" s="2">
        <v>0.16259999999999999</v>
      </c>
      <c r="D37" s="2">
        <v>1.2787599999999999</v>
      </c>
      <c r="E37" s="1"/>
      <c r="F37" s="1"/>
      <c r="G37" s="2"/>
      <c r="H37" s="2"/>
      <c r="I37" s="2"/>
      <c r="J37">
        <f t="shared" si="0"/>
        <v>102.982746464</v>
      </c>
      <c r="K37" s="2">
        <f t="shared" si="1"/>
        <v>27500.036377713226</v>
      </c>
      <c r="L37" s="2">
        <f t="shared" si="2"/>
        <v>27.500036377713226</v>
      </c>
      <c r="M37">
        <f t="shared" si="3"/>
        <v>8.600404486225349</v>
      </c>
      <c r="N37">
        <f t="shared" si="4"/>
        <v>254.47494768522444</v>
      </c>
    </row>
    <row r="38" spans="1:14" x14ac:dyDescent="0.3">
      <c r="A38" s="2">
        <v>126.161</v>
      </c>
      <c r="B38" s="2">
        <v>2600</v>
      </c>
      <c r="C38" s="2">
        <v>0.16805</v>
      </c>
      <c r="D38" s="2">
        <v>1.27634</v>
      </c>
      <c r="E38" s="1"/>
      <c r="F38" s="1"/>
      <c r="G38" s="2"/>
      <c r="H38" s="2"/>
      <c r="I38" s="2"/>
      <c r="J38">
        <f t="shared" si="0"/>
        <v>102.919115936</v>
      </c>
      <c r="K38" s="2">
        <f t="shared" si="1"/>
        <v>28021.928006669463</v>
      </c>
      <c r="L38" s="2">
        <f t="shared" si="2"/>
        <v>28.021928006669462</v>
      </c>
      <c r="M38">
        <f t="shared" si="3"/>
        <v>8.7636216923900747</v>
      </c>
      <c r="N38">
        <f t="shared" si="4"/>
        <v>254.31771381994153</v>
      </c>
    </row>
    <row r="39" spans="1:14" x14ac:dyDescent="0.3">
      <c r="A39" s="2">
        <v>125.84699999999999</v>
      </c>
      <c r="B39" s="2">
        <v>2650</v>
      </c>
      <c r="C39" s="2">
        <v>0.17144999999999999</v>
      </c>
      <c r="D39" s="2">
        <v>1.28027</v>
      </c>
      <c r="E39" s="1"/>
      <c r="F39" s="1"/>
      <c r="G39" s="2"/>
      <c r="H39" s="2"/>
      <c r="I39" s="2"/>
      <c r="J39">
        <f t="shared" si="0"/>
        <v>102.66296227199999</v>
      </c>
      <c r="K39" s="2">
        <f t="shared" si="1"/>
        <v>28489.726712804179</v>
      </c>
      <c r="L39" s="2">
        <f t="shared" si="2"/>
        <v>28.489726712804178</v>
      </c>
      <c r="M39">
        <f t="shared" si="3"/>
        <v>8.9099217930747407</v>
      </c>
      <c r="N39">
        <f t="shared" si="4"/>
        <v>253.68474672123858</v>
      </c>
    </row>
    <row r="40" spans="1:14" x14ac:dyDescent="0.3">
      <c r="A40" s="2">
        <v>124.911</v>
      </c>
      <c r="B40" s="2">
        <v>2700</v>
      </c>
      <c r="C40" s="2">
        <v>0.17465</v>
      </c>
      <c r="D40" s="2">
        <v>1.2837099999999999</v>
      </c>
      <c r="E40" s="1"/>
      <c r="F40" s="1"/>
      <c r="G40" s="2"/>
      <c r="H40" s="2"/>
      <c r="I40" s="2"/>
      <c r="J40">
        <f t="shared" si="0"/>
        <v>101.89939593599999</v>
      </c>
      <c r="K40" s="2">
        <f t="shared" si="1"/>
        <v>28811.375430999768</v>
      </c>
      <c r="L40" s="2">
        <f t="shared" si="2"/>
        <v>28.811375430999767</v>
      </c>
      <c r="M40">
        <f t="shared" si="3"/>
        <v>9.0105147174244653</v>
      </c>
      <c r="N40">
        <f t="shared" si="4"/>
        <v>251.79794033784384</v>
      </c>
    </row>
    <row r="41" spans="1:14" x14ac:dyDescent="0.3">
      <c r="A41" s="2">
        <v>123.92700000000001</v>
      </c>
      <c r="B41" s="2">
        <v>2750</v>
      </c>
      <c r="C41" s="2">
        <v>0.1784</v>
      </c>
      <c r="D41" s="2">
        <v>1.2811999999999999</v>
      </c>
      <c r="E41" s="1"/>
      <c r="F41" s="1"/>
      <c r="G41" s="2"/>
      <c r="H41" s="2"/>
      <c r="I41" s="2"/>
      <c r="J41">
        <f t="shared" si="0"/>
        <v>101.096672352</v>
      </c>
      <c r="K41" s="2">
        <f t="shared" si="1"/>
        <v>29113.751623313277</v>
      </c>
      <c r="L41" s="2">
        <f t="shared" si="2"/>
        <v>29.113751623313277</v>
      </c>
      <c r="M41">
        <f t="shared" si="3"/>
        <v>9.105080321817935</v>
      </c>
      <c r="N41">
        <f t="shared" si="4"/>
        <v>249.8143746527366</v>
      </c>
    </row>
    <row r="42" spans="1:14" x14ac:dyDescent="0.3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/>
      <c r="F42" s="1"/>
      <c r="G42" s="2"/>
      <c r="H42" s="2"/>
      <c r="I42" s="2"/>
      <c r="J42">
        <f t="shared" si="0"/>
        <v>100.90251766399999</v>
      </c>
      <c r="K42" s="2">
        <f t="shared" si="1"/>
        <v>29586.163434047427</v>
      </c>
      <c r="L42" s="2">
        <f t="shared" si="2"/>
        <v>29.586163434047428</v>
      </c>
      <c r="M42">
        <f t="shared" si="3"/>
        <v>9.252823132066597</v>
      </c>
      <c r="N42">
        <f t="shared" si="4"/>
        <v>249.33460978174512</v>
      </c>
    </row>
    <row r="43" spans="1:14" x14ac:dyDescent="0.3">
      <c r="A43" s="2">
        <v>123.389</v>
      </c>
      <c r="B43" s="2">
        <v>2850</v>
      </c>
      <c r="C43" s="2">
        <v>0.18310000000000001</v>
      </c>
      <c r="D43" s="2">
        <v>1.2603599999999999</v>
      </c>
      <c r="E43" s="1"/>
      <c r="F43" s="1"/>
      <c r="G43" s="2"/>
      <c r="H43" s="2"/>
      <c r="I43" s="2"/>
      <c r="J43">
        <f t="shared" si="0"/>
        <v>100.65778486399999</v>
      </c>
      <c r="K43" s="2">
        <f t="shared" si="1"/>
        <v>30041.446958259607</v>
      </c>
      <c r="L43" s="2">
        <f t="shared" si="2"/>
        <v>30.041446958259606</v>
      </c>
      <c r="M43">
        <f t="shared" si="3"/>
        <v>9.395209215137827</v>
      </c>
      <c r="N43">
        <f t="shared" si="4"/>
        <v>248.72986414604165</v>
      </c>
    </row>
    <row r="44" spans="1:14" x14ac:dyDescent="0.3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/>
      <c r="F44" s="1"/>
      <c r="G44" s="2"/>
      <c r="H44" s="2"/>
      <c r="I44" s="2"/>
      <c r="J44">
        <f t="shared" si="0"/>
        <v>99.948059743999991</v>
      </c>
      <c r="K44" s="2">
        <f t="shared" si="1"/>
        <v>30352.955389122733</v>
      </c>
      <c r="L44" s="2">
        <f t="shared" si="2"/>
        <v>30.352955389122734</v>
      </c>
      <c r="M44">
        <f t="shared" si="3"/>
        <v>9.4926308501311354</v>
      </c>
      <c r="N44">
        <f t="shared" si="4"/>
        <v>246.97610180250169</v>
      </c>
    </row>
    <row r="45" spans="1:14" x14ac:dyDescent="0.3">
      <c r="A45" s="2">
        <v>121.837</v>
      </c>
      <c r="B45" s="2">
        <v>2950</v>
      </c>
      <c r="C45" s="2">
        <v>0.19255</v>
      </c>
      <c r="D45" s="2">
        <v>1.23943</v>
      </c>
      <c r="E45" s="1"/>
      <c r="F45" s="1"/>
      <c r="G45" s="2"/>
      <c r="H45" s="2"/>
      <c r="I45" s="2"/>
      <c r="J45">
        <f t="shared" si="0"/>
        <v>99.391700512</v>
      </c>
      <c r="K45" s="2">
        <f t="shared" si="1"/>
        <v>30704.409888702448</v>
      </c>
      <c r="L45" s="2">
        <f t="shared" si="2"/>
        <v>30.704409888702447</v>
      </c>
      <c r="M45">
        <f t="shared" si="3"/>
        <v>9.6025452812749101</v>
      </c>
      <c r="N45">
        <f t="shared" si="4"/>
        <v>245.60131339066922</v>
      </c>
    </row>
    <row r="46" spans="1:14" x14ac:dyDescent="0.3">
      <c r="A46" s="2">
        <v>121.709</v>
      </c>
      <c r="B46" s="2">
        <v>3000</v>
      </c>
      <c r="C46" s="2">
        <v>0.19900000000000001</v>
      </c>
      <c r="D46" s="2">
        <v>1.2273499999999999</v>
      </c>
      <c r="E46" s="1"/>
      <c r="F46" s="1"/>
      <c r="G46" s="2"/>
      <c r="H46" s="2"/>
      <c r="I46" s="2"/>
      <c r="J46">
        <f t="shared" si="0"/>
        <v>99.287281183999994</v>
      </c>
      <c r="K46" s="2">
        <f t="shared" si="1"/>
        <v>31192.01931625585</v>
      </c>
      <c r="L46" s="2">
        <f t="shared" si="2"/>
        <v>31.192019316255848</v>
      </c>
      <c r="M46">
        <f t="shared" si="3"/>
        <v>9.7550410180316316</v>
      </c>
      <c r="N46">
        <f t="shared" si="4"/>
        <v>245.34328858610237</v>
      </c>
    </row>
    <row r="47" spans="1:14" x14ac:dyDescent="0.3">
      <c r="A47" s="2">
        <v>121.123</v>
      </c>
      <c r="B47" s="2">
        <v>3050</v>
      </c>
      <c r="C47" s="2">
        <v>0.20605000000000001</v>
      </c>
      <c r="D47" s="2">
        <v>1.2193000000000001</v>
      </c>
      <c r="E47" s="1"/>
      <c r="F47" s="1"/>
      <c r="G47" s="2"/>
      <c r="H47" s="2"/>
      <c r="I47" s="2"/>
      <c r="J47">
        <f t="shared" si="0"/>
        <v>98.809236447999993</v>
      </c>
      <c r="K47" s="2">
        <f t="shared" si="1"/>
        <v>31559.201085405119</v>
      </c>
      <c r="L47" s="2">
        <f t="shared" si="2"/>
        <v>31.559201085405117</v>
      </c>
      <c r="M47">
        <f t="shared" si="3"/>
        <v>9.8698740201148869</v>
      </c>
      <c r="N47">
        <f t="shared" si="4"/>
        <v>244.16201877769498</v>
      </c>
    </row>
    <row r="48" spans="1:14" x14ac:dyDescent="0.3">
      <c r="A48" s="2">
        <v>121.124</v>
      </c>
      <c r="B48" s="2">
        <v>3100</v>
      </c>
      <c r="C48" s="2">
        <v>0.21004999999999999</v>
      </c>
      <c r="D48" s="2">
        <v>1.20692</v>
      </c>
      <c r="E48" s="1"/>
      <c r="F48" s="1"/>
      <c r="G48" s="2"/>
      <c r="H48" s="2"/>
      <c r="I48" s="2"/>
      <c r="J48">
        <f t="shared" si="0"/>
        <v>98.810052223999989</v>
      </c>
      <c r="K48" s="2">
        <f t="shared" si="1"/>
        <v>32076.829864000021</v>
      </c>
      <c r="L48" s="2">
        <f t="shared" si="2"/>
        <v>32.076829864000018</v>
      </c>
      <c r="M48">
        <f t="shared" si="3"/>
        <v>10.031758055775102</v>
      </c>
      <c r="N48">
        <f t="shared" si="4"/>
        <v>244.1640345964806</v>
      </c>
    </row>
    <row r="49" spans="1:14" x14ac:dyDescent="0.3">
      <c r="A49" s="2">
        <v>120.851</v>
      </c>
      <c r="B49" s="2">
        <v>3150</v>
      </c>
      <c r="C49" s="2">
        <v>0.21604999999999999</v>
      </c>
      <c r="D49" s="2">
        <v>1.1927399999999999</v>
      </c>
      <c r="E49" s="1"/>
      <c r="F49" s="1"/>
      <c r="G49" s="2"/>
      <c r="H49" s="2"/>
      <c r="I49" s="2"/>
      <c r="J49">
        <f t="shared" si="0"/>
        <v>98.587345375999988</v>
      </c>
      <c r="K49" s="2">
        <f t="shared" si="1"/>
        <v>32520.73439686693</v>
      </c>
      <c r="L49" s="2">
        <f t="shared" si="2"/>
        <v>32.520734396866928</v>
      </c>
      <c r="M49">
        <f t="shared" si="3"/>
        <v>10.170585455255138</v>
      </c>
      <c r="N49">
        <f t="shared" si="4"/>
        <v>243.61371606799045</v>
      </c>
    </row>
    <row r="50" spans="1:14" x14ac:dyDescent="0.3">
      <c r="A50" s="2">
        <v>120.596</v>
      </c>
      <c r="B50" s="2">
        <v>3200</v>
      </c>
      <c r="C50" s="2">
        <v>0.21795</v>
      </c>
      <c r="D50" s="2">
        <v>1.1848099999999999</v>
      </c>
      <c r="E50" s="1"/>
      <c r="F50" s="1"/>
      <c r="G50" s="2"/>
      <c r="H50" s="2"/>
      <c r="I50" s="2"/>
      <c r="J50">
        <f t="shared" si="0"/>
        <v>98.379322496</v>
      </c>
      <c r="K50" s="2">
        <f t="shared" si="1"/>
        <v>32967.227393981302</v>
      </c>
      <c r="L50" s="2">
        <f t="shared" si="2"/>
        <v>32.967227393981304</v>
      </c>
      <c r="M50">
        <f t="shared" si="3"/>
        <v>10.310222375101642</v>
      </c>
      <c r="N50">
        <f t="shared" si="4"/>
        <v>243.09968227764264</v>
      </c>
    </row>
    <row r="51" spans="1:14" x14ac:dyDescent="0.3">
      <c r="A51" s="2">
        <v>120.84</v>
      </c>
      <c r="B51" s="2">
        <v>3250</v>
      </c>
      <c r="C51" s="2">
        <v>0.22305</v>
      </c>
      <c r="D51" s="2">
        <v>1.17378</v>
      </c>
      <c r="E51" s="1"/>
      <c r="F51" s="1"/>
      <c r="G51" s="2"/>
      <c r="H51" s="2"/>
      <c r="I51" s="2"/>
      <c r="J51">
        <f t="shared" si="0"/>
        <v>98.578371840000003</v>
      </c>
      <c r="K51" s="2">
        <f t="shared" si="1"/>
        <v>33550.084617333581</v>
      </c>
      <c r="L51" s="2">
        <f t="shared" si="2"/>
        <v>33.550084617333582</v>
      </c>
      <c r="M51">
        <f t="shared" si="3"/>
        <v>10.492506056828343</v>
      </c>
      <c r="N51">
        <f t="shared" si="4"/>
        <v>243.59154206134804</v>
      </c>
    </row>
    <row r="52" spans="1:14" x14ac:dyDescent="0.3">
      <c r="A52" s="2">
        <v>121.633</v>
      </c>
      <c r="B52" s="2">
        <v>3300</v>
      </c>
      <c r="C52" s="2">
        <v>0.22550000000000001</v>
      </c>
      <c r="D52" s="2">
        <v>1.1611800000000001</v>
      </c>
      <c r="E52" s="1"/>
      <c r="F52" s="1"/>
      <c r="G52" s="2"/>
      <c r="H52" s="2"/>
      <c r="I52" s="2"/>
      <c r="J52">
        <f t="shared" si="0"/>
        <v>99.225282207999996</v>
      </c>
      <c r="K52" s="2">
        <f t="shared" si="1"/>
        <v>34289.795939852949</v>
      </c>
      <c r="L52" s="2">
        <f t="shared" si="2"/>
        <v>34.289795939852951</v>
      </c>
      <c r="M52">
        <f t="shared" si="3"/>
        <v>10.72384453541534</v>
      </c>
      <c r="N52">
        <f t="shared" si="4"/>
        <v>245.19008635839083</v>
      </c>
    </row>
    <row r="53" spans="1:14" x14ac:dyDescent="0.3">
      <c r="A53" s="2">
        <v>122.181</v>
      </c>
      <c r="B53" s="2">
        <v>3350</v>
      </c>
      <c r="C53" s="2">
        <v>0.22850000000000001</v>
      </c>
      <c r="D53" s="2">
        <v>1.1510400000000001</v>
      </c>
      <c r="E53" s="1"/>
      <c r="F53" s="1"/>
      <c r="G53" s="2"/>
      <c r="H53" s="2"/>
      <c r="I53" s="2"/>
      <c r="J53">
        <f t="shared" si="0"/>
        <v>99.672327455999991</v>
      </c>
      <c r="K53" s="2">
        <f t="shared" si="1"/>
        <v>34966.166773386183</v>
      </c>
      <c r="L53" s="2">
        <f t="shared" si="2"/>
        <v>34.966166773386185</v>
      </c>
      <c r="M53">
        <f t="shared" si="3"/>
        <v>10.935373810183338</v>
      </c>
      <c r="N53">
        <f t="shared" si="4"/>
        <v>246.29475505294246</v>
      </c>
    </row>
    <row r="54" spans="1:14" x14ac:dyDescent="0.3">
      <c r="A54" s="2">
        <v>122.93300000000001</v>
      </c>
      <c r="B54" s="2">
        <v>3400</v>
      </c>
      <c r="C54" s="2">
        <v>0.23419999999999999</v>
      </c>
      <c r="D54" s="2">
        <v>1.14117</v>
      </c>
      <c r="E54" s="1"/>
      <c r="F54" s="1"/>
      <c r="G54" s="2"/>
      <c r="H54" s="2"/>
      <c r="I54" s="2"/>
      <c r="J54">
        <f t="shared" si="0"/>
        <v>100.285791008</v>
      </c>
      <c r="K54" s="2">
        <f t="shared" si="1"/>
        <v>35706.471819553066</v>
      </c>
      <c r="L54" s="2">
        <f t="shared" si="2"/>
        <v>35.706471819553066</v>
      </c>
      <c r="M54">
        <f t="shared" si="3"/>
        <v>11.166897970834588</v>
      </c>
      <c r="N54">
        <f t="shared" si="4"/>
        <v>247.8106507797724</v>
      </c>
    </row>
    <row r="55" spans="1:14" x14ac:dyDescent="0.3">
      <c r="A55" s="2">
        <v>123.47499999999999</v>
      </c>
      <c r="B55" s="2">
        <v>3450</v>
      </c>
      <c r="C55" s="2">
        <v>0.23605000000000001</v>
      </c>
      <c r="D55" s="2">
        <v>1.12669</v>
      </c>
      <c r="E55" s="1"/>
      <c r="F55" s="1"/>
      <c r="G55" s="2"/>
      <c r="H55" s="2"/>
      <c r="I55" s="2"/>
      <c r="J55">
        <f t="shared" si="0"/>
        <v>100.72794159999999</v>
      </c>
      <c r="K55" s="2">
        <f t="shared" si="1"/>
        <v>36391.308554304895</v>
      </c>
      <c r="L55" s="2">
        <f t="shared" si="2"/>
        <v>36.391308554304892</v>
      </c>
      <c r="M55">
        <f t="shared" si="3"/>
        <v>11.381074884820958</v>
      </c>
      <c r="N55">
        <f t="shared" si="4"/>
        <v>248.90322456160999</v>
      </c>
    </row>
    <row r="56" spans="1:14" x14ac:dyDescent="0.3">
      <c r="A56" s="2">
        <v>123.428</v>
      </c>
      <c r="B56" s="2">
        <v>3500</v>
      </c>
      <c r="C56" s="2">
        <v>0.24195</v>
      </c>
      <c r="D56" s="2">
        <v>1.11975</v>
      </c>
      <c r="E56" s="1"/>
      <c r="F56" s="1"/>
      <c r="G56" s="2"/>
      <c r="H56" s="2"/>
      <c r="I56" s="2"/>
      <c r="J56">
        <f t="shared" si="0"/>
        <v>100.689600128</v>
      </c>
      <c r="K56" s="2">
        <f t="shared" si="1"/>
        <v>36904.66593975218</v>
      </c>
      <c r="L56" s="2">
        <f t="shared" si="2"/>
        <v>36.904665939752178</v>
      </c>
      <c r="M56">
        <f t="shared" si="3"/>
        <v>11.54162307829229</v>
      </c>
      <c r="N56">
        <f t="shared" si="4"/>
        <v>248.80848107868314</v>
      </c>
    </row>
    <row r="57" spans="1:14" x14ac:dyDescent="0.3">
      <c r="A57" s="2">
        <v>124.205</v>
      </c>
      <c r="B57" s="2">
        <v>3550</v>
      </c>
      <c r="C57" s="2">
        <v>0.24545</v>
      </c>
      <c r="D57" s="2">
        <v>1.10622</v>
      </c>
      <c r="E57" s="1"/>
      <c r="F57" s="1"/>
      <c r="G57" s="2"/>
      <c r="H57" s="2"/>
      <c r="I57" s="2"/>
      <c r="J57">
        <f t="shared" si="0"/>
        <v>101.32345807999999</v>
      </c>
      <c r="K57" s="2">
        <f t="shared" si="1"/>
        <v>37667.515398952222</v>
      </c>
      <c r="L57" s="2">
        <f t="shared" si="2"/>
        <v>37.667515398952226</v>
      </c>
      <c r="M57">
        <f t="shared" si="3"/>
        <v>11.780197814016484</v>
      </c>
      <c r="N57">
        <f t="shared" si="4"/>
        <v>250.37477227515507</v>
      </c>
    </row>
    <row r="58" spans="1:14" x14ac:dyDescent="0.3">
      <c r="A58" s="2">
        <v>124.066</v>
      </c>
      <c r="B58" s="2">
        <v>3600</v>
      </c>
      <c r="C58" s="2">
        <v>0.25505</v>
      </c>
      <c r="D58" s="2">
        <v>1.09697</v>
      </c>
      <c r="E58" s="1"/>
      <c r="F58" s="1"/>
      <c r="G58" s="2"/>
      <c r="H58" s="2"/>
      <c r="I58" s="2"/>
      <c r="J58">
        <f t="shared" si="0"/>
        <v>101.21006521599999</v>
      </c>
      <c r="K58" s="2">
        <f t="shared" si="1"/>
        <v>38155.295682231525</v>
      </c>
      <c r="L58" s="2">
        <f t="shared" si="2"/>
        <v>38.155295682231525</v>
      </c>
      <c r="M58">
        <f t="shared" si="3"/>
        <v>11.93274698446076</v>
      </c>
      <c r="N58">
        <f t="shared" si="4"/>
        <v>250.09457346394575</v>
      </c>
    </row>
    <row r="59" spans="1:14" x14ac:dyDescent="0.3">
      <c r="A59" s="2">
        <v>123.967</v>
      </c>
      <c r="B59" s="2">
        <v>3650</v>
      </c>
      <c r="C59" s="2">
        <v>0.25755</v>
      </c>
      <c r="D59" s="2">
        <v>1.0940099999999999</v>
      </c>
      <c r="E59" s="1"/>
      <c r="F59" s="1"/>
      <c r="G59" s="2"/>
      <c r="H59" s="2"/>
      <c r="I59" s="2"/>
      <c r="J59">
        <f t="shared" si="0"/>
        <v>101.129303392</v>
      </c>
      <c r="K59" s="2">
        <f t="shared" si="1"/>
        <v>38654.36098620687</v>
      </c>
      <c r="L59" s="2">
        <f t="shared" si="2"/>
        <v>38.654360986206868</v>
      </c>
      <c r="M59">
        <f t="shared" si="3"/>
        <v>12.088825449968079</v>
      </c>
      <c r="N59">
        <f t="shared" si="4"/>
        <v>249.89500740416364</v>
      </c>
    </row>
    <row r="60" spans="1:14" x14ac:dyDescent="0.3">
      <c r="A60" s="2">
        <v>123.815</v>
      </c>
      <c r="B60" s="2">
        <v>3700</v>
      </c>
      <c r="C60" s="2">
        <v>0.26445000000000002</v>
      </c>
      <c r="D60" s="2">
        <v>1.09659</v>
      </c>
      <c r="E60" s="1"/>
      <c r="F60" s="1"/>
      <c r="G60" s="2"/>
      <c r="H60" s="2"/>
      <c r="I60" s="2"/>
      <c r="J60">
        <f t="shared" si="0"/>
        <v>101.00530543999999</v>
      </c>
      <c r="K60" s="2">
        <f t="shared" si="1"/>
        <v>39135.828150413974</v>
      </c>
      <c r="L60" s="2">
        <f t="shared" si="2"/>
        <v>39.135828150413971</v>
      </c>
      <c r="M60">
        <f t="shared" si="3"/>
        <v>12.239400245657178</v>
      </c>
      <c r="N60">
        <f t="shared" si="4"/>
        <v>249.58860294874049</v>
      </c>
    </row>
    <row r="61" spans="1:14" x14ac:dyDescent="0.3">
      <c r="A61" s="2">
        <v>123.767</v>
      </c>
      <c r="B61" s="2">
        <v>3750</v>
      </c>
      <c r="C61" s="2">
        <v>0.2651</v>
      </c>
      <c r="D61" s="2">
        <v>1.0980799999999999</v>
      </c>
      <c r="E61" s="1"/>
      <c r="F61" s="1"/>
      <c r="G61" s="2"/>
      <c r="H61" s="2"/>
      <c r="I61" s="2"/>
      <c r="J61">
        <f t="shared" si="0"/>
        <v>100.96614819199999</v>
      </c>
      <c r="K61" s="2">
        <f t="shared" si="1"/>
        <v>39649.313677655693</v>
      </c>
      <c r="L61" s="2">
        <f t="shared" si="2"/>
        <v>39.649313677655691</v>
      </c>
      <c r="M61">
        <f t="shared" si="3"/>
        <v>12.399988514394179</v>
      </c>
      <c r="N61">
        <f t="shared" si="4"/>
        <v>249.49184364702802</v>
      </c>
    </row>
    <row r="62" spans="1:14" x14ac:dyDescent="0.3">
      <c r="A62" s="2">
        <v>123.509</v>
      </c>
      <c r="B62" s="2">
        <v>3800</v>
      </c>
      <c r="C62" s="2">
        <v>0.26929999999999998</v>
      </c>
      <c r="D62" s="2">
        <v>1.09907</v>
      </c>
      <c r="E62" s="1"/>
      <c r="F62" s="1"/>
      <c r="G62" s="2"/>
      <c r="H62" s="2"/>
      <c r="I62" s="2"/>
      <c r="J62">
        <f t="shared" si="0"/>
        <v>100.75567798399999</v>
      </c>
      <c r="K62" s="2">
        <f t="shared" si="1"/>
        <v>40094.217716519146</v>
      </c>
      <c r="L62" s="2">
        <f t="shared" si="2"/>
        <v>40.094217716519147</v>
      </c>
      <c r="M62">
        <f t="shared" si="3"/>
        <v>12.539128500946415</v>
      </c>
      <c r="N62">
        <f t="shared" si="4"/>
        <v>248.97176240032306</v>
      </c>
    </row>
    <row r="63" spans="1:14" x14ac:dyDescent="0.3">
      <c r="A63" s="2">
        <v>122.672</v>
      </c>
      <c r="B63" s="2">
        <v>3850</v>
      </c>
      <c r="C63" s="2">
        <v>0.27374999999999999</v>
      </c>
      <c r="D63" s="2">
        <v>1.1053299999999999</v>
      </c>
      <c r="E63" s="1"/>
      <c r="F63" s="1"/>
      <c r="G63" s="2"/>
      <c r="H63" s="2"/>
      <c r="I63" s="2"/>
      <c r="J63">
        <f t="shared" si="0"/>
        <v>100.072873472</v>
      </c>
      <c r="K63" s="2">
        <f t="shared" si="1"/>
        <v>40346.486195817866</v>
      </c>
      <c r="L63" s="2">
        <f t="shared" si="2"/>
        <v>40.346486195817867</v>
      </c>
      <c r="M63">
        <f t="shared" si="3"/>
        <v>12.618023340622056</v>
      </c>
      <c r="N63">
        <f t="shared" si="4"/>
        <v>247.28452207671049</v>
      </c>
    </row>
    <row r="64" spans="1:14" x14ac:dyDescent="0.3">
      <c r="A64" s="2">
        <v>122.157</v>
      </c>
      <c r="B64" s="2">
        <v>3900</v>
      </c>
      <c r="C64" s="2">
        <v>0.27589999999999998</v>
      </c>
      <c r="D64" s="2">
        <v>1.11704</v>
      </c>
      <c r="E64" s="1"/>
      <c r="F64" s="1"/>
      <c r="G64" s="2"/>
      <c r="H64" s="2"/>
      <c r="I64" s="2"/>
      <c r="J64">
        <f t="shared" si="0"/>
        <v>99.652748831999986</v>
      </c>
      <c r="K64" s="2">
        <f t="shared" si="1"/>
        <v>40698.884673283195</v>
      </c>
      <c r="L64" s="2">
        <f t="shared" si="2"/>
        <v>40.698884673283196</v>
      </c>
      <c r="M64">
        <f t="shared" si="3"/>
        <v>12.728232992889572</v>
      </c>
      <c r="N64">
        <f t="shared" si="4"/>
        <v>246.24637540208616</v>
      </c>
    </row>
    <row r="65" spans="1:14" x14ac:dyDescent="0.3">
      <c r="A65" s="2">
        <v>121.184</v>
      </c>
      <c r="B65" s="2">
        <v>3950</v>
      </c>
      <c r="C65" s="2">
        <v>0.28284999999999999</v>
      </c>
      <c r="D65" s="2">
        <v>1.12259</v>
      </c>
      <c r="E65" s="1"/>
      <c r="F65" s="1"/>
      <c r="G65" s="2"/>
      <c r="H65" s="2"/>
      <c r="I65" s="2"/>
      <c r="J65">
        <f t="shared" si="0"/>
        <v>98.858998783999994</v>
      </c>
      <c r="K65" s="2">
        <f t="shared" si="1"/>
        <v>40892.336068939127</v>
      </c>
      <c r="L65" s="2">
        <f t="shared" si="2"/>
        <v>40.892336068939123</v>
      </c>
      <c r="M65">
        <f t="shared" si="3"/>
        <v>12.788733285624245</v>
      </c>
      <c r="N65">
        <f t="shared" si="4"/>
        <v>244.28498372362134</v>
      </c>
    </row>
    <row r="66" spans="1:14" x14ac:dyDescent="0.3">
      <c r="A66" s="2">
        <v>120.004</v>
      </c>
      <c r="B66" s="2">
        <v>4000</v>
      </c>
      <c r="C66" s="2">
        <v>0.28455000000000003</v>
      </c>
      <c r="D66" s="2">
        <v>1.1246100000000001</v>
      </c>
      <c r="E66" s="1"/>
      <c r="F66" s="1"/>
      <c r="G66" s="2"/>
      <c r="H66" s="2"/>
      <c r="I66" s="2"/>
      <c r="J66">
        <f t="shared" si="0"/>
        <v>97.896383103999995</v>
      </c>
      <c r="K66" s="2">
        <f t="shared" si="1"/>
        <v>41006.741063005116</v>
      </c>
      <c r="L66" s="2">
        <f t="shared" si="2"/>
        <v>41.006741063005116</v>
      </c>
      <c r="M66">
        <f t="shared" si="3"/>
        <v>12.824512482811384</v>
      </c>
      <c r="N66">
        <f t="shared" si="4"/>
        <v>241.90631755652115</v>
      </c>
    </row>
    <row r="67" spans="1:14" x14ac:dyDescent="0.3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/>
      <c r="F67" s="1"/>
      <c r="G67" s="2"/>
      <c r="H67" s="2"/>
      <c r="I67" s="2"/>
      <c r="J67">
        <f t="shared" si="0"/>
        <v>96.860347583999996</v>
      </c>
      <c r="K67" s="2">
        <f t="shared" si="1"/>
        <v>41079.927113196514</v>
      </c>
      <c r="L67" s="2">
        <f t="shared" si="2"/>
        <v>41.079927113196511</v>
      </c>
      <c r="M67">
        <f t="shared" si="3"/>
        <v>12.847400802875764</v>
      </c>
      <c r="N67">
        <f t="shared" si="4"/>
        <v>239.34622769870984</v>
      </c>
    </row>
    <row r="68" spans="1:14" x14ac:dyDescent="0.3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/>
      <c r="F68" s="1"/>
      <c r="G68" s="2"/>
      <c r="H68" s="2"/>
      <c r="I68" s="2"/>
      <c r="J68">
        <f t="shared" si="0"/>
        <v>95.806364991999985</v>
      </c>
      <c r="K68" s="2">
        <f t="shared" si="1"/>
        <v>41134.558231554627</v>
      </c>
      <c r="L68" s="2">
        <f t="shared" si="2"/>
        <v>41.134558231554628</v>
      </c>
      <c r="M68">
        <f t="shared" si="3"/>
        <v>12.864486224471621</v>
      </c>
      <c r="N68">
        <f t="shared" si="4"/>
        <v>236.74178982761364</v>
      </c>
    </row>
    <row r="69" spans="1:14" x14ac:dyDescent="0.3">
      <c r="A69" s="2">
        <v>116.5</v>
      </c>
      <c r="B69" s="2">
        <v>4150</v>
      </c>
      <c r="C69" s="2">
        <v>0.29304999999999998</v>
      </c>
      <c r="D69" s="2">
        <v>1.12233</v>
      </c>
      <c r="E69" s="1"/>
      <c r="F69" s="1"/>
      <c r="G69" s="2"/>
      <c r="H69" s="2"/>
      <c r="I69" s="2"/>
      <c r="J69">
        <f t="shared" si="0"/>
        <v>95.037903999999997</v>
      </c>
      <c r="K69" s="2">
        <f t="shared" si="1"/>
        <v>41302.236040957796</v>
      </c>
      <c r="L69" s="2">
        <f t="shared" si="2"/>
        <v>41.302236040957794</v>
      </c>
      <c r="M69">
        <f t="shared" si="3"/>
        <v>12.916926045438554</v>
      </c>
      <c r="N69">
        <f t="shared" si="4"/>
        <v>234.84288853150488</v>
      </c>
    </row>
    <row r="70" spans="1:14" x14ac:dyDescent="0.3">
      <c r="A70" s="2">
        <v>115.931</v>
      </c>
      <c r="B70" s="2">
        <v>4200</v>
      </c>
      <c r="C70" s="2">
        <v>0.2949</v>
      </c>
      <c r="D70" s="2">
        <v>1.1217900000000001</v>
      </c>
      <c r="E70" s="1"/>
      <c r="F70" s="1"/>
      <c r="G70" s="2"/>
      <c r="H70" s="2"/>
      <c r="I70" s="2"/>
      <c r="J70">
        <f t="shared" si="0"/>
        <v>94.573727455999986</v>
      </c>
      <c r="K70" s="2">
        <f t="shared" si="1"/>
        <v>41595.697835772204</v>
      </c>
      <c r="L70" s="2">
        <f t="shared" si="2"/>
        <v>41.595697835772206</v>
      </c>
      <c r="M70">
        <f t="shared" si="3"/>
        <v>13.008703747183818</v>
      </c>
      <c r="N70">
        <f t="shared" si="4"/>
        <v>233.69588764245398</v>
      </c>
    </row>
    <row r="71" spans="1:14" x14ac:dyDescent="0.3">
      <c r="A71" s="2">
        <v>115.03400000000001</v>
      </c>
      <c r="B71" s="2">
        <v>4250</v>
      </c>
      <c r="C71" s="2">
        <v>0.29715000000000003</v>
      </c>
      <c r="D71" s="2">
        <v>1.12456</v>
      </c>
      <c r="E71" s="1"/>
      <c r="F71" s="1"/>
      <c r="G71" s="2"/>
      <c r="H71" s="2"/>
      <c r="I71" s="2"/>
      <c r="J71">
        <f t="shared" ref="J71:J96" si="5">A71*0.815776</f>
        <v>93.841976383999992</v>
      </c>
      <c r="K71" s="2">
        <f t="shared" ref="K71:K96" si="6">(PI()*2*(B71/60)*J71)</f>
        <v>41765.212344228843</v>
      </c>
      <c r="L71" s="2">
        <f t="shared" ref="L71:L96" si="7">K71/1000</f>
        <v>41.765212344228843</v>
      </c>
      <c r="M71">
        <f t="shared" ref="M71:M96" si="8">L71*(1.01325/1.0189)*(SQRT(27/273))</f>
        <v>13.061717980291968</v>
      </c>
      <c r="N71">
        <f t="shared" ref="N71:N96" si="9">(M71*120)/(0.09*((0.075*0.075*PI())/(4))*B71*4)</f>
        <v>231.88769819170068</v>
      </c>
    </row>
    <row r="72" spans="1:14" x14ac:dyDescent="0.3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/>
      <c r="F72" s="1"/>
      <c r="G72" s="2"/>
      <c r="H72" s="2"/>
      <c r="I72" s="2"/>
      <c r="J72">
        <f t="shared" si="5"/>
        <v>93.317432416000003</v>
      </c>
      <c r="K72" s="2">
        <f t="shared" si="6"/>
        <v>42020.368285295364</v>
      </c>
      <c r="L72" s="2">
        <f t="shared" si="7"/>
        <v>42.020368285295362</v>
      </c>
      <c r="M72">
        <f t="shared" si="8"/>
        <v>13.141515849287298</v>
      </c>
      <c r="N72">
        <f t="shared" si="9"/>
        <v>230.59152671250968</v>
      </c>
    </row>
    <row r="73" spans="1:14" x14ac:dyDescent="0.3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/>
      <c r="F73" s="1"/>
      <c r="G73" s="2"/>
      <c r="H73" s="2"/>
      <c r="I73" s="2"/>
      <c r="J73">
        <f t="shared" si="5"/>
        <v>93.011516415999992</v>
      </c>
      <c r="K73" s="2">
        <f t="shared" si="6"/>
        <v>42369.623017404039</v>
      </c>
      <c r="L73" s="2">
        <f t="shared" si="7"/>
        <v>42.369623017404038</v>
      </c>
      <c r="M73">
        <f t="shared" si="8"/>
        <v>13.250742321703791</v>
      </c>
      <c r="N73">
        <f t="shared" si="9"/>
        <v>229.83559466788029</v>
      </c>
    </row>
    <row r="74" spans="1:14" x14ac:dyDescent="0.3">
      <c r="A74" s="2">
        <v>113.871</v>
      </c>
      <c r="B74" s="2">
        <v>4400</v>
      </c>
      <c r="C74" s="2">
        <v>0.30919999999999997</v>
      </c>
      <c r="D74" s="2">
        <v>1.1198600000000001</v>
      </c>
      <c r="E74" s="1"/>
      <c r="F74" s="1"/>
      <c r="G74" s="2"/>
      <c r="H74" s="2"/>
      <c r="I74" s="2"/>
      <c r="J74">
        <f t="shared" si="5"/>
        <v>92.893228895999997</v>
      </c>
      <c r="K74" s="2">
        <f t="shared" si="6"/>
        <v>42802.127201959942</v>
      </c>
      <c r="L74" s="2">
        <f t="shared" si="7"/>
        <v>42.802127201959941</v>
      </c>
      <c r="M74">
        <f t="shared" si="8"/>
        <v>13.386004358381692</v>
      </c>
      <c r="N74">
        <f t="shared" si="9"/>
        <v>229.54330094395704</v>
      </c>
    </row>
    <row r="75" spans="1:14" x14ac:dyDescent="0.3">
      <c r="A75" s="2">
        <v>113.985</v>
      </c>
      <c r="B75" s="2">
        <v>4450</v>
      </c>
      <c r="C75" s="2">
        <v>0.30990000000000001</v>
      </c>
      <c r="D75" s="2">
        <v>1.11873</v>
      </c>
      <c r="E75" s="1"/>
      <c r="F75" s="1"/>
      <c r="G75" s="2"/>
      <c r="H75" s="2"/>
      <c r="I75" s="2"/>
      <c r="J75">
        <f t="shared" si="5"/>
        <v>92.986227359999987</v>
      </c>
      <c r="K75" s="2">
        <f t="shared" si="6"/>
        <v>43331.852565948924</v>
      </c>
      <c r="L75" s="2">
        <f t="shared" si="7"/>
        <v>43.331852565948921</v>
      </c>
      <c r="M75">
        <f t="shared" si="8"/>
        <v>13.551671499120834</v>
      </c>
      <c r="N75">
        <f t="shared" si="9"/>
        <v>229.77310428552431</v>
      </c>
    </row>
    <row r="76" spans="1:14" x14ac:dyDescent="0.3">
      <c r="A76" s="2">
        <v>113.306</v>
      </c>
      <c r="B76" s="2">
        <v>4500</v>
      </c>
      <c r="C76" s="2">
        <v>0.31445000000000001</v>
      </c>
      <c r="D76" s="2">
        <v>1.1156299999999999</v>
      </c>
      <c r="E76" s="1"/>
      <c r="F76" s="1"/>
      <c r="G76" s="2"/>
      <c r="H76" s="2"/>
      <c r="I76" s="2"/>
      <c r="J76">
        <f t="shared" si="5"/>
        <v>92.432315455999998</v>
      </c>
      <c r="K76" s="2">
        <f t="shared" si="6"/>
        <v>43557.702478629581</v>
      </c>
      <c r="L76" s="2">
        <f t="shared" si="7"/>
        <v>43.557702478629579</v>
      </c>
      <c r="M76">
        <f t="shared" si="8"/>
        <v>13.622304154858211</v>
      </c>
      <c r="N76">
        <f t="shared" si="9"/>
        <v>228.40436333004885</v>
      </c>
    </row>
    <row r="77" spans="1:14" x14ac:dyDescent="0.3">
      <c r="A77" s="2">
        <v>113.074</v>
      </c>
      <c r="B77" s="2">
        <v>4550</v>
      </c>
      <c r="C77" s="2">
        <v>0.31709999999999999</v>
      </c>
      <c r="D77" s="2">
        <v>1.1095299999999999</v>
      </c>
      <c r="E77" s="1"/>
      <c r="F77" s="1"/>
      <c r="G77" s="2"/>
      <c r="H77" s="2"/>
      <c r="I77" s="2"/>
      <c r="J77">
        <f t="shared" si="5"/>
        <v>92.243055423999991</v>
      </c>
      <c r="K77" s="2">
        <f t="shared" si="6"/>
        <v>43951.4992984817</v>
      </c>
      <c r="L77" s="2">
        <f t="shared" si="7"/>
        <v>43.9514992984817</v>
      </c>
      <c r="M77">
        <f t="shared" si="8"/>
        <v>13.745460789620418</v>
      </c>
      <c r="N77">
        <f t="shared" si="9"/>
        <v>227.93669337177153</v>
      </c>
    </row>
    <row r="78" spans="1:14" x14ac:dyDescent="0.3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/>
      <c r="F78" s="1"/>
      <c r="G78" s="2"/>
      <c r="H78" s="2"/>
      <c r="I78" s="2"/>
      <c r="J78">
        <f t="shared" si="5"/>
        <v>91.525988319999982</v>
      </c>
      <c r="K78" s="2">
        <f t="shared" si="6"/>
        <v>44089.0637861941</v>
      </c>
      <c r="L78" s="2">
        <f t="shared" si="7"/>
        <v>44.089063786194103</v>
      </c>
      <c r="M78">
        <f t="shared" si="8"/>
        <v>13.7884829231557</v>
      </c>
      <c r="N78">
        <f t="shared" si="9"/>
        <v>226.16478865916042</v>
      </c>
    </row>
    <row r="79" spans="1:14" x14ac:dyDescent="0.3">
      <c r="A79" s="2">
        <v>111.06100000000001</v>
      </c>
      <c r="B79" s="2">
        <v>4650</v>
      </c>
      <c r="C79" s="2">
        <v>0.32055</v>
      </c>
      <c r="D79" s="2">
        <v>1.09782</v>
      </c>
      <c r="E79" s="1"/>
      <c r="F79" s="1"/>
      <c r="G79" s="2"/>
      <c r="H79" s="2"/>
      <c r="I79" s="2"/>
      <c r="J79">
        <f t="shared" si="5"/>
        <v>90.600898336</v>
      </c>
      <c r="K79" s="2">
        <f t="shared" si="6"/>
        <v>44117.82307625706</v>
      </c>
      <c r="L79" s="2">
        <f t="shared" si="7"/>
        <v>44.117823076257061</v>
      </c>
      <c r="M79">
        <f t="shared" si="8"/>
        <v>13.797477148613471</v>
      </c>
      <c r="N79">
        <f t="shared" si="9"/>
        <v>223.87885015620137</v>
      </c>
    </row>
    <row r="80" spans="1:14" x14ac:dyDescent="0.3">
      <c r="A80" s="2">
        <v>109.973</v>
      </c>
      <c r="B80" s="2">
        <v>4700</v>
      </c>
      <c r="C80" s="2">
        <v>0.32069999999999999</v>
      </c>
      <c r="D80" s="2">
        <v>1.09558</v>
      </c>
      <c r="E80" s="1"/>
      <c r="F80" s="1"/>
      <c r="G80" s="2"/>
      <c r="H80" s="2"/>
      <c r="I80" s="2"/>
      <c r="J80">
        <f t="shared" si="5"/>
        <v>89.713334047999993</v>
      </c>
      <c r="K80" s="2">
        <f t="shared" si="6"/>
        <v>44155.364350631535</v>
      </c>
      <c r="L80" s="2">
        <f t="shared" si="7"/>
        <v>44.155364350631537</v>
      </c>
      <c r="M80">
        <f t="shared" si="8"/>
        <v>13.809217865611597</v>
      </c>
      <c r="N80">
        <f t="shared" si="9"/>
        <v>221.68563931738356</v>
      </c>
    </row>
    <row r="81" spans="1:14" x14ac:dyDescent="0.3">
      <c r="A81" s="2">
        <v>108.654</v>
      </c>
      <c r="B81" s="2">
        <v>4750</v>
      </c>
      <c r="C81" s="2">
        <v>0.32485000000000003</v>
      </c>
      <c r="D81" s="2">
        <v>1.0882700000000001</v>
      </c>
      <c r="E81" s="1"/>
      <c r="F81" s="1"/>
      <c r="G81" s="2"/>
      <c r="H81" s="2"/>
      <c r="I81" s="2"/>
      <c r="J81">
        <f t="shared" si="5"/>
        <v>88.637325503999989</v>
      </c>
      <c r="K81" s="2">
        <f t="shared" si="6"/>
        <v>44089.875350892151</v>
      </c>
      <c r="L81" s="2">
        <f t="shared" si="7"/>
        <v>44.08987535089215</v>
      </c>
      <c r="M81">
        <f t="shared" si="8"/>
        <v>13.788736733171588</v>
      </c>
      <c r="N81">
        <f t="shared" si="9"/>
        <v>219.02677433907408</v>
      </c>
    </row>
    <row r="82" spans="1:14" x14ac:dyDescent="0.3">
      <c r="A82" s="2">
        <v>107.07599999999999</v>
      </c>
      <c r="B82" s="2">
        <v>4800</v>
      </c>
      <c r="C82" s="2">
        <v>0.32455000000000001</v>
      </c>
      <c r="D82" s="2">
        <v>1.08396</v>
      </c>
      <c r="E82" s="1"/>
      <c r="F82" s="1"/>
      <c r="G82" s="2"/>
      <c r="H82" s="2"/>
      <c r="I82" s="2"/>
      <c r="J82">
        <f t="shared" si="5"/>
        <v>87.350030975999985</v>
      </c>
      <c r="K82" s="2">
        <f t="shared" si="6"/>
        <v>43906.914496806785</v>
      </c>
      <c r="L82" s="2">
        <f t="shared" si="7"/>
        <v>43.906914496806785</v>
      </c>
      <c r="M82">
        <f t="shared" si="8"/>
        <v>13.731517268852818</v>
      </c>
      <c r="N82">
        <f t="shared" si="9"/>
        <v>215.8458122952739</v>
      </c>
    </row>
    <row r="83" spans="1:14" x14ac:dyDescent="0.3">
      <c r="A83" s="2">
        <v>105.24</v>
      </c>
      <c r="B83" s="2">
        <v>4850</v>
      </c>
      <c r="C83" s="2">
        <v>0.32569999999999999</v>
      </c>
      <c r="D83" s="2">
        <v>1.0822099999999999</v>
      </c>
      <c r="E83" s="1"/>
      <c r="F83" s="1"/>
      <c r="G83" s="2"/>
      <c r="H83" s="2"/>
      <c r="I83" s="2"/>
      <c r="J83">
        <f t="shared" si="5"/>
        <v>85.852266239999992</v>
      </c>
      <c r="K83" s="2">
        <f t="shared" si="6"/>
        <v>43603.577241035062</v>
      </c>
      <c r="L83" s="2">
        <f t="shared" si="7"/>
        <v>43.603577241035062</v>
      </c>
      <c r="M83">
        <f t="shared" si="8"/>
        <v>13.63665109996685</v>
      </c>
      <c r="N83">
        <f t="shared" si="9"/>
        <v>212.14476900476879</v>
      </c>
    </row>
    <row r="84" spans="1:14" x14ac:dyDescent="0.3">
      <c r="A84" s="2">
        <v>103.63200000000001</v>
      </c>
      <c r="B84" s="2">
        <v>4900</v>
      </c>
      <c r="C84" s="2">
        <v>0.32769999999999999</v>
      </c>
      <c r="D84" s="2">
        <v>1.0846</v>
      </c>
      <c r="E84" s="1"/>
      <c r="F84" s="1"/>
      <c r="G84" s="2"/>
      <c r="H84" s="2"/>
      <c r="I84" s="2"/>
      <c r="J84">
        <f t="shared" si="5"/>
        <v>84.540498431999993</v>
      </c>
      <c r="K84" s="2">
        <f t="shared" si="6"/>
        <v>43379.995438115795</v>
      </c>
      <c r="L84" s="2">
        <f t="shared" si="7"/>
        <v>43.379995438115792</v>
      </c>
      <c r="M84">
        <f t="shared" si="8"/>
        <v>13.566727776431774</v>
      </c>
      <c r="N84">
        <f t="shared" si="9"/>
        <v>208.90333239739837</v>
      </c>
    </row>
    <row r="85" spans="1:14" x14ac:dyDescent="0.3">
      <c r="A85" s="2">
        <v>102.33499999999999</v>
      </c>
      <c r="B85" s="2">
        <v>4950</v>
      </c>
      <c r="C85" s="2">
        <v>0.32845000000000002</v>
      </c>
      <c r="D85" s="2">
        <v>1.08823</v>
      </c>
      <c r="E85" s="1"/>
      <c r="F85" s="1"/>
      <c r="G85" s="2"/>
      <c r="H85" s="2"/>
      <c r="I85" s="2"/>
      <c r="J85">
        <f t="shared" si="5"/>
        <v>83.482436959999987</v>
      </c>
      <c r="K85" s="2">
        <f t="shared" si="6"/>
        <v>43274.188758455981</v>
      </c>
      <c r="L85" s="2">
        <f t="shared" si="7"/>
        <v>43.274188758455978</v>
      </c>
      <c r="M85">
        <f t="shared" si="8"/>
        <v>13.533637629570864</v>
      </c>
      <c r="N85">
        <f t="shared" si="9"/>
        <v>206.28881543237375</v>
      </c>
    </row>
    <row r="86" spans="1:14" x14ac:dyDescent="0.3">
      <c r="A86" s="2">
        <v>101.10599999999999</v>
      </c>
      <c r="B86" s="2">
        <v>5000</v>
      </c>
      <c r="C86" s="2">
        <v>0.32869999999999999</v>
      </c>
      <c r="D86" s="2">
        <v>1.08687</v>
      </c>
      <c r="E86" s="1"/>
      <c r="F86" s="1"/>
      <c r="G86" s="2"/>
      <c r="H86" s="2"/>
      <c r="I86" s="2"/>
      <c r="J86">
        <f t="shared" si="5"/>
        <v>82.479848255999997</v>
      </c>
      <c r="K86" s="2">
        <f t="shared" si="6"/>
        <v>43186.347558375084</v>
      </c>
      <c r="L86" s="2">
        <f t="shared" si="7"/>
        <v>43.186347558375083</v>
      </c>
      <c r="M86">
        <f t="shared" si="8"/>
        <v>13.506166034956415</v>
      </c>
      <c r="N86">
        <f t="shared" si="9"/>
        <v>203.81137414477539</v>
      </c>
    </row>
    <row r="87" spans="1:14" x14ac:dyDescent="0.3">
      <c r="A87" s="2">
        <v>99.314899999999994</v>
      </c>
      <c r="B87" s="2">
        <v>5050</v>
      </c>
      <c r="C87" s="2">
        <v>0.32984999999999998</v>
      </c>
      <c r="D87" s="2">
        <v>1.0891</v>
      </c>
      <c r="E87" s="1"/>
      <c r="F87" s="1"/>
      <c r="G87" s="2"/>
      <c r="H87" s="2"/>
      <c r="I87" s="2"/>
      <c r="J87">
        <f t="shared" si="5"/>
        <v>81.018711862399996</v>
      </c>
      <c r="K87" s="2">
        <f t="shared" si="6"/>
        <v>42845.511315021053</v>
      </c>
      <c r="L87" s="2">
        <f t="shared" si="7"/>
        <v>42.845511315021049</v>
      </c>
      <c r="M87">
        <f t="shared" si="8"/>
        <v>13.399572373909992</v>
      </c>
      <c r="N87">
        <f t="shared" si="9"/>
        <v>200.20084111774725</v>
      </c>
    </row>
    <row r="88" spans="1:14" x14ac:dyDescent="0.3">
      <c r="A88" s="2">
        <v>97.581500000000005</v>
      </c>
      <c r="B88" s="2">
        <v>5100</v>
      </c>
      <c r="C88" s="2">
        <v>0.32969999999999999</v>
      </c>
      <c r="D88" s="2">
        <v>1.09185</v>
      </c>
      <c r="E88" s="1"/>
      <c r="F88" s="1"/>
      <c r="G88" s="2"/>
      <c r="H88" s="2"/>
      <c r="I88" s="2"/>
      <c r="J88">
        <f t="shared" si="5"/>
        <v>79.604645743999995</v>
      </c>
      <c r="K88" s="2">
        <f t="shared" si="6"/>
        <v>42514.512944364622</v>
      </c>
      <c r="L88" s="2">
        <f t="shared" si="7"/>
        <v>42.514512944364625</v>
      </c>
      <c r="M88">
        <f t="shared" si="8"/>
        <v>13.296055424593016</v>
      </c>
      <c r="N88">
        <f t="shared" si="9"/>
        <v>196.70662083465274</v>
      </c>
    </row>
    <row r="89" spans="1:14" x14ac:dyDescent="0.3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/>
      <c r="F89" s="1"/>
      <c r="G89" s="2"/>
      <c r="H89" s="2"/>
      <c r="I89" s="2"/>
      <c r="J89">
        <f t="shared" si="5"/>
        <v>78.190987513599993</v>
      </c>
      <c r="K89" s="2">
        <f t="shared" si="6"/>
        <v>42168.92648469111</v>
      </c>
      <c r="L89" s="2">
        <f t="shared" si="7"/>
        <v>42.168926484691113</v>
      </c>
      <c r="M89">
        <f t="shared" si="8"/>
        <v>13.18797617344833</v>
      </c>
      <c r="N89">
        <f t="shared" si="9"/>
        <v>193.21340846095103</v>
      </c>
    </row>
    <row r="90" spans="1:14" x14ac:dyDescent="0.3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/>
      <c r="F90" s="1"/>
      <c r="G90" s="2"/>
      <c r="H90" s="2"/>
      <c r="I90" s="2"/>
      <c r="J90">
        <f t="shared" si="5"/>
        <v>77.338256860799987</v>
      </c>
      <c r="K90" s="2">
        <f t="shared" si="6"/>
        <v>42113.985263190472</v>
      </c>
      <c r="L90" s="2">
        <f t="shared" si="7"/>
        <v>42.113985263190472</v>
      </c>
      <c r="M90">
        <f t="shared" si="8"/>
        <v>13.17079376970956</v>
      </c>
      <c r="N90">
        <f t="shared" si="9"/>
        <v>191.1062730842817</v>
      </c>
    </row>
    <row r="91" spans="1:14" x14ac:dyDescent="0.3">
      <c r="A91" s="2">
        <v>93.0976</v>
      </c>
      <c r="B91" s="2">
        <v>5250</v>
      </c>
      <c r="C91" s="2">
        <v>0.33129999999999998</v>
      </c>
      <c r="D91" s="2">
        <v>1.0880399999999999</v>
      </c>
      <c r="E91" s="1"/>
      <c r="F91" s="1"/>
      <c r="G91" s="2"/>
      <c r="H91" s="2"/>
      <c r="I91" s="2"/>
      <c r="J91">
        <f t="shared" si="5"/>
        <v>75.94678773759999</v>
      </c>
      <c r="K91" s="2">
        <f t="shared" si="6"/>
        <v>41753.927323532815</v>
      </c>
      <c r="L91" s="2">
        <f t="shared" si="7"/>
        <v>41.753927323532814</v>
      </c>
      <c r="M91">
        <f t="shared" si="8"/>
        <v>13.058188685228927</v>
      </c>
      <c r="N91">
        <f t="shared" si="9"/>
        <v>187.66789098155044</v>
      </c>
    </row>
    <row r="92" spans="1:14" x14ac:dyDescent="0.3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/>
      <c r="F92" s="1"/>
      <c r="G92" s="2"/>
      <c r="H92" s="2"/>
      <c r="I92" s="2"/>
      <c r="J92">
        <f t="shared" si="5"/>
        <v>74.878936953600004</v>
      </c>
      <c r="K92" s="2">
        <f t="shared" si="6"/>
        <v>41558.910889427607</v>
      </c>
      <c r="L92" s="2">
        <f t="shared" si="7"/>
        <v>41.558910889427608</v>
      </c>
      <c r="M92">
        <f t="shared" si="8"/>
        <v>12.997198939916252</v>
      </c>
      <c r="N92">
        <f t="shared" si="9"/>
        <v>185.02918419109781</v>
      </c>
    </row>
    <row r="93" spans="1:14" x14ac:dyDescent="0.3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/>
      <c r="F93" s="1"/>
      <c r="G93" s="2"/>
      <c r="H93" s="2"/>
      <c r="I93" s="2"/>
      <c r="J93">
        <f t="shared" si="5"/>
        <v>73.904247788799992</v>
      </c>
      <c r="K93" s="2">
        <f t="shared" si="6"/>
        <v>41404.905809489996</v>
      </c>
      <c r="L93" s="2">
        <f t="shared" si="7"/>
        <v>41.404905809489996</v>
      </c>
      <c r="M93">
        <f t="shared" si="8"/>
        <v>12.949035149795947</v>
      </c>
      <c r="N93">
        <f t="shared" si="9"/>
        <v>182.62068390596951</v>
      </c>
    </row>
    <row r="94" spans="1:14" x14ac:dyDescent="0.3">
      <c r="A94" s="2">
        <v>89.6374</v>
      </c>
      <c r="B94" s="2">
        <v>5400</v>
      </c>
      <c r="C94" s="2">
        <v>0.33879999999999999</v>
      </c>
      <c r="D94" s="2">
        <v>1.0789500000000001</v>
      </c>
      <c r="E94" s="1"/>
      <c r="F94" s="1"/>
      <c r="G94" s="2"/>
      <c r="H94" s="2"/>
      <c r="I94" s="2"/>
      <c r="J94">
        <f t="shared" si="5"/>
        <v>73.124039622399991</v>
      </c>
      <c r="K94" s="2">
        <f t="shared" si="6"/>
        <v>41350.670222137334</v>
      </c>
      <c r="L94" s="2">
        <f t="shared" si="7"/>
        <v>41.350670222137332</v>
      </c>
      <c r="M94">
        <f t="shared" si="8"/>
        <v>12.932073427186776</v>
      </c>
      <c r="N94">
        <f t="shared" si="9"/>
        <v>180.6927548193469</v>
      </c>
    </row>
    <row r="95" spans="1:14" x14ac:dyDescent="0.3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/>
      <c r="F95" s="1"/>
      <c r="G95" s="2"/>
      <c r="H95" s="2"/>
      <c r="I95" s="2"/>
      <c r="J95">
        <f t="shared" si="5"/>
        <v>72.543370265600004</v>
      </c>
      <c r="K95" s="2">
        <f t="shared" si="6"/>
        <v>41402.145635237997</v>
      </c>
      <c r="L95" s="2">
        <f t="shared" si="7"/>
        <v>41.402145635238</v>
      </c>
      <c r="M95">
        <f t="shared" si="8"/>
        <v>12.948171928573489</v>
      </c>
      <c r="N95">
        <f t="shared" si="9"/>
        <v>179.25789500770122</v>
      </c>
    </row>
    <row r="96" spans="1:14" x14ac:dyDescent="0.3">
      <c r="A96" s="2">
        <v>88.647400000000005</v>
      </c>
      <c r="B96" s="2">
        <v>5500</v>
      </c>
      <c r="C96" s="2">
        <v>0.3488</v>
      </c>
      <c r="D96" s="2">
        <v>1.0836600000000001</v>
      </c>
      <c r="E96" s="1"/>
      <c r="F96" s="1"/>
      <c r="G96" s="2"/>
      <c r="H96" s="2"/>
      <c r="I96" s="2"/>
      <c r="J96">
        <f t="shared" si="5"/>
        <v>72.316421382399994</v>
      </c>
      <c r="K96" s="2">
        <f t="shared" si="6"/>
        <v>41651.268660622802</v>
      </c>
      <c r="L96" s="2">
        <f t="shared" si="7"/>
        <v>41.651268660622804</v>
      </c>
      <c r="M96">
        <f t="shared" si="8"/>
        <v>13.02608305406123</v>
      </c>
      <c r="N96">
        <f t="shared" si="9"/>
        <v>178.69709422152553</v>
      </c>
    </row>
    <row r="98" spans="7:8" x14ac:dyDescent="0.3">
      <c r="G98" t="s">
        <v>23</v>
      </c>
      <c r="H98">
        <v>0.09</v>
      </c>
    </row>
    <row r="99" spans="7:8" x14ac:dyDescent="0.3">
      <c r="G99" t="s">
        <v>24</v>
      </c>
      <c r="H99">
        <v>7.4999999999999997E-2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4B46B-93CE-48CC-A829-938AAF5DA72C}">
  <dimension ref="A1:P96"/>
  <sheetViews>
    <sheetView workbookViewId="0">
      <selection activeCell="G19" sqref="G19"/>
    </sheetView>
  </sheetViews>
  <sheetFormatPr defaultRowHeight="14.4" x14ac:dyDescent="0.3"/>
  <cols>
    <col min="1" max="1" width="8.44140625" bestFit="1" customWidth="1"/>
    <col min="2" max="2" width="11.109375" bestFit="1" customWidth="1"/>
    <col min="3" max="3" width="13.109375" bestFit="1" customWidth="1"/>
    <col min="4" max="4" width="8" bestFit="1" customWidth="1"/>
    <col min="7" max="7" width="7" bestFit="1" customWidth="1"/>
    <col min="8" max="8" width="8.6640625" bestFit="1" customWidth="1"/>
    <col min="9" max="9" width="13.21875" bestFit="1" customWidth="1"/>
    <col min="10" max="12" width="12" bestFit="1" customWidth="1"/>
    <col min="13" max="13" width="15.109375" bestFit="1" customWidth="1"/>
    <col min="14" max="14" width="13.109375" bestFit="1" customWidth="1"/>
    <col min="15" max="15" width="12" bestFit="1" customWidth="1"/>
    <col min="16" max="16" width="16.5546875" bestFit="1" customWidth="1"/>
  </cols>
  <sheetData>
    <row r="1" spans="1:16" x14ac:dyDescent="0.3">
      <c r="A1" s="1"/>
      <c r="B1" s="1"/>
      <c r="C1" s="1"/>
      <c r="D1" s="2"/>
      <c r="E1" s="1"/>
      <c r="F1" s="1"/>
      <c r="G1" s="3" t="s">
        <v>0</v>
      </c>
      <c r="H1" s="3" t="s">
        <v>1</v>
      </c>
      <c r="I1" s="3" t="s">
        <v>2</v>
      </c>
    </row>
    <row r="2" spans="1:16" x14ac:dyDescent="0.3">
      <c r="A2" s="2"/>
      <c r="B2" s="2"/>
      <c r="C2" s="2"/>
      <c r="D2" s="2"/>
      <c r="E2" s="1"/>
      <c r="F2" s="1"/>
      <c r="G2" s="3" t="s">
        <v>3</v>
      </c>
      <c r="H2" s="3" t="s">
        <v>4</v>
      </c>
      <c r="I2" s="3" t="s">
        <v>5</v>
      </c>
    </row>
    <row r="3" spans="1:16" x14ac:dyDescent="0.3">
      <c r="A3" s="2"/>
      <c r="B3" s="2"/>
      <c r="C3" s="2"/>
      <c r="D3" s="2"/>
      <c r="E3" s="1"/>
      <c r="F3" s="1"/>
      <c r="G3" s="4">
        <v>1018.9</v>
      </c>
      <c r="H3" s="4">
        <v>46</v>
      </c>
      <c r="I3" s="4">
        <v>27</v>
      </c>
    </row>
    <row r="4" spans="1:16" x14ac:dyDescent="0.3">
      <c r="A4" s="3" t="s">
        <v>6</v>
      </c>
      <c r="B4" s="3" t="s">
        <v>7</v>
      </c>
      <c r="C4" s="3" t="s">
        <v>8</v>
      </c>
      <c r="D4" s="3" t="s">
        <v>9</v>
      </c>
      <c r="E4" s="1"/>
      <c r="F4" s="1"/>
      <c r="G4" s="2"/>
      <c r="H4" s="2"/>
      <c r="I4" s="2"/>
      <c r="J4" s="5" t="s">
        <v>13</v>
      </c>
      <c r="K4" s="3" t="s">
        <v>15</v>
      </c>
      <c r="L4" s="3" t="s">
        <v>15</v>
      </c>
      <c r="M4" s="5" t="s">
        <v>18</v>
      </c>
      <c r="N4" s="5" t="s">
        <v>19</v>
      </c>
      <c r="O4" s="3" t="s">
        <v>19</v>
      </c>
      <c r="P4" s="5" t="s">
        <v>28</v>
      </c>
    </row>
    <row r="5" spans="1:16" x14ac:dyDescent="0.3">
      <c r="A5" s="3" t="s">
        <v>10</v>
      </c>
      <c r="B5" s="3" t="s">
        <v>11</v>
      </c>
      <c r="C5" s="3" t="s">
        <v>12</v>
      </c>
      <c r="D5" s="3" t="s">
        <v>9</v>
      </c>
      <c r="E5" s="1"/>
      <c r="F5" s="1"/>
      <c r="G5" s="2"/>
      <c r="H5" s="2"/>
      <c r="I5" s="2"/>
      <c r="J5" s="5" t="s">
        <v>14</v>
      </c>
      <c r="K5" s="3" t="s">
        <v>16</v>
      </c>
      <c r="L5" s="3" t="s">
        <v>17</v>
      </c>
      <c r="M5" s="5" t="s">
        <v>17</v>
      </c>
      <c r="N5" s="5" t="s">
        <v>26</v>
      </c>
      <c r="O5" s="5" t="s">
        <v>27</v>
      </c>
      <c r="P5" s="5" t="s">
        <v>4</v>
      </c>
    </row>
    <row r="6" spans="1:16" x14ac:dyDescent="0.3">
      <c r="A6" s="2">
        <v>102.27500000000001</v>
      </c>
      <c r="B6" s="2">
        <v>1000</v>
      </c>
      <c r="C6" s="2">
        <v>7.0400000000000004E-2</v>
      </c>
      <c r="D6" s="2">
        <v>1.2658</v>
      </c>
      <c r="E6" s="1"/>
      <c r="F6" s="1"/>
      <c r="G6" s="2"/>
      <c r="H6" s="2"/>
      <c r="I6" s="2"/>
      <c r="J6">
        <f>A6*0.815776</f>
        <v>83.433490399999997</v>
      </c>
      <c r="K6" s="2">
        <f>(PI()*2*(B6/60)*J6)</f>
        <v>8737.1346834664855</v>
      </c>
      <c r="L6" s="2">
        <f>K6/1000</f>
        <v>8.7371346834664863</v>
      </c>
      <c r="M6">
        <f>L6*(1.01325/1.0189)*(SQRT(300/293))</f>
        <v>8.7918627117276742</v>
      </c>
      <c r="N6">
        <f>(C6*0.7489*60)/M6</f>
        <v>0.35980470848121043</v>
      </c>
      <c r="O6">
        <f>N6*M6/(3600)</f>
        <v>8.7870933333333335E-4</v>
      </c>
      <c r="P6">
        <f>(M6/1000)/(O6*0.4495)</f>
        <v>22.259016037408195</v>
      </c>
    </row>
    <row r="7" spans="1:16" x14ac:dyDescent="0.3">
      <c r="A7" s="2">
        <v>102.756</v>
      </c>
      <c r="B7" s="2">
        <v>1050</v>
      </c>
      <c r="C7" s="2">
        <v>7.2400000000000006E-2</v>
      </c>
      <c r="D7" s="2">
        <v>1.26783</v>
      </c>
      <c r="E7" s="1"/>
      <c r="F7" s="1"/>
      <c r="G7" s="2"/>
      <c r="H7" s="2"/>
      <c r="I7" s="2"/>
      <c r="J7">
        <f t="shared" ref="J7:J70" si="0">A7*0.815776</f>
        <v>83.825878656</v>
      </c>
      <c r="K7" s="2">
        <f t="shared" ref="K7:K70" si="1">(PI()*2*(B7/60)*J7)</f>
        <v>9217.1367598239667</v>
      </c>
      <c r="L7" s="2">
        <f t="shared" ref="L7:L70" si="2">K7/1000</f>
        <v>9.2171367598239673</v>
      </c>
      <c r="M7">
        <f t="shared" ref="M7:M70" si="3">L7*(1.01325/1.0189)*(SQRT(300/293))</f>
        <v>9.2748714450902305</v>
      </c>
      <c r="N7">
        <f t="shared" ref="N7:N70" si="4">(C7*0.7489*60)/M7</f>
        <v>0.35075651660079171</v>
      </c>
      <c r="O7">
        <f t="shared" ref="O7:O70" si="5">N7*M7/(3600)</f>
        <v>9.0367266666666675E-4</v>
      </c>
      <c r="P7">
        <f t="shared" ref="P7:P70" si="6">(M7/1000)/(O7*0.4495)</f>
        <v>22.833214487454416</v>
      </c>
    </row>
    <row r="8" spans="1:16" x14ac:dyDescent="0.3">
      <c r="A8" s="2">
        <v>103.68899999999999</v>
      </c>
      <c r="B8" s="2">
        <v>1100</v>
      </c>
      <c r="C8" s="2">
        <v>7.3700000000000002E-2</v>
      </c>
      <c r="D8" s="2">
        <v>1.2734399999999999</v>
      </c>
      <c r="E8" s="1"/>
      <c r="F8" s="1"/>
      <c r="G8" s="2"/>
      <c r="H8" s="2"/>
      <c r="I8" s="2"/>
      <c r="J8">
        <f t="shared" si="0"/>
        <v>84.586997663999995</v>
      </c>
      <c r="K8" s="2">
        <f t="shared" si="1"/>
        <v>9743.7226498494438</v>
      </c>
      <c r="L8" s="2">
        <f t="shared" si="2"/>
        <v>9.7437226498494436</v>
      </c>
      <c r="M8">
        <f t="shared" si="3"/>
        <v>9.8047557857537395</v>
      </c>
      <c r="N8">
        <f t="shared" si="4"/>
        <v>0.33775811171266401</v>
      </c>
      <c r="O8">
        <f t="shared" si="5"/>
        <v>9.1989883333333348E-4</v>
      </c>
      <c r="P8">
        <f t="shared" si="6"/>
        <v>23.711936142133382</v>
      </c>
    </row>
    <row r="9" spans="1:16" x14ac:dyDescent="0.3">
      <c r="A9" s="2">
        <v>104.209</v>
      </c>
      <c r="B9" s="2">
        <v>1150</v>
      </c>
      <c r="C9" s="2">
        <v>7.2800000000000004E-2</v>
      </c>
      <c r="D9" s="2">
        <v>1.2847599999999999</v>
      </c>
      <c r="E9" s="1"/>
      <c r="F9" s="1"/>
      <c r="G9" s="2"/>
      <c r="H9" s="2"/>
      <c r="I9" s="2"/>
      <c r="J9">
        <f t="shared" si="0"/>
        <v>85.011201184000001</v>
      </c>
      <c r="K9" s="2">
        <f t="shared" si="1"/>
        <v>10237.704995979104</v>
      </c>
      <c r="L9" s="2">
        <f t="shared" si="2"/>
        <v>10.237704995979104</v>
      </c>
      <c r="M9">
        <f t="shared" si="3"/>
        <v>10.301832359084759</v>
      </c>
      <c r="N9">
        <f t="shared" si="4"/>
        <v>0.31753527780087282</v>
      </c>
      <c r="O9">
        <f t="shared" si="5"/>
        <v>9.0866533333333339E-4</v>
      </c>
      <c r="P9">
        <f t="shared" si="6"/>
        <v>25.222075581285939</v>
      </c>
    </row>
    <row r="10" spans="1:16" x14ac:dyDescent="0.3">
      <c r="A10" s="2">
        <v>105.81100000000001</v>
      </c>
      <c r="B10" s="2">
        <v>1200</v>
      </c>
      <c r="C10" s="2">
        <v>7.4399999999999994E-2</v>
      </c>
      <c r="D10" s="2">
        <v>1.2918099999999999</v>
      </c>
      <c r="E10" s="1"/>
      <c r="F10" s="1"/>
      <c r="G10" s="2"/>
      <c r="H10" s="2"/>
      <c r="I10" s="2"/>
      <c r="J10">
        <f t="shared" si="0"/>
        <v>86.318074335999995</v>
      </c>
      <c r="K10" s="2">
        <f t="shared" si="1"/>
        <v>10847.049128239811</v>
      </c>
      <c r="L10" s="2">
        <f t="shared" si="2"/>
        <v>10.84704912823981</v>
      </c>
      <c r="M10">
        <f t="shared" si="3"/>
        <v>10.914993326509315</v>
      </c>
      <c r="N10">
        <f t="shared" si="4"/>
        <v>0.30628416344338172</v>
      </c>
      <c r="O10">
        <f t="shared" si="5"/>
        <v>9.2863599999999983E-4</v>
      </c>
      <c r="P10">
        <f t="shared" si="6"/>
        <v>26.148589226353291</v>
      </c>
    </row>
    <row r="11" spans="1:16" x14ac:dyDescent="0.3">
      <c r="A11" s="2">
        <v>107.51</v>
      </c>
      <c r="B11" s="2">
        <v>1250</v>
      </c>
      <c r="C11" s="2">
        <v>7.8950000000000006E-2</v>
      </c>
      <c r="D11" s="2">
        <v>1.2972900000000001</v>
      </c>
      <c r="E11" s="1"/>
      <c r="F11" s="1"/>
      <c r="G11" s="2"/>
      <c r="H11" s="2"/>
      <c r="I11" s="2"/>
      <c r="J11">
        <f t="shared" si="0"/>
        <v>87.704077760000004</v>
      </c>
      <c r="K11" s="2">
        <f t="shared" si="1"/>
        <v>11480.436932528499</v>
      </c>
      <c r="L11" s="2">
        <f t="shared" si="2"/>
        <v>11.480436932528498</v>
      </c>
      <c r="M11">
        <f t="shared" si="3"/>
        <v>11.552348571716477</v>
      </c>
      <c r="N11">
        <f t="shared" si="4"/>
        <v>0.30708381745729285</v>
      </c>
      <c r="O11">
        <f t="shared" si="5"/>
        <v>9.8542758333333355E-4</v>
      </c>
      <c r="P11">
        <f t="shared" si="6"/>
        <v>26.080497639808275</v>
      </c>
    </row>
    <row r="12" spans="1:16" x14ac:dyDescent="0.3">
      <c r="A12" s="2">
        <v>109.488</v>
      </c>
      <c r="B12" s="2">
        <v>1300</v>
      </c>
      <c r="C12" s="2">
        <v>7.9000000000000001E-2</v>
      </c>
      <c r="D12" s="2">
        <v>1.29895</v>
      </c>
      <c r="E12" s="1"/>
      <c r="F12" s="1"/>
      <c r="G12" s="2"/>
      <c r="H12" s="2"/>
      <c r="I12" s="2"/>
      <c r="J12">
        <f t="shared" si="0"/>
        <v>89.317682687999991</v>
      </c>
      <c r="K12" s="2">
        <f t="shared" si="1"/>
        <v>12159.323616625685</v>
      </c>
      <c r="L12" s="2">
        <f t="shared" si="2"/>
        <v>12.159323616625684</v>
      </c>
      <c r="M12">
        <f t="shared" si="3"/>
        <v>12.235487694511184</v>
      </c>
      <c r="N12">
        <f t="shared" si="4"/>
        <v>0.29012215030810967</v>
      </c>
      <c r="O12">
        <f t="shared" si="5"/>
        <v>9.8605166666666669E-4</v>
      </c>
      <c r="P12">
        <f t="shared" si="6"/>
        <v>27.605264775243093</v>
      </c>
    </row>
    <row r="13" spans="1:16" x14ac:dyDescent="0.3">
      <c r="A13" s="2">
        <v>111.797</v>
      </c>
      <c r="B13" s="2">
        <v>1350</v>
      </c>
      <c r="C13" s="2">
        <v>7.9600000000000004E-2</v>
      </c>
      <c r="D13" s="2">
        <v>1.2946899999999999</v>
      </c>
      <c r="E13" s="1"/>
      <c r="F13" s="1"/>
      <c r="G13" s="2"/>
      <c r="H13" s="2"/>
      <c r="I13" s="2"/>
      <c r="J13">
        <f t="shared" si="0"/>
        <v>91.201309471999991</v>
      </c>
      <c r="K13" s="2">
        <f t="shared" si="1"/>
        <v>12893.281372575198</v>
      </c>
      <c r="L13" s="2">
        <f t="shared" si="2"/>
        <v>12.893281372575199</v>
      </c>
      <c r="M13">
        <f t="shared" si="3"/>
        <v>12.974042845632612</v>
      </c>
      <c r="N13">
        <f t="shared" si="4"/>
        <v>0.27568479945355068</v>
      </c>
      <c r="O13">
        <f t="shared" si="5"/>
        <v>9.9354066666666675E-4</v>
      </c>
      <c r="P13">
        <f t="shared" si="6"/>
        <v>29.05092624726899</v>
      </c>
    </row>
    <row r="14" spans="1:16" x14ac:dyDescent="0.3">
      <c r="A14" s="2">
        <v>114.268</v>
      </c>
      <c r="B14" s="2">
        <v>1400</v>
      </c>
      <c r="C14" s="2">
        <v>8.3500000000000005E-2</v>
      </c>
      <c r="D14" s="2">
        <v>1.2855000000000001</v>
      </c>
      <c r="E14" s="1"/>
      <c r="F14" s="1"/>
      <c r="G14" s="2"/>
      <c r="H14" s="2"/>
      <c r="I14" s="2"/>
      <c r="J14">
        <f t="shared" si="0"/>
        <v>93.217091967999991</v>
      </c>
      <c r="K14" s="2">
        <f t="shared" si="1"/>
        <v>13666.339461398069</v>
      </c>
      <c r="L14" s="2">
        <f t="shared" si="2"/>
        <v>13.666339461398069</v>
      </c>
      <c r="M14">
        <f t="shared" si="3"/>
        <v>13.751943247921552</v>
      </c>
      <c r="N14">
        <f t="shared" si="4"/>
        <v>0.27283336851808709</v>
      </c>
      <c r="O14">
        <f t="shared" si="5"/>
        <v>1.0422191666666668E-3</v>
      </c>
      <c r="P14">
        <f t="shared" si="6"/>
        <v>29.354542737639157</v>
      </c>
    </row>
    <row r="15" spans="1:16" x14ac:dyDescent="0.3">
      <c r="A15" s="2">
        <v>115.783</v>
      </c>
      <c r="B15" s="2">
        <v>1450</v>
      </c>
      <c r="C15" s="2">
        <v>8.4699999999999998E-2</v>
      </c>
      <c r="D15" s="2">
        <v>1.2781800000000001</v>
      </c>
      <c r="E15" s="1"/>
      <c r="F15" s="1"/>
      <c r="G15" s="2"/>
      <c r="H15" s="2"/>
      <c r="I15" s="2"/>
      <c r="J15">
        <f t="shared" si="0"/>
        <v>94.452992607999988</v>
      </c>
      <c r="K15" s="2">
        <f t="shared" si="1"/>
        <v>14342.086671531752</v>
      </c>
      <c r="L15" s="2">
        <f t="shared" si="2"/>
        <v>14.342086671531751</v>
      </c>
      <c r="M15">
        <f t="shared" si="3"/>
        <v>14.431923231584937</v>
      </c>
      <c r="N15">
        <f t="shared" si="4"/>
        <v>0.26371466497760943</v>
      </c>
      <c r="O15">
        <f t="shared" si="5"/>
        <v>1.0571971666666668E-3</v>
      </c>
      <c r="P15">
        <f t="shared" si="6"/>
        <v>30.369561651409239</v>
      </c>
    </row>
    <row r="16" spans="1:16" x14ac:dyDescent="0.3">
      <c r="A16" s="2">
        <v>116.985</v>
      </c>
      <c r="B16" s="2">
        <v>1500</v>
      </c>
      <c r="C16" s="2">
        <v>8.8650000000000007E-2</v>
      </c>
      <c r="D16" s="2">
        <v>1.2795000000000001</v>
      </c>
      <c r="E16" s="1"/>
      <c r="F16" s="1"/>
      <c r="G16" s="2"/>
      <c r="H16" s="2"/>
      <c r="I16" s="2"/>
      <c r="J16">
        <f t="shared" si="0"/>
        <v>95.43355536</v>
      </c>
      <c r="K16" s="2">
        <f t="shared" si="1"/>
        <v>14990.667821246541</v>
      </c>
      <c r="L16" s="2">
        <f t="shared" si="2"/>
        <v>14.990667821246541</v>
      </c>
      <c r="M16">
        <f t="shared" si="3"/>
        <v>15.084566990928309</v>
      </c>
      <c r="N16">
        <f t="shared" si="4"/>
        <v>0.26407115977512463</v>
      </c>
      <c r="O16">
        <f t="shared" si="5"/>
        <v>1.1064997500000002E-3</v>
      </c>
      <c r="P16">
        <f t="shared" si="6"/>
        <v>30.328562889027289</v>
      </c>
    </row>
    <row r="17" spans="1:16" x14ac:dyDescent="0.3">
      <c r="A17" s="2">
        <v>117.788</v>
      </c>
      <c r="B17" s="2">
        <v>1550</v>
      </c>
      <c r="C17" s="2">
        <v>9.3200000000000005E-2</v>
      </c>
      <c r="D17" s="2">
        <v>1.27766</v>
      </c>
      <c r="E17" s="1"/>
      <c r="F17" s="1"/>
      <c r="G17" s="2"/>
      <c r="H17" s="2"/>
      <c r="I17" s="2"/>
      <c r="J17">
        <f t="shared" si="0"/>
        <v>96.088623487999996</v>
      </c>
      <c r="K17" s="2">
        <f t="shared" si="1"/>
        <v>15596.684538245247</v>
      </c>
      <c r="L17" s="2">
        <f t="shared" si="2"/>
        <v>15.596684538245247</v>
      </c>
      <c r="M17">
        <f t="shared" si="3"/>
        <v>15.694379700688511</v>
      </c>
      <c r="N17">
        <f t="shared" si="4"/>
        <v>0.26683748449238037</v>
      </c>
      <c r="O17">
        <f t="shared" si="5"/>
        <v>1.1632913333333335E-3</v>
      </c>
      <c r="P17">
        <f t="shared" si="6"/>
        <v>30.014144345776646</v>
      </c>
    </row>
    <row r="18" spans="1:16" x14ac:dyDescent="0.3">
      <c r="A18" s="2">
        <v>118.471</v>
      </c>
      <c r="B18" s="2">
        <v>1600</v>
      </c>
      <c r="C18" s="2">
        <v>9.5899999999999999E-2</v>
      </c>
      <c r="D18" s="2">
        <v>1.2823500000000001</v>
      </c>
      <c r="E18" s="1"/>
      <c r="F18" s="1"/>
      <c r="G18" s="2"/>
      <c r="H18" s="2"/>
      <c r="I18" s="2"/>
      <c r="J18">
        <f t="shared" si="0"/>
        <v>96.645798495999998</v>
      </c>
      <c r="K18" s="2">
        <f t="shared" si="1"/>
        <v>16193.158962952164</v>
      </c>
      <c r="L18" s="2">
        <f t="shared" si="2"/>
        <v>16.193158962952165</v>
      </c>
      <c r="M18">
        <f t="shared" si="3"/>
        <v>16.29459034674889</v>
      </c>
      <c r="N18">
        <f t="shared" si="4"/>
        <v>0.26445406164259716</v>
      </c>
      <c r="O18">
        <f t="shared" si="5"/>
        <v>1.1969918333333332E-3</v>
      </c>
      <c r="P18">
        <f t="shared" si="6"/>
        <v>30.284650296814359</v>
      </c>
    </row>
    <row r="19" spans="1:16" x14ac:dyDescent="0.3">
      <c r="A19" s="2">
        <v>118.77200000000001</v>
      </c>
      <c r="B19" s="2">
        <v>1650</v>
      </c>
      <c r="C19" s="2">
        <v>9.8750000000000004E-2</v>
      </c>
      <c r="D19" s="2">
        <v>1.2902800000000001</v>
      </c>
      <c r="E19" s="1"/>
      <c r="F19" s="1"/>
      <c r="G19" s="2"/>
      <c r="H19" s="2"/>
      <c r="I19" s="2"/>
      <c r="J19">
        <f t="shared" si="0"/>
        <v>96.891347072000002</v>
      </c>
      <c r="K19" s="2">
        <f t="shared" si="1"/>
        <v>16741.622928679779</v>
      </c>
      <c r="L19" s="2">
        <f t="shared" si="2"/>
        <v>16.741622928679778</v>
      </c>
      <c r="M19">
        <f t="shared" si="3"/>
        <v>16.846489803916665</v>
      </c>
      <c r="N19">
        <f t="shared" si="4"/>
        <v>0.26339211026432235</v>
      </c>
      <c r="O19">
        <f t="shared" si="5"/>
        <v>1.2325645833333335E-3</v>
      </c>
      <c r="P19">
        <f t="shared" si="6"/>
        <v>30.406752762567784</v>
      </c>
    </row>
    <row r="20" spans="1:16" x14ac:dyDescent="0.3">
      <c r="A20" s="2">
        <v>118.65600000000001</v>
      </c>
      <c r="B20" s="2">
        <v>1700</v>
      </c>
      <c r="C20" s="2">
        <v>0.10005</v>
      </c>
      <c r="D20" s="2">
        <v>1.29942</v>
      </c>
      <c r="E20" s="1"/>
      <c r="F20" s="1"/>
      <c r="G20" s="2"/>
      <c r="H20" s="2"/>
      <c r="I20" s="2"/>
      <c r="J20">
        <f t="shared" si="0"/>
        <v>96.796717055999991</v>
      </c>
      <c r="K20" s="2">
        <f t="shared" si="1"/>
        <v>17232.098461035232</v>
      </c>
      <c r="L20" s="2">
        <f t="shared" si="2"/>
        <v>17.232098461035232</v>
      </c>
      <c r="M20">
        <f t="shared" si="3"/>
        <v>17.340037597347248</v>
      </c>
      <c r="N20">
        <f t="shared" si="4"/>
        <v>0.25926395342347835</v>
      </c>
      <c r="O20">
        <f t="shared" si="5"/>
        <v>1.2487907500000001E-3</v>
      </c>
      <c r="P20">
        <f t="shared" si="6"/>
        <v>30.890907396357612</v>
      </c>
    </row>
    <row r="21" spans="1:16" x14ac:dyDescent="0.3">
      <c r="A21" s="2">
        <v>118.861</v>
      </c>
      <c r="B21" s="2">
        <v>1750</v>
      </c>
      <c r="C21" s="2">
        <v>0.10305</v>
      </c>
      <c r="D21" s="2">
        <v>1.31053</v>
      </c>
      <c r="E21" s="1"/>
      <c r="F21" s="1"/>
      <c r="G21" s="2"/>
      <c r="H21" s="2"/>
      <c r="I21" s="2"/>
      <c r="J21">
        <f t="shared" si="0"/>
        <v>96.963951135999991</v>
      </c>
      <c r="K21" s="2">
        <f t="shared" si="1"/>
        <v>17769.572132194007</v>
      </c>
      <c r="L21" s="2">
        <f t="shared" si="2"/>
        <v>17.769572132194007</v>
      </c>
      <c r="M21">
        <f t="shared" si="3"/>
        <v>17.880877918481154</v>
      </c>
      <c r="N21">
        <f t="shared" si="4"/>
        <v>0.25896092580633878</v>
      </c>
      <c r="O21">
        <f t="shared" si="5"/>
        <v>1.28623575E-3</v>
      </c>
      <c r="P21">
        <f t="shared" si="6"/>
        <v>30.927054927227182</v>
      </c>
    </row>
    <row r="22" spans="1:16" x14ac:dyDescent="0.3">
      <c r="A22" s="2">
        <v>119.584</v>
      </c>
      <c r="B22" s="2">
        <v>1800</v>
      </c>
      <c r="C22" s="2">
        <v>0.10929999999999999</v>
      </c>
      <c r="D22" s="2">
        <v>1.3149</v>
      </c>
      <c r="E22" s="1"/>
      <c r="F22" s="1"/>
      <c r="G22" s="2"/>
      <c r="H22" s="2"/>
      <c r="I22" s="2"/>
      <c r="J22">
        <f t="shared" si="0"/>
        <v>97.553757183999991</v>
      </c>
      <c r="K22" s="2">
        <f t="shared" si="1"/>
        <v>18388.45001396021</v>
      </c>
      <c r="L22" s="2">
        <f t="shared" si="2"/>
        <v>18.38845001396021</v>
      </c>
      <c r="M22">
        <f t="shared" si="3"/>
        <v>18.503632353308582</v>
      </c>
      <c r="N22">
        <f t="shared" si="4"/>
        <v>0.26542281570579446</v>
      </c>
      <c r="O22">
        <f t="shared" si="5"/>
        <v>1.3642461666666665E-3</v>
      </c>
      <c r="P22">
        <f t="shared" si="6"/>
        <v>30.174115797549351</v>
      </c>
    </row>
    <row r="23" spans="1:16" x14ac:dyDescent="0.3">
      <c r="A23" s="2">
        <v>119.934</v>
      </c>
      <c r="B23" s="2">
        <v>1850</v>
      </c>
      <c r="C23" s="2">
        <v>0.11415</v>
      </c>
      <c r="D23" s="2">
        <v>1.3184899999999999</v>
      </c>
      <c r="E23" s="1"/>
      <c r="F23" s="1"/>
      <c r="G23" s="2"/>
      <c r="H23" s="2"/>
      <c r="I23" s="2"/>
      <c r="J23">
        <f t="shared" si="0"/>
        <v>97.839278783999987</v>
      </c>
      <c r="K23" s="2">
        <f t="shared" si="1"/>
        <v>18954.554833387512</v>
      </c>
      <c r="L23" s="2">
        <f t="shared" si="2"/>
        <v>18.954554833387512</v>
      </c>
      <c r="M23">
        <f t="shared" si="3"/>
        <v>19.073283163690451</v>
      </c>
      <c r="N23">
        <f t="shared" si="4"/>
        <v>0.26892150952618471</v>
      </c>
      <c r="O23">
        <f t="shared" si="5"/>
        <v>1.42478225E-3</v>
      </c>
      <c r="P23">
        <f t="shared" si="6"/>
        <v>29.78154774799976</v>
      </c>
    </row>
    <row r="24" spans="1:16" x14ac:dyDescent="0.3">
      <c r="A24" s="2">
        <v>120.176</v>
      </c>
      <c r="B24" s="2">
        <v>1900</v>
      </c>
      <c r="C24" s="2">
        <v>0.11745</v>
      </c>
      <c r="D24" s="2">
        <v>1.3189200000000001</v>
      </c>
      <c r="E24" s="1"/>
      <c r="F24" s="1"/>
      <c r="G24" s="2"/>
      <c r="H24" s="2"/>
      <c r="I24" s="2"/>
      <c r="J24">
        <f t="shared" si="0"/>
        <v>98.036696575999997</v>
      </c>
      <c r="K24" s="2">
        <f t="shared" si="1"/>
        <v>19506.119830540305</v>
      </c>
      <c r="L24" s="2">
        <f t="shared" si="2"/>
        <v>19.506119830540307</v>
      </c>
      <c r="M24">
        <f t="shared" si="3"/>
        <v>19.628303076653253</v>
      </c>
      <c r="N24">
        <f t="shared" si="4"/>
        <v>0.26887185710298533</v>
      </c>
      <c r="O24">
        <f t="shared" si="5"/>
        <v>1.4659717500000004E-3</v>
      </c>
      <c r="P24">
        <f t="shared" si="6"/>
        <v>29.787047490621575</v>
      </c>
    </row>
    <row r="25" spans="1:16" x14ac:dyDescent="0.3">
      <c r="A25" s="2">
        <v>120.94799999999999</v>
      </c>
      <c r="B25" s="2">
        <v>1950</v>
      </c>
      <c r="C25" s="2">
        <v>0.12055</v>
      </c>
      <c r="D25" s="2">
        <v>1.31484</v>
      </c>
      <c r="E25" s="1"/>
      <c r="F25" s="1"/>
      <c r="G25" s="2"/>
      <c r="H25" s="2"/>
      <c r="I25" s="2"/>
      <c r="J25">
        <f t="shared" si="0"/>
        <v>98.666475647999988</v>
      </c>
      <c r="K25" s="2">
        <f t="shared" si="1"/>
        <v>20148.041878337943</v>
      </c>
      <c r="L25" s="2">
        <f t="shared" si="2"/>
        <v>20.148041878337942</v>
      </c>
      <c r="M25">
        <f t="shared" si="3"/>
        <v>20.274246022519431</v>
      </c>
      <c r="N25">
        <f t="shared" si="4"/>
        <v>0.26717608605436405</v>
      </c>
      <c r="O25">
        <f t="shared" si="5"/>
        <v>1.5046649166666666E-3</v>
      </c>
      <c r="P25">
        <f t="shared" si="6"/>
        <v>29.976106374986788</v>
      </c>
    </row>
    <row r="26" spans="1:16" x14ac:dyDescent="0.3">
      <c r="A26" s="2">
        <v>122.157</v>
      </c>
      <c r="B26" s="2">
        <v>2000</v>
      </c>
      <c r="C26" s="2">
        <v>0.12554999999999999</v>
      </c>
      <c r="D26" s="2">
        <v>1.31653</v>
      </c>
      <c r="E26" s="1"/>
      <c r="F26" s="1"/>
      <c r="G26" s="2"/>
      <c r="H26" s="2"/>
      <c r="I26" s="2"/>
      <c r="J26">
        <f t="shared" si="0"/>
        <v>99.652748831999986</v>
      </c>
      <c r="K26" s="2">
        <f t="shared" si="1"/>
        <v>20871.222909376</v>
      </c>
      <c r="L26" s="2">
        <f t="shared" si="2"/>
        <v>20.871222909375998</v>
      </c>
      <c r="M26">
        <f t="shared" si="3"/>
        <v>21.001956945030891</v>
      </c>
      <c r="N26">
        <f t="shared" si="4"/>
        <v>0.26861609681257742</v>
      </c>
      <c r="O26">
        <f t="shared" si="5"/>
        <v>1.5670732500000001E-3</v>
      </c>
      <c r="P26">
        <f t="shared" si="6"/>
        <v>29.815408947760574</v>
      </c>
    </row>
    <row r="27" spans="1:16" x14ac:dyDescent="0.3">
      <c r="A27" s="2">
        <v>122.845</v>
      </c>
      <c r="B27" s="2">
        <v>2050</v>
      </c>
      <c r="C27" s="2">
        <v>0.12784999999999999</v>
      </c>
      <c r="D27" s="2">
        <v>1.32098</v>
      </c>
      <c r="E27" s="1"/>
      <c r="F27" s="1"/>
      <c r="G27" s="2"/>
      <c r="H27" s="2"/>
      <c r="I27" s="2"/>
      <c r="J27">
        <f t="shared" si="0"/>
        <v>100.21400272</v>
      </c>
      <c r="K27" s="2">
        <f t="shared" si="1"/>
        <v>21513.490940018601</v>
      </c>
      <c r="L27" s="2">
        <f t="shared" si="2"/>
        <v>21.513490940018599</v>
      </c>
      <c r="M27">
        <f t="shared" si="3"/>
        <v>21.648248040923793</v>
      </c>
      <c r="N27">
        <f t="shared" si="4"/>
        <v>0.26537075375060476</v>
      </c>
      <c r="O27">
        <f t="shared" si="5"/>
        <v>1.5957810833333334E-3</v>
      </c>
      <c r="P27">
        <f t="shared" si="6"/>
        <v>30.180035528500621</v>
      </c>
    </row>
    <row r="28" spans="1:16" x14ac:dyDescent="0.3">
      <c r="A28" s="2">
        <v>123.79600000000001</v>
      </c>
      <c r="B28" s="2">
        <v>2100</v>
      </c>
      <c r="C28" s="2">
        <v>0.13089999999999999</v>
      </c>
      <c r="D28" s="2">
        <v>1.32287</v>
      </c>
      <c r="E28" s="1"/>
      <c r="F28" s="1"/>
      <c r="G28" s="2"/>
      <c r="H28" s="2"/>
      <c r="I28" s="2"/>
      <c r="J28">
        <f t="shared" si="0"/>
        <v>100.989805696</v>
      </c>
      <c r="K28" s="2">
        <f t="shared" si="1"/>
        <v>22208.818216340998</v>
      </c>
      <c r="L28" s="2">
        <f t="shared" si="2"/>
        <v>22.208818216340998</v>
      </c>
      <c r="M28">
        <f t="shared" si="3"/>
        <v>22.347930737210287</v>
      </c>
      <c r="N28">
        <f t="shared" si="4"/>
        <v>0.26319486439997075</v>
      </c>
      <c r="O28">
        <f t="shared" si="5"/>
        <v>1.6338501666666666E-3</v>
      </c>
      <c r="P28">
        <f t="shared" si="6"/>
        <v>30.429540464920759</v>
      </c>
    </row>
    <row r="29" spans="1:16" x14ac:dyDescent="0.3">
      <c r="A29" s="2">
        <v>124.794</v>
      </c>
      <c r="B29" s="2">
        <v>2150</v>
      </c>
      <c r="C29" s="2">
        <v>0.13435</v>
      </c>
      <c r="D29" s="2">
        <v>1.3216399999999999</v>
      </c>
      <c r="E29" s="1"/>
      <c r="F29" s="1"/>
      <c r="G29" s="2"/>
      <c r="H29" s="2"/>
      <c r="I29" s="2"/>
      <c r="J29">
        <f t="shared" si="0"/>
        <v>101.80395014399998</v>
      </c>
      <c r="K29" s="2">
        <f t="shared" si="1"/>
        <v>22920.902167981523</v>
      </c>
      <c r="L29" s="2">
        <f t="shared" si="2"/>
        <v>22.920902167981524</v>
      </c>
      <c r="M29">
        <f t="shared" si="3"/>
        <v>23.064475069975927</v>
      </c>
      <c r="N29">
        <f t="shared" si="4"/>
        <v>0.26173944482519279</v>
      </c>
      <c r="O29">
        <f t="shared" si="5"/>
        <v>1.6769119166666663E-3</v>
      </c>
      <c r="P29">
        <f t="shared" si="6"/>
        <v>30.598745946630721</v>
      </c>
    </row>
    <row r="30" spans="1:16" x14ac:dyDescent="0.3">
      <c r="A30" s="2">
        <v>125.137</v>
      </c>
      <c r="B30" s="2">
        <v>2200</v>
      </c>
      <c r="C30" s="2">
        <v>0.13769999999999999</v>
      </c>
      <c r="D30" s="2">
        <v>1.3165199999999999</v>
      </c>
      <c r="E30" s="1"/>
      <c r="F30" s="1"/>
      <c r="G30" s="2"/>
      <c r="H30" s="2"/>
      <c r="I30" s="2"/>
      <c r="J30">
        <f t="shared" si="0"/>
        <v>102.08376131199999</v>
      </c>
      <c r="K30" s="2">
        <f t="shared" si="1"/>
        <v>23518.410269830161</v>
      </c>
      <c r="L30" s="2">
        <f t="shared" si="2"/>
        <v>23.518410269830163</v>
      </c>
      <c r="M30">
        <f t="shared" si="3"/>
        <v>23.665725867967979</v>
      </c>
      <c r="N30">
        <f t="shared" si="4"/>
        <v>0.26145032839980548</v>
      </c>
      <c r="O30">
        <f t="shared" si="5"/>
        <v>1.7187254999999999E-3</v>
      </c>
      <c r="P30">
        <f t="shared" si="6"/>
        <v>30.632582584372081</v>
      </c>
    </row>
    <row r="31" spans="1:16" x14ac:dyDescent="0.3">
      <c r="A31" s="2">
        <v>126.02800000000001</v>
      </c>
      <c r="B31" s="2">
        <v>2250</v>
      </c>
      <c r="C31" s="2">
        <v>0.14105000000000001</v>
      </c>
      <c r="D31" s="2">
        <v>1.3046500000000001</v>
      </c>
      <c r="E31" s="1"/>
      <c r="F31" s="1"/>
      <c r="G31" s="2"/>
      <c r="H31" s="2"/>
      <c r="I31" s="2"/>
      <c r="J31">
        <f t="shared" si="0"/>
        <v>102.810617728</v>
      </c>
      <c r="K31" s="2">
        <f t="shared" si="1"/>
        <v>24224.181102398499</v>
      </c>
      <c r="L31" s="2">
        <f t="shared" si="2"/>
        <v>24.2241811023985</v>
      </c>
      <c r="M31">
        <f t="shared" si="3"/>
        <v>24.375917537283151</v>
      </c>
      <c r="N31">
        <f t="shared" si="4"/>
        <v>0.26000829262349084</v>
      </c>
      <c r="O31">
        <f t="shared" si="5"/>
        <v>1.7605390833333333E-3</v>
      </c>
      <c r="P31">
        <f t="shared" si="6"/>
        <v>30.802474396521099</v>
      </c>
    </row>
    <row r="32" spans="1:16" x14ac:dyDescent="0.3">
      <c r="A32" s="2">
        <v>126.66</v>
      </c>
      <c r="B32" s="2">
        <v>2300</v>
      </c>
      <c r="C32" s="2">
        <v>0.14495</v>
      </c>
      <c r="D32" s="2">
        <v>1.2964599999999999</v>
      </c>
      <c r="E32" s="1"/>
      <c r="F32" s="1"/>
      <c r="G32" s="2"/>
      <c r="H32" s="2"/>
      <c r="I32" s="2"/>
      <c r="J32">
        <f t="shared" si="0"/>
        <v>103.32618815999999</v>
      </c>
      <c r="K32" s="2">
        <f t="shared" si="1"/>
        <v>24886.674179595102</v>
      </c>
      <c r="L32" s="2">
        <f t="shared" si="2"/>
        <v>24.886674179595101</v>
      </c>
      <c r="M32">
        <f t="shared" si="3"/>
        <v>25.04256036621933</v>
      </c>
      <c r="N32">
        <f t="shared" si="4"/>
        <v>0.26008456023473664</v>
      </c>
      <c r="O32">
        <f t="shared" si="5"/>
        <v>1.8092175833333331E-3</v>
      </c>
      <c r="P32">
        <f t="shared" si="6"/>
        <v>30.793441829802944</v>
      </c>
    </row>
    <row r="33" spans="1:16" x14ac:dyDescent="0.3">
      <c r="A33" s="2">
        <v>126.822</v>
      </c>
      <c r="B33" s="2">
        <v>2350</v>
      </c>
      <c r="C33" s="2">
        <v>0.14985000000000001</v>
      </c>
      <c r="D33" s="2">
        <v>1.2822899999999999</v>
      </c>
      <c r="E33" s="1"/>
      <c r="F33" s="1"/>
      <c r="G33" s="2"/>
      <c r="H33" s="2"/>
      <c r="I33" s="2"/>
      <c r="J33">
        <f t="shared" si="0"/>
        <v>103.458343872</v>
      </c>
      <c r="K33" s="2">
        <f t="shared" si="1"/>
        <v>25460.211223099275</v>
      </c>
      <c r="L33" s="2">
        <f t="shared" si="2"/>
        <v>25.460211223099275</v>
      </c>
      <c r="M33">
        <f t="shared" si="3"/>
        <v>25.619689954952907</v>
      </c>
      <c r="N33">
        <f t="shared" si="4"/>
        <v>0.2628197262277282</v>
      </c>
      <c r="O33">
        <f t="shared" si="5"/>
        <v>1.8703777500000006E-3</v>
      </c>
      <c r="P33">
        <f t="shared" si="6"/>
        <v>30.472974351547286</v>
      </c>
    </row>
    <row r="34" spans="1:16" x14ac:dyDescent="0.3">
      <c r="A34" s="2">
        <v>126.69</v>
      </c>
      <c r="B34" s="2">
        <v>2400</v>
      </c>
      <c r="C34" s="2">
        <v>0.1537</v>
      </c>
      <c r="D34" s="2">
        <v>1.2730399999999999</v>
      </c>
      <c r="E34" s="1"/>
      <c r="F34" s="1"/>
      <c r="G34" s="2"/>
      <c r="H34" s="2"/>
      <c r="I34" s="2"/>
      <c r="J34">
        <f t="shared" si="0"/>
        <v>103.35066144</v>
      </c>
      <c r="K34" s="2">
        <f t="shared" si="1"/>
        <v>25974.854297883991</v>
      </c>
      <c r="L34" s="2">
        <f t="shared" si="2"/>
        <v>25.97485429788399</v>
      </c>
      <c r="M34">
        <f t="shared" si="3"/>
        <v>26.137556672471952</v>
      </c>
      <c r="N34">
        <f t="shared" si="4"/>
        <v>0.26423111718295261</v>
      </c>
      <c r="O34">
        <f t="shared" si="5"/>
        <v>1.9184321666666669E-3</v>
      </c>
      <c r="P34">
        <f t="shared" si="6"/>
        <v>30.310202907982685</v>
      </c>
    </row>
    <row r="35" spans="1:16" x14ac:dyDescent="0.3">
      <c r="A35" s="2">
        <v>126.55200000000001</v>
      </c>
      <c r="B35" s="2">
        <v>2450</v>
      </c>
      <c r="C35" s="2">
        <v>0.15565000000000001</v>
      </c>
      <c r="D35" s="2">
        <v>1.2698400000000001</v>
      </c>
      <c r="E35" s="1"/>
      <c r="F35" s="1"/>
      <c r="G35" s="2"/>
      <c r="H35" s="2"/>
      <c r="I35" s="2"/>
      <c r="J35">
        <f t="shared" si="0"/>
        <v>103.238084352</v>
      </c>
      <c r="K35" s="2">
        <f t="shared" si="1"/>
        <v>26487.113935292338</v>
      </c>
      <c r="L35" s="2">
        <f t="shared" si="2"/>
        <v>26.487113935292339</v>
      </c>
      <c r="M35">
        <f t="shared" si="3"/>
        <v>26.653025023140295</v>
      </c>
      <c r="N35">
        <f t="shared" si="4"/>
        <v>0.26240837930883243</v>
      </c>
      <c r="O35">
        <f t="shared" si="5"/>
        <v>1.9427714166666667E-3</v>
      </c>
      <c r="P35">
        <f t="shared" si="6"/>
        <v>30.520743268615089</v>
      </c>
    </row>
    <row r="36" spans="1:16" x14ac:dyDescent="0.3">
      <c r="A36" s="2">
        <v>126.438</v>
      </c>
      <c r="B36" s="2">
        <v>2500</v>
      </c>
      <c r="C36" s="2">
        <v>0.15959999999999999</v>
      </c>
      <c r="D36" s="2">
        <v>1.2744599999999999</v>
      </c>
      <c r="E36" s="1"/>
      <c r="F36" s="1"/>
      <c r="G36" s="2"/>
      <c r="H36" s="2"/>
      <c r="I36" s="2"/>
      <c r="J36">
        <f t="shared" si="0"/>
        <v>103.145085888</v>
      </c>
      <c r="K36" s="2">
        <f t="shared" si="1"/>
        <v>27003.320339969086</v>
      </c>
      <c r="L36" s="2">
        <f t="shared" si="2"/>
        <v>27.003320339969086</v>
      </c>
      <c r="M36">
        <f t="shared" si="3"/>
        <v>27.172464863002286</v>
      </c>
      <c r="N36">
        <f t="shared" si="4"/>
        <v>0.26392402883422572</v>
      </c>
      <c r="O36">
        <f t="shared" si="5"/>
        <v>1.9920740000000004E-3</v>
      </c>
      <c r="P36">
        <f t="shared" si="6"/>
        <v>30.345470292319384</v>
      </c>
    </row>
    <row r="37" spans="1:16" x14ac:dyDescent="0.3">
      <c r="A37" s="2">
        <v>126.239</v>
      </c>
      <c r="B37" s="2">
        <v>2550</v>
      </c>
      <c r="C37" s="2">
        <v>0.16259999999999999</v>
      </c>
      <c r="D37" s="2">
        <v>1.2787599999999999</v>
      </c>
      <c r="E37" s="1"/>
      <c r="F37" s="1"/>
      <c r="G37" s="2"/>
      <c r="H37" s="2"/>
      <c r="I37" s="2"/>
      <c r="J37">
        <f t="shared" si="0"/>
        <v>102.982746464</v>
      </c>
      <c r="K37" s="2">
        <f t="shared" si="1"/>
        <v>27500.036377713226</v>
      </c>
      <c r="L37" s="2">
        <f t="shared" si="2"/>
        <v>27.500036377713226</v>
      </c>
      <c r="M37">
        <f t="shared" si="3"/>
        <v>27.672292251359217</v>
      </c>
      <c r="N37">
        <f t="shared" si="4"/>
        <v>0.26402830432817248</v>
      </c>
      <c r="O37">
        <f t="shared" si="5"/>
        <v>2.029519E-3</v>
      </c>
      <c r="P37">
        <f t="shared" si="6"/>
        <v>30.333485634417542</v>
      </c>
    </row>
    <row r="38" spans="1:16" x14ac:dyDescent="0.3">
      <c r="A38" s="2">
        <v>126.161</v>
      </c>
      <c r="B38" s="2">
        <v>2600</v>
      </c>
      <c r="C38" s="2">
        <v>0.16805</v>
      </c>
      <c r="D38" s="2">
        <v>1.27634</v>
      </c>
      <c r="E38" s="1"/>
      <c r="F38" s="1"/>
      <c r="G38" s="2"/>
      <c r="H38" s="2"/>
      <c r="I38" s="2"/>
      <c r="J38">
        <f t="shared" si="0"/>
        <v>102.919115936</v>
      </c>
      <c r="K38" s="2">
        <f t="shared" si="1"/>
        <v>28021.928006669463</v>
      </c>
      <c r="L38" s="2">
        <f t="shared" si="2"/>
        <v>28.021928006669462</v>
      </c>
      <c r="M38">
        <f t="shared" si="3"/>
        <v>28.197452926845415</v>
      </c>
      <c r="N38">
        <f t="shared" si="4"/>
        <v>0.2677957728873771</v>
      </c>
      <c r="O38">
        <f t="shared" si="5"/>
        <v>2.0975440833333335E-3</v>
      </c>
      <c r="P38">
        <f t="shared" si="6"/>
        <v>29.906740834876533</v>
      </c>
    </row>
    <row r="39" spans="1:16" x14ac:dyDescent="0.3">
      <c r="A39" s="2">
        <v>125.84699999999999</v>
      </c>
      <c r="B39" s="2">
        <v>2650</v>
      </c>
      <c r="C39" s="2">
        <v>0.17144999999999999</v>
      </c>
      <c r="D39" s="2">
        <v>1.28027</v>
      </c>
      <c r="E39" s="1"/>
      <c r="F39" s="1"/>
      <c r="G39" s="2"/>
      <c r="H39" s="2"/>
      <c r="I39" s="2"/>
      <c r="J39">
        <f t="shared" si="0"/>
        <v>102.66296227199999</v>
      </c>
      <c r="K39" s="2">
        <f t="shared" si="1"/>
        <v>28489.726712804179</v>
      </c>
      <c r="L39" s="2">
        <f t="shared" si="2"/>
        <v>28.489726712804178</v>
      </c>
      <c r="M39">
        <f t="shared" si="3"/>
        <v>28.668181850006352</v>
      </c>
      <c r="N39">
        <f t="shared" si="4"/>
        <v>0.26872769052140966</v>
      </c>
      <c r="O39">
        <f t="shared" si="5"/>
        <v>2.13998175E-3</v>
      </c>
      <c r="P39">
        <f t="shared" si="6"/>
        <v>29.803027595997481</v>
      </c>
    </row>
    <row r="40" spans="1:16" x14ac:dyDescent="0.3">
      <c r="A40" s="2">
        <v>124.911</v>
      </c>
      <c r="B40" s="2">
        <v>2700</v>
      </c>
      <c r="C40" s="2">
        <v>0.17465</v>
      </c>
      <c r="D40" s="2">
        <v>1.2837099999999999</v>
      </c>
      <c r="E40" s="1"/>
      <c r="F40" s="1"/>
      <c r="G40" s="2"/>
      <c r="H40" s="2"/>
      <c r="I40" s="2"/>
      <c r="J40">
        <f t="shared" si="0"/>
        <v>101.89939593599999</v>
      </c>
      <c r="K40" s="2">
        <f t="shared" si="1"/>
        <v>28811.375430999768</v>
      </c>
      <c r="L40" s="2">
        <f t="shared" si="2"/>
        <v>28.811375430999767</v>
      </c>
      <c r="M40">
        <f t="shared" si="3"/>
        <v>28.991845324844405</v>
      </c>
      <c r="N40">
        <f t="shared" si="4"/>
        <v>0.27068725747080807</v>
      </c>
      <c r="O40">
        <f t="shared" si="5"/>
        <v>2.1799230833333336E-3</v>
      </c>
      <c r="P40">
        <f t="shared" si="6"/>
        <v>29.587276664775956</v>
      </c>
    </row>
    <row r="41" spans="1:16" x14ac:dyDescent="0.3">
      <c r="A41" s="2">
        <v>123.92700000000001</v>
      </c>
      <c r="B41" s="2">
        <v>2750</v>
      </c>
      <c r="C41" s="2">
        <v>0.1784</v>
      </c>
      <c r="D41" s="2">
        <v>1.2811999999999999</v>
      </c>
      <c r="E41" s="1"/>
      <c r="F41" s="1"/>
      <c r="G41" s="2"/>
      <c r="H41" s="2"/>
      <c r="I41" s="2"/>
      <c r="J41">
        <f t="shared" si="0"/>
        <v>101.096672352</v>
      </c>
      <c r="K41" s="2">
        <f t="shared" si="1"/>
        <v>29113.751623313277</v>
      </c>
      <c r="L41" s="2">
        <f t="shared" si="2"/>
        <v>29.113751623313277</v>
      </c>
      <c r="M41">
        <f t="shared" si="3"/>
        <v>29.296115553749768</v>
      </c>
      <c r="N41">
        <f t="shared" si="4"/>
        <v>0.2736275935726899</v>
      </c>
      <c r="O41">
        <f t="shared" si="5"/>
        <v>2.2267293333333334E-3</v>
      </c>
      <c r="P41">
        <f t="shared" si="6"/>
        <v>29.269338928314834</v>
      </c>
    </row>
    <row r="42" spans="1:16" x14ac:dyDescent="0.3">
      <c r="A42" s="2">
        <v>123.68899999999999</v>
      </c>
      <c r="B42" s="2">
        <v>2800</v>
      </c>
      <c r="C42" s="2">
        <v>0.18004999999999999</v>
      </c>
      <c r="D42" s="2">
        <v>1.2744800000000001</v>
      </c>
      <c r="E42" s="1"/>
      <c r="F42" s="1"/>
      <c r="G42" s="2"/>
      <c r="H42" s="2"/>
      <c r="I42" s="2"/>
      <c r="J42">
        <f t="shared" si="0"/>
        <v>100.90251766399999</v>
      </c>
      <c r="K42" s="2">
        <f t="shared" si="1"/>
        <v>29586.163434047427</v>
      </c>
      <c r="L42" s="2">
        <f t="shared" si="2"/>
        <v>29.586163434047428</v>
      </c>
      <c r="M42">
        <f t="shared" si="3"/>
        <v>29.771486477266933</v>
      </c>
      <c r="N42">
        <f t="shared" si="4"/>
        <v>0.27174883276915596</v>
      </c>
      <c r="O42">
        <f t="shared" si="5"/>
        <v>2.2473240833333335E-3</v>
      </c>
      <c r="P42">
        <f t="shared" si="6"/>
        <v>29.471695222410055</v>
      </c>
    </row>
    <row r="43" spans="1:16" x14ac:dyDescent="0.3">
      <c r="A43" s="2">
        <v>123.389</v>
      </c>
      <c r="B43" s="2">
        <v>2850</v>
      </c>
      <c r="C43" s="2">
        <v>0.18310000000000001</v>
      </c>
      <c r="D43" s="2">
        <v>1.2603599999999999</v>
      </c>
      <c r="E43" s="1"/>
      <c r="F43" s="1"/>
      <c r="G43" s="2"/>
      <c r="H43" s="2"/>
      <c r="I43" s="2"/>
      <c r="J43">
        <f t="shared" si="0"/>
        <v>100.65778486399999</v>
      </c>
      <c r="K43" s="2">
        <f t="shared" si="1"/>
        <v>30041.446958259607</v>
      </c>
      <c r="L43" s="2">
        <f t="shared" si="2"/>
        <v>30.041446958259606</v>
      </c>
      <c r="M43">
        <f t="shared" si="3"/>
        <v>30.229621825387362</v>
      </c>
      <c r="N43">
        <f t="shared" si="4"/>
        <v>0.27216402003052764</v>
      </c>
      <c r="O43">
        <f t="shared" si="5"/>
        <v>2.2853931666666672E-3</v>
      </c>
      <c r="P43">
        <f t="shared" si="6"/>
        <v>29.426736037775722</v>
      </c>
    </row>
    <row r="44" spans="1:16" x14ac:dyDescent="0.3">
      <c r="A44" s="2">
        <v>122.51900000000001</v>
      </c>
      <c r="B44" s="2">
        <v>2900</v>
      </c>
      <c r="C44" s="2">
        <v>0.18790000000000001</v>
      </c>
      <c r="D44" s="2">
        <v>1.2531000000000001</v>
      </c>
      <c r="E44" s="1"/>
      <c r="F44" s="1"/>
      <c r="G44" s="2"/>
      <c r="H44" s="2"/>
      <c r="I44" s="2"/>
      <c r="J44">
        <f t="shared" si="0"/>
        <v>99.948059743999991</v>
      </c>
      <c r="K44" s="2">
        <f t="shared" si="1"/>
        <v>30352.955389122733</v>
      </c>
      <c r="L44" s="2">
        <f t="shared" si="2"/>
        <v>30.352955389122734</v>
      </c>
      <c r="M44">
        <f t="shared" si="3"/>
        <v>30.543081495738665</v>
      </c>
      <c r="N44">
        <f t="shared" si="4"/>
        <v>0.27643244186667842</v>
      </c>
      <c r="O44">
        <f t="shared" si="5"/>
        <v>2.3453051666666668E-3</v>
      </c>
      <c r="P44">
        <f t="shared" si="6"/>
        <v>28.972354772602564</v>
      </c>
    </row>
    <row r="45" spans="1:16" x14ac:dyDescent="0.3">
      <c r="A45" s="2">
        <v>121.837</v>
      </c>
      <c r="B45" s="2">
        <v>2950</v>
      </c>
      <c r="C45" s="2">
        <v>0.19255</v>
      </c>
      <c r="D45" s="2">
        <v>1.23943</v>
      </c>
      <c r="E45" s="1"/>
      <c r="F45" s="1"/>
      <c r="G45" s="2"/>
      <c r="H45" s="2"/>
      <c r="I45" s="2"/>
      <c r="J45">
        <f t="shared" si="0"/>
        <v>99.391700512</v>
      </c>
      <c r="K45" s="2">
        <f t="shared" si="1"/>
        <v>30704.409888702448</v>
      </c>
      <c r="L45" s="2">
        <f t="shared" si="2"/>
        <v>30.704409888702447</v>
      </c>
      <c r="M45">
        <f t="shared" si="3"/>
        <v>30.896737450656126</v>
      </c>
      <c r="N45">
        <f t="shared" si="4"/>
        <v>0.280030916332762</v>
      </c>
      <c r="O45">
        <f t="shared" si="5"/>
        <v>2.4033449166666666E-3</v>
      </c>
      <c r="P45">
        <f t="shared" si="6"/>
        <v>28.600052027474106</v>
      </c>
    </row>
    <row r="46" spans="1:16" x14ac:dyDescent="0.3">
      <c r="A46" s="2">
        <v>121.709</v>
      </c>
      <c r="B46" s="2">
        <v>3000</v>
      </c>
      <c r="C46" s="2">
        <v>0.19900000000000001</v>
      </c>
      <c r="D46" s="2">
        <v>1.2273499999999999</v>
      </c>
      <c r="E46" s="1"/>
      <c r="F46" s="1"/>
      <c r="G46" s="2"/>
      <c r="H46" s="2"/>
      <c r="I46" s="2"/>
      <c r="J46">
        <f t="shared" si="0"/>
        <v>99.287281183999994</v>
      </c>
      <c r="K46" s="2">
        <f t="shared" si="1"/>
        <v>31192.01931625585</v>
      </c>
      <c r="L46" s="2">
        <f t="shared" si="2"/>
        <v>31.192019316255848</v>
      </c>
      <c r="M46">
        <f t="shared" si="3"/>
        <v>31.387401186457982</v>
      </c>
      <c r="N46">
        <f t="shared" si="4"/>
        <v>0.28488710954056129</v>
      </c>
      <c r="O46">
        <f t="shared" si="5"/>
        <v>2.4838516666666663E-3</v>
      </c>
      <c r="P46">
        <f t="shared" si="6"/>
        <v>28.112534783810432</v>
      </c>
    </row>
    <row r="47" spans="1:16" x14ac:dyDescent="0.3">
      <c r="A47" s="2">
        <v>121.123</v>
      </c>
      <c r="B47" s="2">
        <v>3050</v>
      </c>
      <c r="C47" s="2">
        <v>0.20605000000000001</v>
      </c>
      <c r="D47" s="2">
        <v>1.2193000000000001</v>
      </c>
      <c r="E47" s="1"/>
      <c r="F47" s="1"/>
      <c r="G47" s="2"/>
      <c r="H47" s="2"/>
      <c r="I47" s="2"/>
      <c r="J47">
        <f t="shared" si="0"/>
        <v>98.809236447999993</v>
      </c>
      <c r="K47" s="2">
        <f t="shared" si="1"/>
        <v>31559.201085405119</v>
      </c>
      <c r="L47" s="2">
        <f t="shared" si="2"/>
        <v>31.559201085405117</v>
      </c>
      <c r="M47">
        <f t="shared" si="3"/>
        <v>31.756882924071398</v>
      </c>
      <c r="N47">
        <f t="shared" si="4"/>
        <v>0.2915478424673108</v>
      </c>
      <c r="O47">
        <f t="shared" si="5"/>
        <v>2.5718474166666668E-3</v>
      </c>
      <c r="P47">
        <f t="shared" si="6"/>
        <v>27.470272832892675</v>
      </c>
    </row>
    <row r="48" spans="1:16" x14ac:dyDescent="0.3">
      <c r="A48" s="2">
        <v>121.124</v>
      </c>
      <c r="B48" s="2">
        <v>3100</v>
      </c>
      <c r="C48" s="2">
        <v>0.21004999999999999</v>
      </c>
      <c r="D48" s="2">
        <v>1.20692</v>
      </c>
      <c r="E48" s="1"/>
      <c r="F48" s="1"/>
      <c r="G48" s="2"/>
      <c r="H48" s="2"/>
      <c r="I48" s="2"/>
      <c r="J48">
        <f t="shared" si="0"/>
        <v>98.810052223999989</v>
      </c>
      <c r="K48" s="2">
        <f t="shared" si="1"/>
        <v>32076.829864000021</v>
      </c>
      <c r="L48" s="2">
        <f t="shared" si="2"/>
        <v>32.076829864000018</v>
      </c>
      <c r="M48">
        <f t="shared" si="3"/>
        <v>32.277754047376561</v>
      </c>
      <c r="N48">
        <f t="shared" si="4"/>
        <v>0.29241150688943685</v>
      </c>
      <c r="O48">
        <f t="shared" si="5"/>
        <v>2.6217740833333332E-3</v>
      </c>
      <c r="P48">
        <f t="shared" si="6"/>
        <v>27.389136842164255</v>
      </c>
    </row>
    <row r="49" spans="1:16" x14ac:dyDescent="0.3">
      <c r="A49" s="2">
        <v>120.851</v>
      </c>
      <c r="B49" s="2">
        <v>3150</v>
      </c>
      <c r="C49" s="2">
        <v>0.21604999999999999</v>
      </c>
      <c r="D49" s="2">
        <v>1.1927399999999999</v>
      </c>
      <c r="E49" s="1"/>
      <c r="F49" s="1"/>
      <c r="G49" s="2"/>
      <c r="H49" s="2"/>
      <c r="I49" s="2"/>
      <c r="J49">
        <f t="shared" si="0"/>
        <v>98.587345375999988</v>
      </c>
      <c r="K49" s="2">
        <f t="shared" si="1"/>
        <v>32520.73439686693</v>
      </c>
      <c r="L49" s="2">
        <f t="shared" si="2"/>
        <v>32.520734396866928</v>
      </c>
      <c r="M49">
        <f t="shared" si="3"/>
        <v>32.724439127951626</v>
      </c>
      <c r="N49">
        <f t="shared" si="4"/>
        <v>0.29665873453299024</v>
      </c>
      <c r="O49">
        <f t="shared" si="5"/>
        <v>2.6966640833333334E-3</v>
      </c>
      <c r="P49">
        <f t="shared" si="6"/>
        <v>26.997009843738834</v>
      </c>
    </row>
    <row r="50" spans="1:16" x14ac:dyDescent="0.3">
      <c r="A50" s="2">
        <v>120.596</v>
      </c>
      <c r="B50" s="2">
        <v>3200</v>
      </c>
      <c r="C50" s="2">
        <v>0.21795</v>
      </c>
      <c r="D50" s="2">
        <v>1.1848099999999999</v>
      </c>
      <c r="E50" s="1"/>
      <c r="F50" s="1"/>
      <c r="G50" s="2"/>
      <c r="H50" s="2"/>
      <c r="I50" s="2"/>
      <c r="J50">
        <f t="shared" si="0"/>
        <v>98.379322496</v>
      </c>
      <c r="K50" s="2">
        <f t="shared" si="1"/>
        <v>32967.227393981302</v>
      </c>
      <c r="L50" s="2">
        <f t="shared" si="2"/>
        <v>32.967227393981304</v>
      </c>
      <c r="M50">
        <f t="shared" si="3"/>
        <v>33.173728886504364</v>
      </c>
      <c r="N50">
        <f t="shared" si="4"/>
        <v>0.2952144853388522</v>
      </c>
      <c r="O50">
        <f t="shared" si="5"/>
        <v>2.7203792500000001E-3</v>
      </c>
      <c r="P50">
        <f t="shared" si="6"/>
        <v>27.129084696590997</v>
      </c>
    </row>
    <row r="51" spans="1:16" x14ac:dyDescent="0.3">
      <c r="A51" s="2">
        <v>120.84</v>
      </c>
      <c r="B51" s="2">
        <v>3250</v>
      </c>
      <c r="C51" s="2">
        <v>0.22305</v>
      </c>
      <c r="D51" s="2">
        <v>1.17378</v>
      </c>
      <c r="E51" s="1"/>
      <c r="F51" s="1"/>
      <c r="G51" s="2"/>
      <c r="H51" s="2"/>
      <c r="I51" s="2"/>
      <c r="J51">
        <f t="shared" si="0"/>
        <v>98.578371840000003</v>
      </c>
      <c r="K51" s="2">
        <f t="shared" si="1"/>
        <v>33550.084617333581</v>
      </c>
      <c r="L51" s="2">
        <f t="shared" si="2"/>
        <v>33.550084617333582</v>
      </c>
      <c r="M51">
        <f t="shared" si="3"/>
        <v>33.760237035216903</v>
      </c>
      <c r="N51">
        <f t="shared" si="4"/>
        <v>0.29687376571275331</v>
      </c>
      <c r="O51">
        <f t="shared" si="5"/>
        <v>2.7840357500000003E-3</v>
      </c>
      <c r="P51">
        <f t="shared" si="6"/>
        <v>26.977455408328087</v>
      </c>
    </row>
    <row r="52" spans="1:16" x14ac:dyDescent="0.3">
      <c r="A52" s="2">
        <v>121.633</v>
      </c>
      <c r="B52" s="2">
        <v>3300</v>
      </c>
      <c r="C52" s="2">
        <v>0.22550000000000001</v>
      </c>
      <c r="D52" s="2">
        <v>1.1611800000000001</v>
      </c>
      <c r="E52" s="1"/>
      <c r="F52" s="1"/>
      <c r="G52" s="2"/>
      <c r="H52" s="2"/>
      <c r="I52" s="2"/>
      <c r="J52">
        <f t="shared" si="0"/>
        <v>99.225282207999996</v>
      </c>
      <c r="K52" s="2">
        <f t="shared" si="1"/>
        <v>34289.795939852949</v>
      </c>
      <c r="L52" s="2">
        <f t="shared" si="2"/>
        <v>34.289795939852951</v>
      </c>
      <c r="M52">
        <f t="shared" si="3"/>
        <v>34.504581792338186</v>
      </c>
      <c r="N52">
        <f t="shared" si="4"/>
        <v>0.29366004378728533</v>
      </c>
      <c r="O52">
        <f t="shared" si="5"/>
        <v>2.8146158333333332E-3</v>
      </c>
      <c r="P52">
        <f t="shared" si="6"/>
        <v>27.272688082208226</v>
      </c>
    </row>
    <row r="53" spans="1:16" x14ac:dyDescent="0.3">
      <c r="A53" s="2">
        <v>122.181</v>
      </c>
      <c r="B53" s="2">
        <v>3350</v>
      </c>
      <c r="C53" s="2">
        <v>0.22850000000000001</v>
      </c>
      <c r="D53" s="2">
        <v>1.1510400000000001</v>
      </c>
      <c r="E53" s="1"/>
      <c r="F53" s="1"/>
      <c r="G53" s="2"/>
      <c r="H53" s="2"/>
      <c r="I53" s="2"/>
      <c r="J53">
        <f t="shared" si="0"/>
        <v>99.672327455999991</v>
      </c>
      <c r="K53" s="2">
        <f t="shared" si="1"/>
        <v>34966.166773386183</v>
      </c>
      <c r="L53" s="2">
        <f t="shared" si="2"/>
        <v>34.966166773386185</v>
      </c>
      <c r="M53">
        <f t="shared" si="3"/>
        <v>35.185189305679351</v>
      </c>
      <c r="N53">
        <f t="shared" si="4"/>
        <v>0.29181082161586391</v>
      </c>
      <c r="O53">
        <f t="shared" si="5"/>
        <v>2.8520608333333333E-3</v>
      </c>
      <c r="P53">
        <f t="shared" si="6"/>
        <v>27.445516694925917</v>
      </c>
    </row>
    <row r="54" spans="1:16" x14ac:dyDescent="0.3">
      <c r="A54" s="2">
        <v>122.93300000000001</v>
      </c>
      <c r="B54" s="2">
        <v>3400</v>
      </c>
      <c r="C54" s="2">
        <v>0.23419999999999999</v>
      </c>
      <c r="D54" s="2">
        <v>1.14117</v>
      </c>
      <c r="E54" s="1"/>
      <c r="F54" s="1"/>
      <c r="G54" s="2"/>
      <c r="H54" s="2"/>
      <c r="I54" s="2"/>
      <c r="J54">
        <f t="shared" si="0"/>
        <v>100.285791008</v>
      </c>
      <c r="K54" s="2">
        <f t="shared" si="1"/>
        <v>35706.471819553066</v>
      </c>
      <c r="L54" s="2">
        <f t="shared" si="2"/>
        <v>35.706471819553066</v>
      </c>
      <c r="M54">
        <f t="shared" si="3"/>
        <v>35.930131505439071</v>
      </c>
      <c r="N54">
        <f t="shared" si="4"/>
        <v>0.29288906995530911</v>
      </c>
      <c r="O54">
        <f t="shared" si="5"/>
        <v>2.9232063333333334E-3</v>
      </c>
      <c r="P54">
        <f t="shared" si="6"/>
        <v>27.344478159052816</v>
      </c>
    </row>
    <row r="55" spans="1:16" x14ac:dyDescent="0.3">
      <c r="A55" s="2">
        <v>123.47499999999999</v>
      </c>
      <c r="B55" s="2">
        <v>3450</v>
      </c>
      <c r="C55" s="2">
        <v>0.23605000000000001</v>
      </c>
      <c r="D55" s="2">
        <v>1.12669</v>
      </c>
      <c r="E55" s="1"/>
      <c r="F55" s="1"/>
      <c r="G55" s="2"/>
      <c r="H55" s="2"/>
      <c r="I55" s="2"/>
      <c r="J55">
        <f t="shared" si="0"/>
        <v>100.72794159999999</v>
      </c>
      <c r="K55" s="2">
        <f t="shared" si="1"/>
        <v>36391.308554304895</v>
      </c>
      <c r="L55" s="2">
        <f t="shared" si="2"/>
        <v>36.391308554304892</v>
      </c>
      <c r="M55">
        <f t="shared" si="3"/>
        <v>36.619257949063616</v>
      </c>
      <c r="N55">
        <f t="shared" si="4"/>
        <v>0.28964734115458013</v>
      </c>
      <c r="O55">
        <f t="shared" si="5"/>
        <v>2.9462974166666665E-3</v>
      </c>
      <c r="P55">
        <f t="shared" si="6"/>
        <v>27.65051715818797</v>
      </c>
    </row>
    <row r="56" spans="1:16" x14ac:dyDescent="0.3">
      <c r="A56" s="2">
        <v>123.428</v>
      </c>
      <c r="B56" s="2">
        <v>3500</v>
      </c>
      <c r="C56" s="2">
        <v>0.24195</v>
      </c>
      <c r="D56" s="2">
        <v>1.11975</v>
      </c>
      <c r="E56" s="1"/>
      <c r="F56" s="1"/>
      <c r="G56" s="2"/>
      <c r="H56" s="2"/>
      <c r="I56" s="2"/>
      <c r="J56">
        <f t="shared" si="0"/>
        <v>100.689600128</v>
      </c>
      <c r="K56" s="2">
        <f t="shared" si="1"/>
        <v>36904.66593975218</v>
      </c>
      <c r="L56" s="2">
        <f t="shared" si="2"/>
        <v>36.904665939752178</v>
      </c>
      <c r="M56">
        <f t="shared" si="3"/>
        <v>37.135830923890794</v>
      </c>
      <c r="N56">
        <f t="shared" si="4"/>
        <v>0.29275718435603387</v>
      </c>
      <c r="O56">
        <f t="shared" si="5"/>
        <v>3.01993925E-3</v>
      </c>
      <c r="P56">
        <f t="shared" si="6"/>
        <v>27.356796705211838</v>
      </c>
    </row>
    <row r="57" spans="1:16" x14ac:dyDescent="0.3">
      <c r="A57" s="2">
        <v>124.205</v>
      </c>
      <c r="B57" s="2">
        <v>3550</v>
      </c>
      <c r="C57" s="2">
        <v>0.24545</v>
      </c>
      <c r="D57" s="2">
        <v>1.10622</v>
      </c>
      <c r="E57" s="1"/>
      <c r="F57" s="1"/>
      <c r="G57" s="2"/>
      <c r="H57" s="2"/>
      <c r="I57" s="2"/>
      <c r="J57">
        <f t="shared" si="0"/>
        <v>101.32345807999999</v>
      </c>
      <c r="K57" s="2">
        <f t="shared" si="1"/>
        <v>37667.515398952222</v>
      </c>
      <c r="L57" s="2">
        <f t="shared" si="2"/>
        <v>37.667515398952226</v>
      </c>
      <c r="M57">
        <f t="shared" si="3"/>
        <v>37.903458751317345</v>
      </c>
      <c r="N57">
        <f t="shared" si="4"/>
        <v>0.29097741112126563</v>
      </c>
      <c r="O57">
        <f t="shared" si="5"/>
        <v>3.0636250833333332E-3</v>
      </c>
      <c r="P57">
        <f t="shared" si="6"/>
        <v>27.524125482993288</v>
      </c>
    </row>
    <row r="58" spans="1:16" x14ac:dyDescent="0.3">
      <c r="A58" s="2">
        <v>124.066</v>
      </c>
      <c r="B58" s="2">
        <v>3600</v>
      </c>
      <c r="C58" s="2">
        <v>0.25505</v>
      </c>
      <c r="D58" s="2">
        <v>1.09697</v>
      </c>
      <c r="E58" s="1"/>
      <c r="F58" s="1"/>
      <c r="G58" s="2"/>
      <c r="H58" s="2"/>
      <c r="I58" s="2"/>
      <c r="J58">
        <f t="shared" si="0"/>
        <v>101.21006521599999</v>
      </c>
      <c r="K58" s="2">
        <f t="shared" si="1"/>
        <v>38155.295682231525</v>
      </c>
      <c r="L58" s="2">
        <f t="shared" si="2"/>
        <v>38.155295682231525</v>
      </c>
      <c r="M58">
        <f t="shared" si="3"/>
        <v>38.394294413058311</v>
      </c>
      <c r="N58">
        <f t="shared" si="4"/>
        <v>0.29849270250170795</v>
      </c>
      <c r="O58">
        <f t="shared" si="5"/>
        <v>3.1834490833333338E-3</v>
      </c>
      <c r="P58">
        <f t="shared" si="6"/>
        <v>26.831137610047325</v>
      </c>
    </row>
    <row r="59" spans="1:16" x14ac:dyDescent="0.3">
      <c r="A59" s="2">
        <v>123.967</v>
      </c>
      <c r="B59" s="2">
        <v>3650</v>
      </c>
      <c r="C59" s="2">
        <v>0.25755</v>
      </c>
      <c r="D59" s="2">
        <v>1.0940099999999999</v>
      </c>
      <c r="E59" s="1"/>
      <c r="F59" s="1"/>
      <c r="G59" s="2"/>
      <c r="H59" s="2"/>
      <c r="I59" s="2"/>
      <c r="J59">
        <f t="shared" si="0"/>
        <v>101.129303392</v>
      </c>
      <c r="K59" s="2">
        <f t="shared" si="1"/>
        <v>38654.36098620687</v>
      </c>
      <c r="L59" s="2">
        <f t="shared" si="2"/>
        <v>38.654360986206868</v>
      </c>
      <c r="M59">
        <f t="shared" si="3"/>
        <v>38.896485783078148</v>
      </c>
      <c r="N59">
        <f t="shared" si="4"/>
        <v>0.29752692221451804</v>
      </c>
      <c r="O59">
        <f t="shared" si="5"/>
        <v>3.2146532499999999E-3</v>
      </c>
      <c r="P59">
        <f t="shared" si="6"/>
        <v>26.9182321949467</v>
      </c>
    </row>
    <row r="60" spans="1:16" x14ac:dyDescent="0.3">
      <c r="A60" s="2">
        <v>123.815</v>
      </c>
      <c r="B60" s="2">
        <v>3700</v>
      </c>
      <c r="C60" s="2">
        <v>0.26445000000000002</v>
      </c>
      <c r="D60" s="2">
        <v>1.09659</v>
      </c>
      <c r="E60" s="1"/>
      <c r="F60" s="1"/>
      <c r="G60" s="2"/>
      <c r="H60" s="2"/>
      <c r="I60" s="2"/>
      <c r="J60">
        <f t="shared" si="0"/>
        <v>101.00530543999999</v>
      </c>
      <c r="K60" s="2">
        <f t="shared" si="1"/>
        <v>39135.828150413974</v>
      </c>
      <c r="L60" s="2">
        <f t="shared" si="2"/>
        <v>39.135828150413971</v>
      </c>
      <c r="M60">
        <f t="shared" si="3"/>
        <v>39.380968781368637</v>
      </c>
      <c r="N60">
        <f t="shared" si="4"/>
        <v>0.30173956273066144</v>
      </c>
      <c r="O60">
        <f t="shared" si="5"/>
        <v>3.3007767500000001E-3</v>
      </c>
      <c r="P60">
        <f t="shared" si="6"/>
        <v>26.542421895027207</v>
      </c>
    </row>
    <row r="61" spans="1:16" x14ac:dyDescent="0.3">
      <c r="A61" s="2">
        <v>123.767</v>
      </c>
      <c r="B61" s="2">
        <v>3750</v>
      </c>
      <c r="C61" s="2">
        <v>0.2651</v>
      </c>
      <c r="D61" s="2">
        <v>1.0980799999999999</v>
      </c>
      <c r="E61" s="1"/>
      <c r="F61" s="1"/>
      <c r="G61" s="2"/>
      <c r="H61" s="2"/>
      <c r="I61" s="2"/>
      <c r="J61">
        <f t="shared" si="0"/>
        <v>100.96614819199999</v>
      </c>
      <c r="K61" s="2">
        <f t="shared" si="1"/>
        <v>39649.313677655693</v>
      </c>
      <c r="L61" s="2">
        <f t="shared" si="2"/>
        <v>39.649313677655691</v>
      </c>
      <c r="M61">
        <f t="shared" si="3"/>
        <v>39.897670700650167</v>
      </c>
      <c r="N61">
        <f t="shared" si="4"/>
        <v>0.29856388081838281</v>
      </c>
      <c r="O61">
        <f t="shared" si="5"/>
        <v>3.3088898333333331E-3</v>
      </c>
      <c r="P61">
        <f t="shared" si="6"/>
        <v>26.824741005058403</v>
      </c>
    </row>
    <row r="62" spans="1:16" x14ac:dyDescent="0.3">
      <c r="A62" s="2">
        <v>123.509</v>
      </c>
      <c r="B62" s="2">
        <v>3800</v>
      </c>
      <c r="C62" s="2">
        <v>0.26929999999999998</v>
      </c>
      <c r="D62" s="2">
        <v>1.09907</v>
      </c>
      <c r="E62" s="1"/>
      <c r="F62" s="1"/>
      <c r="G62" s="2"/>
      <c r="H62" s="2"/>
      <c r="I62" s="2"/>
      <c r="J62">
        <f t="shared" si="0"/>
        <v>100.75567798399999</v>
      </c>
      <c r="K62" s="2">
        <f t="shared" si="1"/>
        <v>40094.217716519146</v>
      </c>
      <c r="L62" s="2">
        <f t="shared" si="2"/>
        <v>40.094217716519147</v>
      </c>
      <c r="M62">
        <f t="shared" si="3"/>
        <v>40.345361547969084</v>
      </c>
      <c r="N62">
        <f t="shared" si="4"/>
        <v>0.29992856020419351</v>
      </c>
      <c r="O62">
        <f t="shared" si="5"/>
        <v>3.3613128333333329E-3</v>
      </c>
      <c r="P62">
        <f t="shared" si="6"/>
        <v>26.702688036663556</v>
      </c>
    </row>
    <row r="63" spans="1:16" x14ac:dyDescent="0.3">
      <c r="A63" s="2">
        <v>122.672</v>
      </c>
      <c r="B63" s="2">
        <v>3850</v>
      </c>
      <c r="C63" s="2">
        <v>0.27374999999999999</v>
      </c>
      <c r="D63" s="2">
        <v>1.1053299999999999</v>
      </c>
      <c r="E63" s="1"/>
      <c r="F63" s="1"/>
      <c r="G63" s="2"/>
      <c r="H63" s="2"/>
      <c r="I63" s="2"/>
      <c r="J63">
        <f t="shared" si="0"/>
        <v>100.072873472</v>
      </c>
      <c r="K63" s="2">
        <f t="shared" si="1"/>
        <v>40346.486195817866</v>
      </c>
      <c r="L63" s="2">
        <f t="shared" si="2"/>
        <v>40.346486195817867</v>
      </c>
      <c r="M63">
        <f t="shared" si="3"/>
        <v>40.599210197079152</v>
      </c>
      <c r="N63">
        <f t="shared" si="4"/>
        <v>0.30297836929066552</v>
      </c>
      <c r="O63">
        <f t="shared" si="5"/>
        <v>3.4168562500000001E-3</v>
      </c>
      <c r="P63">
        <f t="shared" si="6"/>
        <v>26.433896238760269</v>
      </c>
    </row>
    <row r="64" spans="1:16" x14ac:dyDescent="0.3">
      <c r="A64" s="2">
        <v>122.157</v>
      </c>
      <c r="B64" s="2">
        <v>3900</v>
      </c>
      <c r="C64" s="2">
        <v>0.27589999999999998</v>
      </c>
      <c r="D64" s="2">
        <v>1.11704</v>
      </c>
      <c r="E64" s="1"/>
      <c r="F64" s="1"/>
      <c r="G64" s="2"/>
      <c r="H64" s="2"/>
      <c r="I64" s="2"/>
      <c r="J64">
        <f t="shared" si="0"/>
        <v>99.652748831999986</v>
      </c>
      <c r="K64" s="2">
        <f t="shared" si="1"/>
        <v>40698.884673283195</v>
      </c>
      <c r="L64" s="2">
        <f t="shared" si="2"/>
        <v>40.698884673283196</v>
      </c>
      <c r="M64">
        <f t="shared" si="3"/>
        <v>40.953816042810239</v>
      </c>
      <c r="N64">
        <f t="shared" si="4"/>
        <v>0.30271392993123625</v>
      </c>
      <c r="O64">
        <f t="shared" si="5"/>
        <v>3.4436918333333329E-3</v>
      </c>
      <c r="P64">
        <f t="shared" si="6"/>
        <v>26.456987883701036</v>
      </c>
    </row>
    <row r="65" spans="1:16" x14ac:dyDescent="0.3">
      <c r="A65" s="2">
        <v>121.184</v>
      </c>
      <c r="B65" s="2">
        <v>3950</v>
      </c>
      <c r="C65" s="2">
        <v>0.28284999999999999</v>
      </c>
      <c r="D65" s="2">
        <v>1.12259</v>
      </c>
      <c r="E65" s="1"/>
      <c r="F65" s="1"/>
      <c r="G65" s="2"/>
      <c r="H65" s="2"/>
      <c r="I65" s="2"/>
      <c r="J65">
        <f t="shared" si="0"/>
        <v>98.858998783999994</v>
      </c>
      <c r="K65" s="2">
        <f t="shared" si="1"/>
        <v>40892.336068939127</v>
      </c>
      <c r="L65" s="2">
        <f t="shared" si="2"/>
        <v>40.892336068939123</v>
      </c>
      <c r="M65">
        <f t="shared" si="3"/>
        <v>41.148479187378385</v>
      </c>
      <c r="N65">
        <f t="shared" si="4"/>
        <v>0.30887124265575416</v>
      </c>
      <c r="O65">
        <f t="shared" si="5"/>
        <v>3.5304394166666667E-3</v>
      </c>
      <c r="P65">
        <f t="shared" si="6"/>
        <v>25.929570870877058</v>
      </c>
    </row>
    <row r="66" spans="1:16" x14ac:dyDescent="0.3">
      <c r="A66" s="2">
        <v>120.004</v>
      </c>
      <c r="B66" s="2">
        <v>4000</v>
      </c>
      <c r="C66" s="2">
        <v>0.28455000000000003</v>
      </c>
      <c r="D66" s="2">
        <v>1.1246100000000001</v>
      </c>
      <c r="E66" s="1"/>
      <c r="F66" s="1"/>
      <c r="G66" s="2"/>
      <c r="H66" s="2"/>
      <c r="I66" s="2"/>
      <c r="J66">
        <f t="shared" si="0"/>
        <v>97.896383103999995</v>
      </c>
      <c r="K66" s="2">
        <f t="shared" si="1"/>
        <v>41006.741063005116</v>
      </c>
      <c r="L66" s="2">
        <f t="shared" si="2"/>
        <v>41.006741063005116</v>
      </c>
      <c r="M66">
        <f t="shared" si="3"/>
        <v>41.263600796212863</v>
      </c>
      <c r="N66">
        <f t="shared" si="4"/>
        <v>0.30986073569162409</v>
      </c>
      <c r="O66">
        <f t="shared" si="5"/>
        <v>3.5516582500000008E-3</v>
      </c>
      <c r="P66">
        <f t="shared" si="6"/>
        <v>25.846768738033216</v>
      </c>
    </row>
    <row r="67" spans="1:16" x14ac:dyDescent="0.3">
      <c r="A67" s="2">
        <v>118.73399999999999</v>
      </c>
      <c r="B67" s="2">
        <v>4050</v>
      </c>
      <c r="C67" s="2">
        <v>0.28710000000000002</v>
      </c>
      <c r="D67" s="2">
        <v>1.1222000000000001</v>
      </c>
      <c r="E67" s="1"/>
      <c r="F67" s="1"/>
      <c r="G67" s="2"/>
      <c r="H67" s="2"/>
      <c r="I67" s="2"/>
      <c r="J67">
        <f t="shared" si="0"/>
        <v>96.860347583999996</v>
      </c>
      <c r="K67" s="2">
        <f t="shared" si="1"/>
        <v>41079.927113196514</v>
      </c>
      <c r="L67" s="2">
        <f t="shared" si="2"/>
        <v>41.079927113196511</v>
      </c>
      <c r="M67">
        <f t="shared" si="3"/>
        <v>41.337245272234739</v>
      </c>
      <c r="N67">
        <f t="shared" si="4"/>
        <v>0.31208057806079786</v>
      </c>
      <c r="O67">
        <f t="shared" si="5"/>
        <v>3.5834865000000005E-3</v>
      </c>
      <c r="P67">
        <f t="shared" si="6"/>
        <v>25.662919577321439</v>
      </c>
    </row>
    <row r="68" spans="1:16" x14ac:dyDescent="0.3">
      <c r="A68" s="2">
        <v>117.44199999999999</v>
      </c>
      <c r="B68" s="2">
        <v>4100</v>
      </c>
      <c r="C68" s="2">
        <v>0.28894999999999998</v>
      </c>
      <c r="D68" s="2">
        <v>1.1239399999999999</v>
      </c>
      <c r="E68" s="1"/>
      <c r="F68" s="1"/>
      <c r="G68" s="2"/>
      <c r="H68" s="2"/>
      <c r="I68" s="2"/>
      <c r="J68">
        <f t="shared" si="0"/>
        <v>95.806364991999985</v>
      </c>
      <c r="K68" s="2">
        <f t="shared" si="1"/>
        <v>41134.558231554627</v>
      </c>
      <c r="L68" s="2">
        <f t="shared" si="2"/>
        <v>41.134558231554628</v>
      </c>
      <c r="M68">
        <f t="shared" si="3"/>
        <v>41.392218591268218</v>
      </c>
      <c r="N68">
        <f t="shared" si="4"/>
        <v>0.31367439924418389</v>
      </c>
      <c r="O68">
        <f t="shared" si="5"/>
        <v>3.6065775833333327E-3</v>
      </c>
      <c r="P68">
        <f t="shared" si="6"/>
        <v>25.532522882696625</v>
      </c>
    </row>
    <row r="69" spans="1:16" x14ac:dyDescent="0.3">
      <c r="A69" s="2">
        <v>116.5</v>
      </c>
      <c r="B69" s="2">
        <v>4150</v>
      </c>
      <c r="C69" s="2">
        <v>0.29304999999999998</v>
      </c>
      <c r="D69" s="2">
        <v>1.12233</v>
      </c>
      <c r="E69" s="1"/>
      <c r="F69" s="1"/>
      <c r="G69" s="2"/>
      <c r="H69" s="2"/>
      <c r="I69" s="2"/>
      <c r="J69">
        <f t="shared" si="0"/>
        <v>95.037903999999997</v>
      </c>
      <c r="K69" s="2">
        <f t="shared" si="1"/>
        <v>41302.236040957796</v>
      </c>
      <c r="L69" s="2">
        <f t="shared" si="2"/>
        <v>41.302236040957794</v>
      </c>
      <c r="M69">
        <f t="shared" si="3"/>
        <v>41.560946707920181</v>
      </c>
      <c r="N69">
        <f t="shared" si="4"/>
        <v>0.3168337043075734</v>
      </c>
      <c r="O69">
        <f t="shared" si="5"/>
        <v>3.6577524166666662E-3</v>
      </c>
      <c r="P69">
        <f t="shared" si="6"/>
        <v>25.277925509602429</v>
      </c>
    </row>
    <row r="70" spans="1:16" x14ac:dyDescent="0.3">
      <c r="A70" s="2">
        <v>115.931</v>
      </c>
      <c r="B70" s="2">
        <v>4200</v>
      </c>
      <c r="C70" s="2">
        <v>0.2949</v>
      </c>
      <c r="D70" s="2">
        <v>1.1217900000000001</v>
      </c>
      <c r="E70" s="1"/>
      <c r="F70" s="1"/>
      <c r="G70" s="2"/>
      <c r="H70" s="2"/>
      <c r="I70" s="2"/>
      <c r="J70">
        <f t="shared" si="0"/>
        <v>94.573727455999986</v>
      </c>
      <c r="K70" s="2">
        <f t="shared" si="1"/>
        <v>41595.697835772204</v>
      </c>
      <c r="L70" s="2">
        <f t="shared" si="2"/>
        <v>41.595697835772206</v>
      </c>
      <c r="M70">
        <f t="shared" si="3"/>
        <v>41.856246700951978</v>
      </c>
      <c r="N70">
        <f t="shared" si="4"/>
        <v>0.31658444424494037</v>
      </c>
      <c r="O70">
        <f t="shared" si="5"/>
        <v>3.6808435000000002E-3</v>
      </c>
      <c r="P70">
        <f t="shared" si="6"/>
        <v>25.297827868705333</v>
      </c>
    </row>
    <row r="71" spans="1:16" x14ac:dyDescent="0.3">
      <c r="A71" s="2">
        <v>115.03400000000001</v>
      </c>
      <c r="B71" s="2">
        <v>4250</v>
      </c>
      <c r="C71" s="2">
        <v>0.29715000000000003</v>
      </c>
      <c r="D71" s="2">
        <v>1.12456</v>
      </c>
      <c r="E71" s="1"/>
      <c r="F71" s="1"/>
      <c r="G71" s="2"/>
      <c r="H71" s="2"/>
      <c r="I71" s="2"/>
      <c r="J71">
        <f t="shared" ref="J71:J96" si="7">A71*0.815776</f>
        <v>93.841976383999992</v>
      </c>
      <c r="K71" s="2">
        <f t="shared" ref="K71:K96" si="8">(PI()*2*(B71/60)*J71)</f>
        <v>41765.212344228843</v>
      </c>
      <c r="L71" s="2">
        <f t="shared" ref="L71:L96" si="9">K71/1000</f>
        <v>41.765212344228843</v>
      </c>
      <c r="M71">
        <f t="shared" ref="M71:M96" si="10">L71*(1.01325/1.0189)*(SQRT(300/293))</f>
        <v>42.026823021449466</v>
      </c>
      <c r="N71">
        <f t="shared" ref="N71:N96" si="11">(C71*0.7489*60)/M71</f>
        <v>0.31770514971320568</v>
      </c>
      <c r="O71">
        <f t="shared" ref="O71:O96" si="12">N71*M71/(3600)</f>
        <v>3.7089272500000002E-3</v>
      </c>
      <c r="P71">
        <f t="shared" ref="P71:P96" si="13">(M71/1000)/(O71*0.4495)</f>
        <v>25.208589736892598</v>
      </c>
    </row>
    <row r="72" spans="1:16" x14ac:dyDescent="0.3">
      <c r="A72" s="2">
        <v>114.39100000000001</v>
      </c>
      <c r="B72" s="2">
        <v>4300</v>
      </c>
      <c r="C72" s="2">
        <v>0.30220000000000002</v>
      </c>
      <c r="D72" s="2">
        <v>1.1227799999999999</v>
      </c>
      <c r="E72" s="1"/>
      <c r="F72" s="1"/>
      <c r="G72" s="2"/>
      <c r="H72" s="2"/>
      <c r="I72" s="2"/>
      <c r="J72">
        <f t="shared" si="7"/>
        <v>93.317432416000003</v>
      </c>
      <c r="K72" s="2">
        <f t="shared" si="8"/>
        <v>42020.368285295364</v>
      </c>
      <c r="L72" s="2">
        <f t="shared" si="9"/>
        <v>42.020368285295362</v>
      </c>
      <c r="M72">
        <f t="shared" si="10"/>
        <v>42.283577218930667</v>
      </c>
      <c r="N72">
        <f t="shared" si="11"/>
        <v>0.32114252608505789</v>
      </c>
      <c r="O72">
        <f t="shared" si="12"/>
        <v>3.7719596666666673E-3</v>
      </c>
      <c r="P72">
        <f t="shared" si="13"/>
        <v>24.938767450241091</v>
      </c>
    </row>
    <row r="73" spans="1:16" x14ac:dyDescent="0.3">
      <c r="A73" s="2">
        <v>114.01600000000001</v>
      </c>
      <c r="B73" s="2">
        <v>4350</v>
      </c>
      <c r="C73" s="2">
        <v>0.30604999999999999</v>
      </c>
      <c r="D73" s="2">
        <v>1.1194299999999999</v>
      </c>
      <c r="E73" s="1"/>
      <c r="F73" s="1"/>
      <c r="G73" s="2"/>
      <c r="H73" s="2"/>
      <c r="I73" s="2"/>
      <c r="J73">
        <f t="shared" si="7"/>
        <v>93.011516415999992</v>
      </c>
      <c r="K73" s="2">
        <f t="shared" si="8"/>
        <v>42369.623017404039</v>
      </c>
      <c r="L73" s="2">
        <f t="shared" si="9"/>
        <v>42.369623017404038</v>
      </c>
      <c r="M73">
        <f t="shared" si="10"/>
        <v>42.635019627381944</v>
      </c>
      <c r="N73">
        <f t="shared" si="11"/>
        <v>0.32255293465768392</v>
      </c>
      <c r="O73">
        <f t="shared" si="12"/>
        <v>3.8200140833333333E-3</v>
      </c>
      <c r="P73">
        <f t="shared" si="13"/>
        <v>24.82971914336434</v>
      </c>
    </row>
    <row r="74" spans="1:16" x14ac:dyDescent="0.3">
      <c r="A74" s="2">
        <v>113.871</v>
      </c>
      <c r="B74" s="2">
        <v>4400</v>
      </c>
      <c r="C74" s="2">
        <v>0.30919999999999997</v>
      </c>
      <c r="D74" s="2">
        <v>1.1198600000000001</v>
      </c>
      <c r="E74" s="1"/>
      <c r="F74" s="1"/>
      <c r="G74" s="2"/>
      <c r="H74" s="2"/>
      <c r="I74" s="2"/>
      <c r="J74">
        <f t="shared" si="7"/>
        <v>92.893228895999997</v>
      </c>
      <c r="K74" s="2">
        <f t="shared" si="8"/>
        <v>42802.127201959942</v>
      </c>
      <c r="L74" s="2">
        <f t="shared" si="9"/>
        <v>42.802127201959941</v>
      </c>
      <c r="M74">
        <f t="shared" si="10"/>
        <v>43.070232949669268</v>
      </c>
      <c r="N74">
        <f t="shared" si="11"/>
        <v>0.32257993162553089</v>
      </c>
      <c r="O74">
        <f t="shared" si="12"/>
        <v>3.8593313333333333E-3</v>
      </c>
      <c r="P74">
        <f t="shared" si="13"/>
        <v>24.827641124666822</v>
      </c>
    </row>
    <row r="75" spans="1:16" x14ac:dyDescent="0.3">
      <c r="A75" s="2">
        <v>113.985</v>
      </c>
      <c r="B75" s="2">
        <v>4450</v>
      </c>
      <c r="C75" s="2">
        <v>0.30990000000000001</v>
      </c>
      <c r="D75" s="2">
        <v>1.11873</v>
      </c>
      <c r="E75" s="1"/>
      <c r="F75" s="1"/>
      <c r="G75" s="2"/>
      <c r="H75" s="2"/>
      <c r="I75" s="2"/>
      <c r="J75">
        <f t="shared" si="7"/>
        <v>92.986227359999987</v>
      </c>
      <c r="K75" s="2">
        <f t="shared" si="8"/>
        <v>43331.852565948924</v>
      </c>
      <c r="L75" s="2">
        <f t="shared" si="9"/>
        <v>43.331852565948921</v>
      </c>
      <c r="M75">
        <f t="shared" si="10"/>
        <v>43.603276429464096</v>
      </c>
      <c r="N75">
        <f t="shared" si="11"/>
        <v>0.31935780382298085</v>
      </c>
      <c r="O75">
        <f t="shared" si="12"/>
        <v>3.8680684999999999E-3</v>
      </c>
      <c r="P75">
        <f t="shared" si="13"/>
        <v>25.078137063021487</v>
      </c>
    </row>
    <row r="76" spans="1:16" x14ac:dyDescent="0.3">
      <c r="A76" s="2">
        <v>113.306</v>
      </c>
      <c r="B76" s="2">
        <v>4500</v>
      </c>
      <c r="C76" s="2">
        <v>0.31445000000000001</v>
      </c>
      <c r="D76" s="2">
        <v>1.1156299999999999</v>
      </c>
      <c r="E76" s="1"/>
      <c r="F76" s="1"/>
      <c r="G76" s="2"/>
      <c r="H76" s="2"/>
      <c r="I76" s="2"/>
      <c r="J76">
        <f t="shared" si="7"/>
        <v>92.432315455999998</v>
      </c>
      <c r="K76" s="2">
        <f t="shared" si="8"/>
        <v>43557.702478629581</v>
      </c>
      <c r="L76" s="2">
        <f t="shared" si="9"/>
        <v>43.557702478629579</v>
      </c>
      <c r="M76">
        <f t="shared" si="10"/>
        <v>43.830541030237796</v>
      </c>
      <c r="N76">
        <f t="shared" si="11"/>
        <v>0.32236645881811837</v>
      </c>
      <c r="O76">
        <f t="shared" si="12"/>
        <v>3.9248600833333329E-3</v>
      </c>
      <c r="P76">
        <f t="shared" si="13"/>
        <v>24.844082122504332</v>
      </c>
    </row>
    <row r="77" spans="1:16" x14ac:dyDescent="0.3">
      <c r="A77" s="2">
        <v>113.074</v>
      </c>
      <c r="B77" s="2">
        <v>4550</v>
      </c>
      <c r="C77" s="2">
        <v>0.31709999999999999</v>
      </c>
      <c r="D77" s="2">
        <v>1.1095299999999999</v>
      </c>
      <c r="E77" s="1"/>
      <c r="F77" s="1"/>
      <c r="G77" s="2"/>
      <c r="H77" s="2"/>
      <c r="I77" s="2"/>
      <c r="J77">
        <f t="shared" si="7"/>
        <v>92.243055423999991</v>
      </c>
      <c r="K77" s="2">
        <f t="shared" si="8"/>
        <v>43951.4992984817</v>
      </c>
      <c r="L77" s="2">
        <f t="shared" si="9"/>
        <v>43.9514992984817</v>
      </c>
      <c r="M77">
        <f t="shared" si="10"/>
        <v>44.226804531017564</v>
      </c>
      <c r="N77">
        <f t="shared" si="11"/>
        <v>0.32217049255745023</v>
      </c>
      <c r="O77">
        <f t="shared" si="12"/>
        <v>3.9579365000000002E-3</v>
      </c>
      <c r="P77">
        <f t="shared" si="13"/>
        <v>24.859194002660178</v>
      </c>
    </row>
    <row r="78" spans="1:16" x14ac:dyDescent="0.3">
      <c r="A78" s="2">
        <v>112.19499999999999</v>
      </c>
      <c r="B78" s="2">
        <v>4600</v>
      </c>
      <c r="C78" s="2">
        <v>0.31940000000000002</v>
      </c>
      <c r="D78" s="2">
        <v>1.1056900000000001</v>
      </c>
      <c r="E78" s="1"/>
      <c r="F78" s="1"/>
      <c r="G78" s="2"/>
      <c r="H78" s="2"/>
      <c r="I78" s="2"/>
      <c r="J78">
        <f t="shared" si="7"/>
        <v>91.525988319999982</v>
      </c>
      <c r="K78" s="2">
        <f t="shared" si="8"/>
        <v>44089.0637861941</v>
      </c>
      <c r="L78" s="2">
        <f t="shared" si="9"/>
        <v>44.089063786194103</v>
      </c>
      <c r="M78">
        <f t="shared" si="10"/>
        <v>44.365230700899701</v>
      </c>
      <c r="N78">
        <f t="shared" si="11"/>
        <v>0.32349475869419858</v>
      </c>
      <c r="O78">
        <f t="shared" si="12"/>
        <v>3.9866443333333333E-3</v>
      </c>
      <c r="P78">
        <f t="shared" si="13"/>
        <v>24.757429791896872</v>
      </c>
    </row>
    <row r="79" spans="1:16" x14ac:dyDescent="0.3">
      <c r="A79" s="2">
        <v>111.06100000000001</v>
      </c>
      <c r="B79" s="2">
        <v>4650</v>
      </c>
      <c r="C79" s="2">
        <v>0.32055</v>
      </c>
      <c r="D79" s="2">
        <v>1.09782</v>
      </c>
      <c r="E79" s="1"/>
      <c r="F79" s="1"/>
      <c r="G79" s="2"/>
      <c r="H79" s="2"/>
      <c r="I79" s="2"/>
      <c r="J79">
        <f t="shared" si="7"/>
        <v>90.600898336</v>
      </c>
      <c r="K79" s="2">
        <f t="shared" si="8"/>
        <v>44117.82307625706</v>
      </c>
      <c r="L79" s="2">
        <f t="shared" si="9"/>
        <v>44.117823076257061</v>
      </c>
      <c r="M79">
        <f t="shared" si="10"/>
        <v>44.394170134602</v>
      </c>
      <c r="N79">
        <f t="shared" si="11"/>
        <v>0.32444786458061203</v>
      </c>
      <c r="O79">
        <f t="shared" si="12"/>
        <v>4.0009982500000003E-3</v>
      </c>
      <c r="P79">
        <f t="shared" si="13"/>
        <v>24.68470176794262</v>
      </c>
    </row>
    <row r="80" spans="1:16" x14ac:dyDescent="0.3">
      <c r="A80" s="2">
        <v>109.973</v>
      </c>
      <c r="B80" s="2">
        <v>4700</v>
      </c>
      <c r="C80" s="2">
        <v>0.32069999999999999</v>
      </c>
      <c r="D80" s="2">
        <v>1.09558</v>
      </c>
      <c r="E80" s="1"/>
      <c r="F80" s="1"/>
      <c r="G80" s="2"/>
      <c r="H80" s="2"/>
      <c r="I80" s="2"/>
      <c r="J80">
        <f t="shared" si="7"/>
        <v>89.713334047999993</v>
      </c>
      <c r="K80" s="2">
        <f t="shared" si="8"/>
        <v>44155.364350631535</v>
      </c>
      <c r="L80" s="2">
        <f t="shared" si="9"/>
        <v>44.155364350631537</v>
      </c>
      <c r="M80">
        <f t="shared" si="10"/>
        <v>44.431946561575053</v>
      </c>
      <c r="N80">
        <f t="shared" si="11"/>
        <v>0.32432371109444308</v>
      </c>
      <c r="O80">
        <f t="shared" si="12"/>
        <v>4.0028705000000001E-3</v>
      </c>
      <c r="P80">
        <f t="shared" si="13"/>
        <v>24.694151252129853</v>
      </c>
    </row>
    <row r="81" spans="1:16" x14ac:dyDescent="0.3">
      <c r="A81" s="2">
        <v>108.654</v>
      </c>
      <c r="B81" s="2">
        <v>4750</v>
      </c>
      <c r="C81" s="2">
        <v>0.32485000000000003</v>
      </c>
      <c r="D81" s="2">
        <v>1.0882700000000001</v>
      </c>
      <c r="E81" s="1"/>
      <c r="F81" s="1"/>
      <c r="G81" s="2"/>
      <c r="H81" s="2"/>
      <c r="I81" s="2"/>
      <c r="J81">
        <f t="shared" si="7"/>
        <v>88.637325503999989</v>
      </c>
      <c r="K81" s="2">
        <f t="shared" si="8"/>
        <v>44089.875350892151</v>
      </c>
      <c r="L81" s="2">
        <f t="shared" si="9"/>
        <v>44.08987535089215</v>
      </c>
      <c r="M81">
        <f t="shared" si="10"/>
        <v>44.366047349110517</v>
      </c>
      <c r="N81">
        <f t="shared" si="11"/>
        <v>0.32900857236930864</v>
      </c>
      <c r="O81">
        <f t="shared" si="12"/>
        <v>4.0546694166666668E-3</v>
      </c>
      <c r="P81">
        <f t="shared" si="13"/>
        <v>24.342523110395856</v>
      </c>
    </row>
    <row r="82" spans="1:16" x14ac:dyDescent="0.3">
      <c r="A82" s="2">
        <v>107.07599999999999</v>
      </c>
      <c r="B82" s="2">
        <v>4800</v>
      </c>
      <c r="C82" s="2">
        <v>0.32455000000000001</v>
      </c>
      <c r="D82" s="2">
        <v>1.08396</v>
      </c>
      <c r="E82" s="1"/>
      <c r="F82" s="1"/>
      <c r="G82" s="2"/>
      <c r="H82" s="2"/>
      <c r="I82" s="2"/>
      <c r="J82">
        <f t="shared" si="7"/>
        <v>87.350030975999985</v>
      </c>
      <c r="K82" s="2">
        <f t="shared" si="8"/>
        <v>43906.914496806785</v>
      </c>
      <c r="L82" s="2">
        <f t="shared" si="9"/>
        <v>43.906914496806785</v>
      </c>
      <c r="M82">
        <f t="shared" si="10"/>
        <v>44.181940457204298</v>
      </c>
      <c r="N82">
        <f t="shared" si="11"/>
        <v>0.33007445008273839</v>
      </c>
      <c r="O82">
        <f t="shared" si="12"/>
        <v>4.0509249166666671E-3</v>
      </c>
      <c r="P82">
        <f t="shared" si="13"/>
        <v>24.263916138951934</v>
      </c>
    </row>
    <row r="83" spans="1:16" x14ac:dyDescent="0.3">
      <c r="A83" s="2">
        <v>105.24</v>
      </c>
      <c r="B83" s="2">
        <v>4850</v>
      </c>
      <c r="C83" s="2">
        <v>0.32569999999999999</v>
      </c>
      <c r="D83" s="2">
        <v>1.0822099999999999</v>
      </c>
      <c r="E83" s="1"/>
      <c r="F83" s="1"/>
      <c r="G83" s="2"/>
      <c r="H83" s="2"/>
      <c r="I83" s="2"/>
      <c r="J83">
        <f t="shared" si="7"/>
        <v>85.852266239999992</v>
      </c>
      <c r="K83" s="2">
        <f t="shared" si="8"/>
        <v>43603.577241035062</v>
      </c>
      <c r="L83" s="2">
        <f t="shared" si="9"/>
        <v>43.603577241035062</v>
      </c>
      <c r="M83">
        <f t="shared" si="10"/>
        <v>43.876703144891394</v>
      </c>
      <c r="N83">
        <f t="shared" si="11"/>
        <v>0.33354839245035589</v>
      </c>
      <c r="O83">
        <f t="shared" si="12"/>
        <v>4.0652788333333332E-3</v>
      </c>
      <c r="P83">
        <f t="shared" si="13"/>
        <v>24.011204843717714</v>
      </c>
    </row>
    <row r="84" spans="1:16" x14ac:dyDescent="0.3">
      <c r="A84" s="2">
        <v>103.63200000000001</v>
      </c>
      <c r="B84" s="2">
        <v>4900</v>
      </c>
      <c r="C84" s="2">
        <v>0.32769999999999999</v>
      </c>
      <c r="D84" s="2">
        <v>1.0846</v>
      </c>
      <c r="E84" s="1"/>
      <c r="F84" s="1"/>
      <c r="G84" s="2"/>
      <c r="H84" s="2"/>
      <c r="I84" s="2"/>
      <c r="J84">
        <f t="shared" si="7"/>
        <v>84.540498431999993</v>
      </c>
      <c r="K84" s="2">
        <f t="shared" si="8"/>
        <v>43379.995438115795</v>
      </c>
      <c r="L84" s="2">
        <f t="shared" si="9"/>
        <v>43.379995438115792</v>
      </c>
      <c r="M84">
        <f t="shared" si="10"/>
        <v>43.651720860959514</v>
      </c>
      <c r="N84">
        <f t="shared" si="11"/>
        <v>0.33732626136096688</v>
      </c>
      <c r="O84">
        <f t="shared" si="12"/>
        <v>4.0902421666666666E-3</v>
      </c>
      <c r="P84">
        <f t="shared" si="13"/>
        <v>23.742292533364491</v>
      </c>
    </row>
    <row r="85" spans="1:16" x14ac:dyDescent="0.3">
      <c r="A85" s="2">
        <v>102.33499999999999</v>
      </c>
      <c r="B85" s="2">
        <v>4950</v>
      </c>
      <c r="C85" s="2">
        <v>0.32845000000000002</v>
      </c>
      <c r="D85" s="2">
        <v>1.08823</v>
      </c>
      <c r="E85" s="1"/>
      <c r="F85" s="1"/>
      <c r="G85" s="2"/>
      <c r="H85" s="2"/>
      <c r="I85" s="2"/>
      <c r="J85">
        <f t="shared" si="7"/>
        <v>83.482436959999987</v>
      </c>
      <c r="K85" s="2">
        <f t="shared" si="8"/>
        <v>43274.188758455981</v>
      </c>
      <c r="L85" s="2">
        <f t="shared" si="9"/>
        <v>43.274188758455978</v>
      </c>
      <c r="M85">
        <f t="shared" si="10"/>
        <v>43.54525142501123</v>
      </c>
      <c r="N85">
        <f t="shared" si="11"/>
        <v>0.33892495317005045</v>
      </c>
      <c r="O85">
        <f t="shared" si="12"/>
        <v>4.0996034166666676E-3</v>
      </c>
      <c r="P85">
        <f t="shared" si="13"/>
        <v>23.630301344026147</v>
      </c>
    </row>
    <row r="86" spans="1:16" x14ac:dyDescent="0.3">
      <c r="A86" s="2">
        <v>101.10599999999999</v>
      </c>
      <c r="B86" s="2">
        <v>5000</v>
      </c>
      <c r="C86" s="2">
        <v>0.32869999999999999</v>
      </c>
      <c r="D86" s="2">
        <v>1.08687</v>
      </c>
      <c r="E86" s="1"/>
      <c r="F86" s="1"/>
      <c r="G86" s="2"/>
      <c r="H86" s="2"/>
      <c r="I86" s="2"/>
      <c r="J86">
        <f t="shared" si="7"/>
        <v>82.479848255999997</v>
      </c>
      <c r="K86" s="2">
        <f t="shared" si="8"/>
        <v>43186.347558375084</v>
      </c>
      <c r="L86" s="2">
        <f t="shared" si="9"/>
        <v>43.186347558375083</v>
      </c>
      <c r="M86">
        <f t="shared" si="10"/>
        <v>43.456860001561388</v>
      </c>
      <c r="N86">
        <f t="shared" si="11"/>
        <v>0.33987282559000637</v>
      </c>
      <c r="O86">
        <f t="shared" si="12"/>
        <v>4.1027238333333329E-3</v>
      </c>
      <c r="P86">
        <f t="shared" si="13"/>
        <v>23.564398720359879</v>
      </c>
    </row>
    <row r="87" spans="1:16" x14ac:dyDescent="0.3">
      <c r="A87" s="2">
        <v>99.314899999999994</v>
      </c>
      <c r="B87" s="2">
        <v>5050</v>
      </c>
      <c r="C87" s="2">
        <v>0.32984999999999998</v>
      </c>
      <c r="D87" s="2">
        <v>1.0891</v>
      </c>
      <c r="E87" s="1"/>
      <c r="F87" s="1"/>
      <c r="G87" s="2"/>
      <c r="H87" s="2"/>
      <c r="I87" s="2"/>
      <c r="J87">
        <f t="shared" si="7"/>
        <v>81.018711862399996</v>
      </c>
      <c r="K87" s="2">
        <f t="shared" si="8"/>
        <v>42845.511315021053</v>
      </c>
      <c r="L87" s="2">
        <f t="shared" si="9"/>
        <v>42.845511315021049</v>
      </c>
      <c r="M87">
        <f t="shared" si="10"/>
        <v>43.113888813945358</v>
      </c>
      <c r="N87">
        <f t="shared" si="11"/>
        <v>0.34377506431769456</v>
      </c>
      <c r="O87">
        <f t="shared" si="12"/>
        <v>4.1170777499999998E-3</v>
      </c>
      <c r="P87">
        <f t="shared" si="13"/>
        <v>23.29691594215495</v>
      </c>
    </row>
    <row r="88" spans="1:16" x14ac:dyDescent="0.3">
      <c r="A88" s="2">
        <v>97.581500000000005</v>
      </c>
      <c r="B88" s="2">
        <v>5100</v>
      </c>
      <c r="C88" s="2">
        <v>0.32969999999999999</v>
      </c>
      <c r="D88" s="2">
        <v>1.09185</v>
      </c>
      <c r="E88" s="1"/>
      <c r="F88" s="1"/>
      <c r="G88" s="2"/>
      <c r="H88" s="2"/>
      <c r="I88" s="2"/>
      <c r="J88">
        <f t="shared" si="7"/>
        <v>79.604645743999995</v>
      </c>
      <c r="K88" s="2">
        <f t="shared" si="8"/>
        <v>42514.512944364622</v>
      </c>
      <c r="L88" s="2">
        <f t="shared" si="9"/>
        <v>42.514512944364625</v>
      </c>
      <c r="M88">
        <f t="shared" si="10"/>
        <v>42.780817121903837</v>
      </c>
      <c r="N88">
        <f t="shared" si="11"/>
        <v>0.34629398867687433</v>
      </c>
      <c r="O88">
        <f t="shared" si="12"/>
        <v>4.1152054999999991E-3</v>
      </c>
      <c r="P88">
        <f t="shared" si="13"/>
        <v>23.127455394241103</v>
      </c>
    </row>
    <row r="89" spans="1:16" x14ac:dyDescent="0.3">
      <c r="A89" s="2">
        <v>95.848600000000005</v>
      </c>
      <c r="B89" s="2">
        <v>5150</v>
      </c>
      <c r="C89" s="2">
        <v>0.33095000000000002</v>
      </c>
      <c r="D89" s="2">
        <v>1.0940700000000001</v>
      </c>
      <c r="E89" s="1"/>
      <c r="F89" s="1"/>
      <c r="G89" s="2"/>
      <c r="H89" s="2"/>
      <c r="I89" s="2"/>
      <c r="J89">
        <f t="shared" si="7"/>
        <v>78.190987513599993</v>
      </c>
      <c r="K89" s="2">
        <f t="shared" si="8"/>
        <v>42168.92648469111</v>
      </c>
      <c r="L89" s="2">
        <f t="shared" si="9"/>
        <v>42.168926484691113</v>
      </c>
      <c r="M89">
        <f t="shared" si="10"/>
        <v>42.433065963365436</v>
      </c>
      <c r="N89">
        <f t="shared" si="11"/>
        <v>0.3504556402509022</v>
      </c>
      <c r="O89">
        <f t="shared" si="12"/>
        <v>4.1308075833333333E-3</v>
      </c>
      <c r="P89">
        <f t="shared" si="13"/>
        <v>22.852817465526936</v>
      </c>
    </row>
    <row r="90" spans="1:16" x14ac:dyDescent="0.3">
      <c r="A90" s="2">
        <v>94.803299999999993</v>
      </c>
      <c r="B90" s="2">
        <v>5200</v>
      </c>
      <c r="C90" s="2">
        <v>0.33379999999999999</v>
      </c>
      <c r="D90" s="2">
        <v>1.0934600000000001</v>
      </c>
      <c r="E90" s="1"/>
      <c r="F90" s="1"/>
      <c r="G90" s="2"/>
      <c r="H90" s="2"/>
      <c r="I90" s="2"/>
      <c r="J90">
        <f t="shared" si="7"/>
        <v>77.338256860799987</v>
      </c>
      <c r="K90" s="2">
        <f t="shared" si="8"/>
        <v>42113.985263190472</v>
      </c>
      <c r="L90" s="2">
        <f t="shared" si="9"/>
        <v>42.113985263190472</v>
      </c>
      <c r="M90">
        <f t="shared" si="10"/>
        <v>42.377780598752445</v>
      </c>
      <c r="N90">
        <f t="shared" si="11"/>
        <v>0.35393475043007688</v>
      </c>
      <c r="O90">
        <f t="shared" si="12"/>
        <v>4.1663803333333339E-3</v>
      </c>
      <c r="P90">
        <f t="shared" si="13"/>
        <v>22.628178687417343</v>
      </c>
    </row>
    <row r="91" spans="1:16" x14ac:dyDescent="0.3">
      <c r="A91" s="2">
        <v>93.0976</v>
      </c>
      <c r="B91" s="2">
        <v>5250</v>
      </c>
      <c r="C91" s="2">
        <v>0.33129999999999998</v>
      </c>
      <c r="D91" s="2">
        <v>1.0880399999999999</v>
      </c>
      <c r="E91" s="1"/>
      <c r="F91" s="1"/>
      <c r="G91" s="2"/>
      <c r="H91" s="2"/>
      <c r="I91" s="2"/>
      <c r="J91">
        <f t="shared" si="7"/>
        <v>75.94678773759999</v>
      </c>
      <c r="K91" s="2">
        <f t="shared" si="8"/>
        <v>41753.927323532815</v>
      </c>
      <c r="L91" s="2">
        <f t="shared" si="9"/>
        <v>41.753927323532814</v>
      </c>
      <c r="M91">
        <f t="shared" si="10"/>
        <v>42.015467313170618</v>
      </c>
      <c r="N91">
        <f t="shared" si="11"/>
        <v>0.35431318873688872</v>
      </c>
      <c r="O91">
        <f t="shared" si="12"/>
        <v>4.1351761666666665E-3</v>
      </c>
      <c r="P91">
        <f t="shared" si="13"/>
        <v>22.604009760318611</v>
      </c>
    </row>
    <row r="92" spans="1:16" x14ac:dyDescent="0.3">
      <c r="A92" s="2">
        <v>91.788600000000002</v>
      </c>
      <c r="B92" s="2">
        <v>5300</v>
      </c>
      <c r="C92" s="2">
        <v>0.33239999999999997</v>
      </c>
      <c r="D92" s="2">
        <v>1.0833900000000001</v>
      </c>
      <c r="E92" s="1"/>
      <c r="F92" s="1"/>
      <c r="G92" s="2"/>
      <c r="H92" s="2"/>
      <c r="I92" s="2"/>
      <c r="J92">
        <f t="shared" si="7"/>
        <v>74.878936953600004</v>
      </c>
      <c r="K92" s="2">
        <f t="shared" si="8"/>
        <v>41558.910889427607</v>
      </c>
      <c r="L92" s="2">
        <f t="shared" si="9"/>
        <v>41.558910889427608</v>
      </c>
      <c r="M92">
        <f t="shared" si="10"/>
        <v>41.819229327000144</v>
      </c>
      <c r="N92">
        <f t="shared" si="11"/>
        <v>0.35715774394619676</v>
      </c>
      <c r="O92">
        <f t="shared" si="12"/>
        <v>4.1489059999999999E-3</v>
      </c>
      <c r="P92">
        <f t="shared" si="13"/>
        <v>22.42398187402798</v>
      </c>
    </row>
    <row r="93" spans="1:16" x14ac:dyDescent="0.3">
      <c r="A93" s="2">
        <v>90.593800000000002</v>
      </c>
      <c r="B93" s="2">
        <v>5350</v>
      </c>
      <c r="C93" s="2">
        <v>0.33079999999999998</v>
      </c>
      <c r="D93" s="2">
        <v>1.0800700000000001</v>
      </c>
      <c r="E93" s="1"/>
      <c r="F93" s="1"/>
      <c r="G93" s="2"/>
      <c r="H93" s="2"/>
      <c r="I93" s="2"/>
      <c r="J93">
        <f t="shared" si="7"/>
        <v>73.904247788799992</v>
      </c>
      <c r="K93" s="2">
        <f t="shared" si="8"/>
        <v>41404.905809489996</v>
      </c>
      <c r="L93" s="2">
        <f t="shared" si="9"/>
        <v>41.404905809489996</v>
      </c>
      <c r="M93">
        <f t="shared" si="10"/>
        <v>41.664259583626233</v>
      </c>
      <c r="N93">
        <f t="shared" si="11"/>
        <v>0.35676062285867466</v>
      </c>
      <c r="O93">
        <f t="shared" si="12"/>
        <v>4.1289353333333334E-3</v>
      </c>
      <c r="P93">
        <f t="shared" si="13"/>
        <v>22.448942689481868</v>
      </c>
    </row>
    <row r="94" spans="1:16" x14ac:dyDescent="0.3">
      <c r="A94" s="2">
        <v>89.6374</v>
      </c>
      <c r="B94" s="2">
        <v>5400</v>
      </c>
      <c r="C94" s="2">
        <v>0.33879999999999999</v>
      </c>
      <c r="D94" s="2">
        <v>1.0789500000000001</v>
      </c>
      <c r="E94" s="1"/>
      <c r="F94" s="1"/>
      <c r="G94" s="2"/>
      <c r="H94" s="2"/>
      <c r="I94" s="2"/>
      <c r="J94">
        <f t="shared" si="7"/>
        <v>73.124039622399991</v>
      </c>
      <c r="K94" s="2">
        <f t="shared" si="8"/>
        <v>41350.670222137334</v>
      </c>
      <c r="L94" s="2">
        <f t="shared" si="9"/>
        <v>41.350670222137332</v>
      </c>
      <c r="M94">
        <f t="shared" si="10"/>
        <v>41.609684273141795</v>
      </c>
      <c r="N94">
        <f t="shared" si="11"/>
        <v>0.36586769320493373</v>
      </c>
      <c r="O94">
        <f t="shared" si="12"/>
        <v>4.2287886666666661E-3</v>
      </c>
      <c r="P94">
        <f t="shared" si="13"/>
        <v>21.890150251479604</v>
      </c>
    </row>
    <row r="95" spans="1:16" x14ac:dyDescent="0.3">
      <c r="A95" s="2">
        <v>88.925600000000003</v>
      </c>
      <c r="B95" s="2">
        <v>5450</v>
      </c>
      <c r="C95" s="2">
        <v>0.34379999999999999</v>
      </c>
      <c r="D95" s="2">
        <v>1.0792299999999999</v>
      </c>
      <c r="E95" s="1"/>
      <c r="F95" s="1"/>
      <c r="G95" s="2"/>
      <c r="H95" s="2"/>
      <c r="I95" s="2"/>
      <c r="J95">
        <f t="shared" si="7"/>
        <v>72.543370265600004</v>
      </c>
      <c r="K95" s="2">
        <f t="shared" si="8"/>
        <v>41402.145635237997</v>
      </c>
      <c r="L95" s="2">
        <f t="shared" si="9"/>
        <v>41.402145635238</v>
      </c>
      <c r="M95">
        <f t="shared" si="10"/>
        <v>41.661482120079754</v>
      </c>
      <c r="N95">
        <f t="shared" si="11"/>
        <v>0.37080555980878838</v>
      </c>
      <c r="O95">
        <f t="shared" si="12"/>
        <v>4.2911970000000001E-3</v>
      </c>
      <c r="P95">
        <f t="shared" si="13"/>
        <v>21.598648036852939</v>
      </c>
    </row>
    <row r="96" spans="1:16" x14ac:dyDescent="0.3">
      <c r="A96" s="2">
        <v>88.647400000000005</v>
      </c>
      <c r="B96" s="2">
        <v>5500</v>
      </c>
      <c r="C96" s="2">
        <v>0.3488</v>
      </c>
      <c r="D96" s="2">
        <v>1.0836600000000001</v>
      </c>
      <c r="E96" s="1"/>
      <c r="F96" s="1"/>
      <c r="G96" s="2"/>
      <c r="H96" s="2"/>
      <c r="I96" s="2"/>
      <c r="J96">
        <f t="shared" si="7"/>
        <v>72.316421382399994</v>
      </c>
      <c r="K96" s="2">
        <f t="shared" si="8"/>
        <v>41651.268660622802</v>
      </c>
      <c r="L96" s="2">
        <f t="shared" si="9"/>
        <v>41.651268660622804</v>
      </c>
      <c r="M96">
        <f t="shared" si="10"/>
        <v>41.912165612650618</v>
      </c>
      <c r="N96">
        <f t="shared" si="11"/>
        <v>0.37394820742141094</v>
      </c>
      <c r="O96">
        <f t="shared" si="12"/>
        <v>4.3536053333333331E-3</v>
      </c>
      <c r="P96">
        <f t="shared" si="13"/>
        <v>21.417133756688472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33FA223336B44AB78A5EBBE6527CC3" ma:contentTypeVersion="2" ma:contentTypeDescription="Create a new document." ma:contentTypeScope="" ma:versionID="d09be6b662edda78865b688b1667e203">
  <xsd:schema xmlns:xsd="http://www.w3.org/2001/XMLSchema" xmlns:xs="http://www.w3.org/2001/XMLSchema" xmlns:p="http://schemas.microsoft.com/office/2006/metadata/properties" xmlns:ns3="7b23fa32-4003-4364-bee1-595462966394" targetNamespace="http://schemas.microsoft.com/office/2006/metadata/properties" ma:root="true" ma:fieldsID="bb8158a408a41b4a95f9a29368dc7188" ns3:_="">
    <xsd:import namespace="7b23fa32-4003-4364-bee1-5954629663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23fa32-4003-4364-bee1-59546296639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966222-BD4C-423D-9619-50F4EB72D0BD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7b23fa32-4003-4364-bee1-595462966394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7993DB43-2F7D-409A-BE35-C9617A64D1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23fa32-4003-4364-bee1-5954629663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81C504-3217-42DB-AD0D-915A26531B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Torque</vt:lpstr>
      <vt:lpstr>Power</vt:lpstr>
      <vt:lpstr>SFC</vt:lpstr>
      <vt:lpstr>BMEP</vt:lpstr>
      <vt:lpstr>Thermal Efficiency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Rhys Williams</dc:creator>
  <cp:lastModifiedBy>Rhys Williams</cp:lastModifiedBy>
  <cp:lastPrinted>2020-11-20T17:57:45Z</cp:lastPrinted>
  <dcterms:created xsi:type="dcterms:W3CDTF">2020-11-06T11:52:00Z</dcterms:created>
  <dcterms:modified xsi:type="dcterms:W3CDTF">2020-11-23T18:58:53Z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0x0101000033FA223336B44AB78A5EBBE6527CC3</vt:lpwstr>
  </property>
</Properties>
</file>