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philip_scott_uwtsd_ac_uk/Documents/__UWTSD/Teaching/MSc/Plans/2023-24/"/>
    </mc:Choice>
  </mc:AlternateContent>
  <xr:revisionPtr revIDLastSave="302" documentId="8_{FB078F47-4C0B-4BD0-A1AF-5F3112498FF1}" xr6:coauthVersionLast="47" xr6:coauthVersionMax="47" xr10:uidLastSave="{79B2DF5C-CFA4-4D42-A9DD-9900B952238B}"/>
  <bookViews>
    <workbookView xWindow="-120" yWindow="-120" windowWidth="38640" windowHeight="15840" xr2:uid="{852CDD67-6D32-42E9-AB74-71A7ADCC72BF}"/>
  </bookViews>
  <sheets>
    <sheet name="Cohort 3" sheetId="4" r:id="rId1"/>
    <sheet name="Cohort 2" sheetId="3" r:id="rId2"/>
    <sheet name="Cohort 1" sheetId="5" r:id="rId3"/>
    <sheet name="Modules" sheetId="6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4" l="1"/>
  <c r="H19" i="3"/>
  <c r="C18" i="3"/>
  <c r="H7" i="4"/>
  <c r="C3" i="4"/>
  <c r="B34" i="5"/>
  <c r="B35" i="5" s="1"/>
  <c r="C33" i="5"/>
  <c r="B19" i="5"/>
  <c r="B20" i="5" s="1"/>
  <c r="C18" i="5"/>
  <c r="B4" i="5"/>
  <c r="B5" i="5" s="1"/>
  <c r="C3" i="5"/>
  <c r="H37" i="4"/>
  <c r="B34" i="4"/>
  <c r="B35" i="4" s="1"/>
  <c r="H33" i="4"/>
  <c r="C33" i="4"/>
  <c r="H30" i="4"/>
  <c r="H26" i="4"/>
  <c r="H22" i="4"/>
  <c r="H18" i="4"/>
  <c r="B19" i="4"/>
  <c r="B20" i="4" s="1"/>
  <c r="B21" i="4" s="1"/>
  <c r="C18" i="4"/>
  <c r="H15" i="4"/>
  <c r="H11" i="4"/>
  <c r="M4" i="4"/>
  <c r="L4" i="4"/>
  <c r="H3" i="4"/>
  <c r="B4" i="4"/>
  <c r="B5" i="4" s="1"/>
  <c r="L3" i="4"/>
  <c r="H37" i="3"/>
  <c r="B34" i="3"/>
  <c r="B35" i="3" s="1"/>
  <c r="H34" i="3"/>
  <c r="H38" i="3" s="1"/>
  <c r="C33" i="3"/>
  <c r="H30" i="3"/>
  <c r="H26" i="3"/>
  <c r="P5" i="3" s="1"/>
  <c r="H23" i="3"/>
  <c r="B19" i="3"/>
  <c r="B20" i="3" s="1"/>
  <c r="H15" i="3"/>
  <c r="H13" i="3"/>
  <c r="H8" i="3"/>
  <c r="M4" i="3"/>
  <c r="L4" i="3"/>
  <c r="H4" i="3"/>
  <c r="P3" i="3" s="1"/>
  <c r="B4" i="3"/>
  <c r="B5" i="3" s="1"/>
  <c r="L3" i="3"/>
  <c r="C3" i="3"/>
  <c r="H38" i="4" l="1"/>
  <c r="P4" i="4"/>
  <c r="P3" i="4"/>
  <c r="P5" i="4"/>
  <c r="C19" i="3"/>
  <c r="C19" i="4"/>
  <c r="M3" i="4"/>
  <c r="M5" i="4" s="1"/>
  <c r="H31" i="4"/>
  <c r="C4" i="4"/>
  <c r="H16" i="4"/>
  <c r="L5" i="4"/>
  <c r="C34" i="4"/>
  <c r="M3" i="3"/>
  <c r="M5" i="3" s="1"/>
  <c r="B21" i="5"/>
  <c r="C20" i="5"/>
  <c r="B6" i="5"/>
  <c r="C5" i="5"/>
  <c r="B36" i="5"/>
  <c r="C35" i="5"/>
  <c r="C34" i="5"/>
  <c r="C19" i="5"/>
  <c r="C4" i="5"/>
  <c r="B22" i="4"/>
  <c r="C21" i="4"/>
  <c r="B36" i="4"/>
  <c r="C35" i="4"/>
  <c r="B6" i="4"/>
  <c r="C5" i="4"/>
  <c r="C20" i="4"/>
  <c r="P4" i="3"/>
  <c r="L5" i="3"/>
  <c r="H31" i="3"/>
  <c r="H16" i="3"/>
  <c r="B21" i="3"/>
  <c r="C20" i="3"/>
  <c r="C35" i="3"/>
  <c r="B36" i="3"/>
  <c r="B6" i="3"/>
  <c r="C5" i="3"/>
  <c r="C4" i="3"/>
  <c r="C34" i="3"/>
  <c r="P6" i="4" l="1"/>
  <c r="H40" i="4"/>
  <c r="P6" i="3"/>
  <c r="B37" i="5"/>
  <c r="C37" i="5" s="1"/>
  <c r="C36" i="5"/>
  <c r="C6" i="5"/>
  <c r="B7" i="5"/>
  <c r="B22" i="5"/>
  <c r="C21" i="5"/>
  <c r="B7" i="4"/>
  <c r="C6" i="4"/>
  <c r="B37" i="4"/>
  <c r="C36" i="4"/>
  <c r="B23" i="4"/>
  <c r="C22" i="4"/>
  <c r="H40" i="3"/>
  <c r="B37" i="3"/>
  <c r="C36" i="3"/>
  <c r="B7" i="3"/>
  <c r="C6" i="3"/>
  <c r="B22" i="3"/>
  <c r="C21" i="3"/>
  <c r="C37" i="4" l="1"/>
  <c r="B8" i="5"/>
  <c r="C7" i="5"/>
  <c r="B23" i="5"/>
  <c r="C22" i="5"/>
  <c r="B24" i="4"/>
  <c r="C23" i="4"/>
  <c r="C7" i="4"/>
  <c r="B8" i="4"/>
  <c r="B23" i="3"/>
  <c r="C22" i="3"/>
  <c r="C7" i="3"/>
  <c r="B8" i="3"/>
  <c r="C37" i="3"/>
  <c r="B24" i="5" l="1"/>
  <c r="C23" i="5"/>
  <c r="C8" i="5"/>
  <c r="B9" i="5"/>
  <c r="C8" i="4"/>
  <c r="B9" i="4"/>
  <c r="B26" i="4"/>
  <c r="C23" i="3"/>
  <c r="B24" i="3"/>
  <c r="B9" i="3"/>
  <c r="C8" i="3"/>
  <c r="C26" i="4" l="1"/>
  <c r="B10" i="5"/>
  <c r="C9" i="5"/>
  <c r="B26" i="5"/>
  <c r="C24" i="5"/>
  <c r="B27" i="4"/>
  <c r="B10" i="4"/>
  <c r="C9" i="4"/>
  <c r="B10" i="3"/>
  <c r="C9" i="3"/>
  <c r="C24" i="3"/>
  <c r="B26" i="3"/>
  <c r="B27" i="5" l="1"/>
  <c r="C26" i="5"/>
  <c r="B11" i="5"/>
  <c r="C10" i="5"/>
  <c r="B11" i="4"/>
  <c r="Q3" i="4" s="1"/>
  <c r="C10" i="4"/>
  <c r="B28" i="4"/>
  <c r="C28" i="4" s="1"/>
  <c r="C27" i="4"/>
  <c r="B11" i="3"/>
  <c r="Q3" i="3" s="1"/>
  <c r="C10" i="3"/>
  <c r="B27" i="3"/>
  <c r="C26" i="3"/>
  <c r="B13" i="5" l="1"/>
  <c r="C11" i="5"/>
  <c r="B28" i="5"/>
  <c r="C27" i="5"/>
  <c r="B29" i="4"/>
  <c r="B13" i="4"/>
  <c r="C11" i="4"/>
  <c r="C27" i="3"/>
  <c r="B28" i="3"/>
  <c r="B13" i="3"/>
  <c r="C11" i="3"/>
  <c r="B29" i="5" l="1"/>
  <c r="C28" i="5"/>
  <c r="C13" i="5"/>
  <c r="B14" i="5"/>
  <c r="B14" i="4"/>
  <c r="C13" i="4"/>
  <c r="B30" i="4"/>
  <c r="C30" i="4" s="1"/>
  <c r="C29" i="4"/>
  <c r="B14" i="3"/>
  <c r="C13" i="3"/>
  <c r="B29" i="3"/>
  <c r="C28" i="3"/>
  <c r="Q5" i="4" l="1"/>
  <c r="B15" i="5"/>
  <c r="C15" i="5" s="1"/>
  <c r="C14" i="5"/>
  <c r="B30" i="5"/>
  <c r="C30" i="5" s="1"/>
  <c r="C29" i="5"/>
  <c r="B15" i="4"/>
  <c r="C15" i="4" s="1"/>
  <c r="C14" i="4"/>
  <c r="B30" i="3"/>
  <c r="Q5" i="3" s="1"/>
  <c r="C29" i="3"/>
  <c r="B15" i="3"/>
  <c r="Q4" i="3" s="1"/>
  <c r="C14" i="3"/>
  <c r="Q4" i="4" l="1"/>
  <c r="C15" i="3"/>
  <c r="C30" i="3"/>
</calcChain>
</file>

<file path=xl/sharedStrings.xml><?xml version="1.0" encoding="utf-8"?>
<sst xmlns="http://schemas.openxmlformats.org/spreadsheetml/2006/main" count="176" uniqueCount="57">
  <si>
    <t>Week</t>
  </si>
  <si>
    <t>W/C</t>
  </si>
  <si>
    <t>Cohort 3</t>
  </si>
  <si>
    <t>Module</t>
  </si>
  <si>
    <t>Hours</t>
  </si>
  <si>
    <t>Weeks</t>
  </si>
  <si>
    <t>BMDS7008</t>
  </si>
  <si>
    <t>Session type</t>
  </si>
  <si>
    <t>Teaching type</t>
  </si>
  <si>
    <t>Start time</t>
  </si>
  <si>
    <t>End time</t>
  </si>
  <si>
    <t>Teaching</t>
  </si>
  <si>
    <t>Sessions</t>
  </si>
  <si>
    <t>Sync</t>
  </si>
  <si>
    <t>Online lecture/seminar</t>
  </si>
  <si>
    <t>Start BMDS7008</t>
  </si>
  <si>
    <t>Async</t>
  </si>
  <si>
    <t>BMDS7009</t>
  </si>
  <si>
    <t>BMDS7007</t>
  </si>
  <si>
    <t>Cohort 3 take BMDS7007, BMDS7008, BMDS7009</t>
  </si>
  <si>
    <t>Finish BMDS7008</t>
  </si>
  <si>
    <t>Start BMDS7009</t>
  </si>
  <si>
    <t>Term total</t>
  </si>
  <si>
    <t>Finish BMDS7009</t>
  </si>
  <si>
    <t>Start BMDS7007</t>
  </si>
  <si>
    <t>Finish BMDS7007</t>
  </si>
  <si>
    <t>TOTAL</t>
  </si>
  <si>
    <t>Cohort 2</t>
  </si>
  <si>
    <t>Cohort 1</t>
  </si>
  <si>
    <t>BMDS7002</t>
  </si>
  <si>
    <t>Start BMDS7002</t>
  </si>
  <si>
    <t>BMDS7003</t>
  </si>
  <si>
    <t>BMDS7004</t>
  </si>
  <si>
    <t>Finish BMDS7002</t>
  </si>
  <si>
    <t>Cohort 2 take BMDS7002, BMDS7003 and BMDS 7010</t>
  </si>
  <si>
    <t>Start BMDS7003</t>
  </si>
  <si>
    <t>Finish BMDS7003</t>
  </si>
  <si>
    <t>BMDS7010</t>
  </si>
  <si>
    <t>Start BMDS7010</t>
  </si>
  <si>
    <t>Finish BMDS7010</t>
  </si>
  <si>
    <t>BMDS7005</t>
  </si>
  <si>
    <t>Supervision starts</t>
  </si>
  <si>
    <t>Cohort 1 take BMDS7005</t>
  </si>
  <si>
    <t>Progress review during January</t>
  </si>
  <si>
    <t>Submission deadline: 26/05/24</t>
  </si>
  <si>
    <t>Module name</t>
  </si>
  <si>
    <t>Year</t>
  </si>
  <si>
    <t>Semester</t>
  </si>
  <si>
    <t>Introduction to IS and IT in Health and Social Care</t>
  </si>
  <si>
    <t>1</t>
  </si>
  <si>
    <t>Programme, Project and Change Management in Health and Social Care</t>
  </si>
  <si>
    <t>1-2</t>
  </si>
  <si>
    <t>Managing Digital Strategy to Enhance Health and Care</t>
  </si>
  <si>
    <t>2</t>
  </si>
  <si>
    <t>Service Transformation through People</t>
  </si>
  <si>
    <t>Decision-making in Health and Social Care Settings</t>
  </si>
  <si>
    <t>Data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</si>
</sst>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1" fillId="0" borderId="0" xfId="0" applyFont="1"/>
    <xf numFmtId="20" fontId="0" fillId="0" borderId="0" xfId="0" applyNumberFormat="1"/>
    <xf numFmtId="164" fontId="1" fillId="0" borderId="0" xfId="0" applyNumberFormat="1" applyFont="1"/>
    <xf numFmtId="164" fontId="0" fillId="0" borderId="0" xfId="0" applyNumberFormat="1"/>
    <xf numFmtId="0" fontId="1" fillId="2" borderId="0" xfId="0" applyFont="1" applyFill="1"/>
    <xf numFmtId="14" fontId="0" fillId="2" borderId="0" xfId="0" applyNumberFormat="1" applyFill="1"/>
    <xf numFmtId="0" fontId="0" fillId="2" borderId="0" xfId="0" applyFill="1"/>
    <xf numFmtId="20" fontId="0" fillId="2" borderId="0" xfId="0" applyNumberFormat="1" applyFill="1"/>
    <xf numFmtId="14" fontId="0" fillId="3" borderId="0" xfId="0" applyNumberFormat="1" applyFill="1"/>
    <xf numFmtId="0" fontId="0" fillId="3" borderId="0" xfId="0" applyFill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" fontId="3" fillId="0" borderId="1" xfId="0" quotePrefix="1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A1354-C2D9-4C62-A2D3-71BE2C21132F}">
  <dimension ref="A1:Q44"/>
  <sheetViews>
    <sheetView tabSelected="1" topLeftCell="A7" zoomScaleNormal="100" workbookViewId="0">
      <selection activeCell="H36" sqref="H36"/>
    </sheetView>
  </sheetViews>
  <sheetFormatPr defaultRowHeight="15" x14ac:dyDescent="0.25"/>
  <cols>
    <col min="2" max="2" width="12.28515625" customWidth="1"/>
    <col min="3" max="3" width="13.28515625" customWidth="1"/>
    <col min="4" max="4" width="12.5703125" customWidth="1"/>
    <col min="5" max="5" width="22.28515625" customWidth="1"/>
    <col min="6" max="6" width="12.28515625" customWidth="1"/>
    <col min="7" max="7" width="12.42578125" customWidth="1"/>
    <col min="9" max="9" width="17.42578125" customWidth="1"/>
    <col min="10" max="10" width="3.85546875" customWidth="1"/>
    <col min="14" max="14" width="4.140625" customWidth="1"/>
    <col min="15" max="15" width="13" customWidth="1"/>
  </cols>
  <sheetData>
    <row r="1" spans="1:17" x14ac:dyDescent="0.25">
      <c r="A1" s="2" t="s">
        <v>0</v>
      </c>
      <c r="B1" s="2" t="s">
        <v>1</v>
      </c>
      <c r="C1" s="6" t="s">
        <v>2</v>
      </c>
      <c r="L1" s="2" t="s">
        <v>2</v>
      </c>
      <c r="O1" s="2" t="s">
        <v>3</v>
      </c>
      <c r="P1" s="2" t="s">
        <v>4</v>
      </c>
      <c r="Q1" s="2" t="s">
        <v>5</v>
      </c>
    </row>
    <row r="2" spans="1:17" x14ac:dyDescent="0.25">
      <c r="B2" s="2"/>
      <c r="C2" s="6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4</v>
      </c>
      <c r="I2" s="2" t="s">
        <v>11</v>
      </c>
      <c r="L2" s="2" t="s">
        <v>12</v>
      </c>
      <c r="M2" s="2" t="s">
        <v>4</v>
      </c>
    </row>
    <row r="3" spans="1:17" x14ac:dyDescent="0.25">
      <c r="A3">
        <v>1</v>
      </c>
      <c r="B3" s="10">
        <v>45194</v>
      </c>
      <c r="C3" s="7">
        <f t="shared" ref="C3:C15" si="0">$B3+3</f>
        <v>45197</v>
      </c>
      <c r="D3" s="8" t="s">
        <v>13</v>
      </c>
      <c r="E3" s="8" t="s">
        <v>14</v>
      </c>
      <c r="F3" s="9">
        <v>0.54166666666666663</v>
      </c>
      <c r="G3" s="9">
        <v>0.70833333333333337</v>
      </c>
      <c r="H3" s="9">
        <f>G3-F3</f>
        <v>0.16666666666666674</v>
      </c>
      <c r="I3" t="s">
        <v>15</v>
      </c>
      <c r="K3" t="s">
        <v>13</v>
      </c>
      <c r="L3">
        <f>COUNTIF($D$3:$D$37,K3)</f>
        <v>10</v>
      </c>
      <c r="M3" s="5">
        <f>SUMIF($D$3:$D$37,K3,$H$3:$H$37)</f>
        <v>1.3333333333333339</v>
      </c>
      <c r="O3" t="s">
        <v>6</v>
      </c>
      <c r="P3" s="5">
        <f>SUM(H3:H11)</f>
        <v>1.2500000000000002</v>
      </c>
      <c r="Q3">
        <f>COUNT(B3:B11)</f>
        <v>9</v>
      </c>
    </row>
    <row r="4" spans="1:17" x14ac:dyDescent="0.25">
      <c r="A4">
        <v>2</v>
      </c>
      <c r="B4" s="1">
        <f>B3+7</f>
        <v>45201</v>
      </c>
      <c r="C4" s="1">
        <f t="shared" si="0"/>
        <v>45204</v>
      </c>
      <c r="D4" t="s">
        <v>16</v>
      </c>
      <c r="H4" s="3">
        <v>0.125</v>
      </c>
      <c r="K4" t="s">
        <v>16</v>
      </c>
      <c r="L4">
        <f>COUNTIF($D$3:$D$37,K4)</f>
        <v>19</v>
      </c>
      <c r="M4" s="5">
        <f>SUMIF($D$3:$D$37,K4,$H$3:$H$37)</f>
        <v>2.4166666666666665</v>
      </c>
      <c r="O4" t="s">
        <v>17</v>
      </c>
      <c r="P4" s="5">
        <f>SUM(H13:H15)+SUM(H18:H24)</f>
        <v>1.2500000000000002</v>
      </c>
      <c r="Q4">
        <f>COUNTA(B13:B24)</f>
        <v>10</v>
      </c>
    </row>
    <row r="5" spans="1:17" x14ac:dyDescent="0.25">
      <c r="A5">
        <v>3</v>
      </c>
      <c r="B5" s="1">
        <f t="shared" ref="B5:B15" si="1">B4+7</f>
        <v>45208</v>
      </c>
      <c r="C5" s="1">
        <f t="shared" si="0"/>
        <v>45211</v>
      </c>
      <c r="D5" t="s">
        <v>16</v>
      </c>
      <c r="H5" s="3">
        <v>0.125</v>
      </c>
      <c r="L5" s="2">
        <f>SUM(L3:L4)</f>
        <v>29</v>
      </c>
      <c r="M5" s="4">
        <f>SUM(M3:M4)</f>
        <v>3.7500000000000004</v>
      </c>
      <c r="O5" t="s">
        <v>18</v>
      </c>
      <c r="P5" s="5">
        <f>SUM(H26:H30)+SUM(H33:H37)</f>
        <v>1.25</v>
      </c>
      <c r="Q5">
        <f>COUNTA(B26:B37)</f>
        <v>10</v>
      </c>
    </row>
    <row r="6" spans="1:17" x14ac:dyDescent="0.25">
      <c r="A6">
        <v>4</v>
      </c>
      <c r="B6" s="1">
        <f t="shared" si="1"/>
        <v>45215</v>
      </c>
      <c r="C6" s="1">
        <f t="shared" si="0"/>
        <v>45218</v>
      </c>
      <c r="D6" t="s">
        <v>16</v>
      </c>
      <c r="H6" s="3">
        <v>0.125</v>
      </c>
      <c r="P6" s="4">
        <f>SUM(P3:P5)</f>
        <v>3.7500000000000004</v>
      </c>
    </row>
    <row r="7" spans="1:17" x14ac:dyDescent="0.25">
      <c r="A7">
        <v>5</v>
      </c>
      <c r="B7" s="1">
        <f t="shared" si="1"/>
        <v>45222</v>
      </c>
      <c r="C7" s="7">
        <f t="shared" si="0"/>
        <v>45225</v>
      </c>
      <c r="D7" s="8" t="s">
        <v>13</v>
      </c>
      <c r="E7" s="8" t="s">
        <v>14</v>
      </c>
      <c r="F7" s="9">
        <v>0.54166666666666663</v>
      </c>
      <c r="G7" s="9">
        <v>0.70833333333333337</v>
      </c>
      <c r="H7" s="9">
        <f>G7-F7</f>
        <v>0.16666666666666674</v>
      </c>
    </row>
    <row r="8" spans="1:17" x14ac:dyDescent="0.25">
      <c r="A8">
        <v>6</v>
      </c>
      <c r="B8" s="1">
        <f t="shared" si="1"/>
        <v>45229</v>
      </c>
      <c r="C8" s="1">
        <f t="shared" si="0"/>
        <v>45232</v>
      </c>
      <c r="D8" t="s">
        <v>16</v>
      </c>
      <c r="H8" s="3">
        <v>0.125</v>
      </c>
    </row>
    <row r="9" spans="1:17" x14ac:dyDescent="0.25">
      <c r="A9">
        <v>7</v>
      </c>
      <c r="B9" s="1">
        <f t="shared" si="1"/>
        <v>45236</v>
      </c>
      <c r="C9" s="1">
        <f t="shared" si="0"/>
        <v>45239</v>
      </c>
      <c r="D9" t="s">
        <v>16</v>
      </c>
      <c r="H9" s="3">
        <v>0.125</v>
      </c>
    </row>
    <row r="10" spans="1:17" x14ac:dyDescent="0.25">
      <c r="A10">
        <v>8</v>
      </c>
      <c r="B10" s="1">
        <f t="shared" si="1"/>
        <v>45243</v>
      </c>
      <c r="C10" s="1">
        <f t="shared" si="0"/>
        <v>45246</v>
      </c>
      <c r="D10" t="s">
        <v>16</v>
      </c>
      <c r="H10" s="3">
        <v>0.125</v>
      </c>
      <c r="L10" t="s">
        <v>19</v>
      </c>
    </row>
    <row r="11" spans="1:17" x14ac:dyDescent="0.25">
      <c r="A11">
        <v>9</v>
      </c>
      <c r="B11" s="1">
        <f t="shared" si="1"/>
        <v>45250</v>
      </c>
      <c r="C11" s="7">
        <f t="shared" si="0"/>
        <v>45253</v>
      </c>
      <c r="D11" s="8" t="s">
        <v>13</v>
      </c>
      <c r="E11" s="8" t="s">
        <v>14</v>
      </c>
      <c r="F11" s="9">
        <v>0.54166666666666663</v>
      </c>
      <c r="G11" s="9">
        <v>0.70833333333333337</v>
      </c>
      <c r="H11" s="9">
        <f>G11-F11</f>
        <v>0.16666666666666674</v>
      </c>
      <c r="I11" t="s">
        <v>20</v>
      </c>
    </row>
    <row r="12" spans="1:17" x14ac:dyDescent="0.25">
      <c r="B12" s="1"/>
      <c r="C12" s="6" t="s">
        <v>17</v>
      </c>
      <c r="H12" s="3"/>
    </row>
    <row r="13" spans="1:17" x14ac:dyDescent="0.25">
      <c r="A13">
        <v>10</v>
      </c>
      <c r="B13" s="10">
        <f>B11+7</f>
        <v>45257</v>
      </c>
      <c r="C13" s="1">
        <f t="shared" si="0"/>
        <v>45260</v>
      </c>
      <c r="D13" t="s">
        <v>16</v>
      </c>
      <c r="H13" s="3">
        <v>0.125</v>
      </c>
      <c r="I13" t="s">
        <v>21</v>
      </c>
    </row>
    <row r="14" spans="1:17" x14ac:dyDescent="0.25">
      <c r="A14">
        <v>11</v>
      </c>
      <c r="B14" s="1">
        <f t="shared" si="1"/>
        <v>45264</v>
      </c>
      <c r="C14" s="1">
        <f t="shared" si="0"/>
        <v>45267</v>
      </c>
      <c r="D14" t="s">
        <v>16</v>
      </c>
      <c r="H14" s="3">
        <v>0.125</v>
      </c>
    </row>
    <row r="15" spans="1:17" x14ac:dyDescent="0.25">
      <c r="A15">
        <v>12</v>
      </c>
      <c r="B15" s="1">
        <f t="shared" si="1"/>
        <v>45271</v>
      </c>
      <c r="C15" s="7">
        <f t="shared" si="0"/>
        <v>45274</v>
      </c>
      <c r="D15" s="8" t="s">
        <v>13</v>
      </c>
      <c r="E15" s="8" t="s">
        <v>14</v>
      </c>
      <c r="F15" s="9">
        <v>0.54166666666666663</v>
      </c>
      <c r="G15" s="9">
        <v>0.625</v>
      </c>
      <c r="H15" s="9">
        <f>G15-F15</f>
        <v>8.333333333333337E-2</v>
      </c>
    </row>
    <row r="16" spans="1:17" x14ac:dyDescent="0.25">
      <c r="B16" s="1"/>
      <c r="C16" s="2" t="s">
        <v>22</v>
      </c>
      <c r="H16" s="4">
        <f>SUM(H3:H15)</f>
        <v>1.5833333333333335</v>
      </c>
      <c r="I16" s="2"/>
    </row>
    <row r="18" spans="1:9" x14ac:dyDescent="0.25">
      <c r="A18">
        <v>13</v>
      </c>
      <c r="B18" s="1">
        <v>45299</v>
      </c>
      <c r="C18" s="7">
        <f>$B18+3</f>
        <v>45302</v>
      </c>
      <c r="D18" s="8" t="s">
        <v>13</v>
      </c>
      <c r="E18" s="8" t="s">
        <v>14</v>
      </c>
      <c r="F18" s="9">
        <v>0.54166666666666663</v>
      </c>
      <c r="G18" s="9">
        <v>0.70833333333333337</v>
      </c>
      <c r="H18" s="9">
        <f>G18-F18</f>
        <v>0.16666666666666674</v>
      </c>
    </row>
    <row r="19" spans="1:9" x14ac:dyDescent="0.25">
      <c r="A19">
        <v>14</v>
      </c>
      <c r="B19" s="1">
        <f>B18+7</f>
        <v>45306</v>
      </c>
      <c r="C19" s="1">
        <f t="shared" ref="C19:C30" si="2">$B19+3</f>
        <v>45309</v>
      </c>
      <c r="D19" t="s">
        <v>16</v>
      </c>
      <c r="H19" s="3">
        <v>0.125</v>
      </c>
    </row>
    <row r="20" spans="1:9" x14ac:dyDescent="0.25">
      <c r="A20">
        <v>15</v>
      </c>
      <c r="B20" s="1">
        <f t="shared" ref="B20:B30" si="3">B19+7</f>
        <v>45313</v>
      </c>
      <c r="C20" s="1">
        <f t="shared" si="2"/>
        <v>45316</v>
      </c>
      <c r="D20" t="s">
        <v>16</v>
      </c>
      <c r="H20" s="3">
        <v>0.125</v>
      </c>
    </row>
    <row r="21" spans="1:9" x14ac:dyDescent="0.25">
      <c r="A21">
        <v>16</v>
      </c>
      <c r="B21" s="1">
        <f t="shared" si="3"/>
        <v>45320</v>
      </c>
      <c r="C21" s="1">
        <f t="shared" si="2"/>
        <v>45323</v>
      </c>
      <c r="D21" t="s">
        <v>16</v>
      </c>
      <c r="H21" s="3">
        <v>0.125</v>
      </c>
    </row>
    <row r="22" spans="1:9" x14ac:dyDescent="0.25">
      <c r="A22">
        <v>17</v>
      </c>
      <c r="B22" s="1">
        <f t="shared" si="3"/>
        <v>45327</v>
      </c>
      <c r="C22" s="7">
        <f t="shared" si="2"/>
        <v>45330</v>
      </c>
      <c r="D22" s="8" t="s">
        <v>13</v>
      </c>
      <c r="E22" s="8" t="s">
        <v>14</v>
      </c>
      <c r="F22" s="9">
        <v>0.54166666666666663</v>
      </c>
      <c r="G22" s="9">
        <v>0.70833333333333337</v>
      </c>
      <c r="H22" s="9">
        <f>G22-F22</f>
        <v>0.16666666666666674</v>
      </c>
    </row>
    <row r="23" spans="1:9" x14ac:dyDescent="0.25">
      <c r="A23">
        <v>18</v>
      </c>
      <c r="B23" s="1">
        <f t="shared" si="3"/>
        <v>45334</v>
      </c>
      <c r="C23" s="1">
        <f t="shared" si="2"/>
        <v>45337</v>
      </c>
      <c r="D23" t="s">
        <v>16</v>
      </c>
      <c r="H23" s="3">
        <v>0.125</v>
      </c>
    </row>
    <row r="24" spans="1:9" x14ac:dyDescent="0.25">
      <c r="A24">
        <v>19</v>
      </c>
      <c r="B24" s="1">
        <f t="shared" si="3"/>
        <v>45341</v>
      </c>
      <c r="C24" s="1">
        <f>$B24+3</f>
        <v>45344</v>
      </c>
      <c r="D24" t="s">
        <v>16</v>
      </c>
      <c r="H24" s="3">
        <v>8.3333333333333329E-2</v>
      </c>
      <c r="I24" t="s">
        <v>23</v>
      </c>
    </row>
    <row r="25" spans="1:9" x14ac:dyDescent="0.25">
      <c r="B25" s="1"/>
      <c r="C25" s="6" t="s">
        <v>18</v>
      </c>
    </row>
    <row r="26" spans="1:9" x14ac:dyDescent="0.25">
      <c r="A26">
        <v>20</v>
      </c>
      <c r="B26" s="10">
        <f>B24+7</f>
        <v>45348</v>
      </c>
      <c r="C26" s="7">
        <f t="shared" si="2"/>
        <v>45351</v>
      </c>
      <c r="D26" s="8" t="s">
        <v>13</v>
      </c>
      <c r="E26" s="8" t="s">
        <v>14</v>
      </c>
      <c r="F26" s="9">
        <v>0.54166666666666663</v>
      </c>
      <c r="G26" s="9">
        <v>0.625</v>
      </c>
      <c r="H26" s="9">
        <f>G26-F26</f>
        <v>8.333333333333337E-2</v>
      </c>
      <c r="I26" t="s">
        <v>24</v>
      </c>
    </row>
    <row r="27" spans="1:9" x14ac:dyDescent="0.25">
      <c r="A27">
        <v>21</v>
      </c>
      <c r="B27" s="1">
        <f t="shared" si="3"/>
        <v>45355</v>
      </c>
      <c r="C27" s="1">
        <f t="shared" si="2"/>
        <v>45358</v>
      </c>
      <c r="D27" t="s">
        <v>16</v>
      </c>
      <c r="H27" s="3">
        <v>0.16666666666666666</v>
      </c>
    </row>
    <row r="28" spans="1:9" x14ac:dyDescent="0.25">
      <c r="A28">
        <v>22</v>
      </c>
      <c r="B28" s="1">
        <f t="shared" si="3"/>
        <v>45362</v>
      </c>
      <c r="C28" s="1">
        <f t="shared" si="2"/>
        <v>45365</v>
      </c>
      <c r="D28" t="s">
        <v>16</v>
      </c>
      <c r="H28" s="3">
        <v>0.125</v>
      </c>
    </row>
    <row r="29" spans="1:9" x14ac:dyDescent="0.25">
      <c r="A29">
        <v>23</v>
      </c>
      <c r="B29" s="1">
        <f t="shared" si="3"/>
        <v>45369</v>
      </c>
      <c r="C29" s="1">
        <f t="shared" si="2"/>
        <v>45372</v>
      </c>
      <c r="D29" t="s">
        <v>16</v>
      </c>
      <c r="H29" s="3">
        <v>0.125</v>
      </c>
    </row>
    <row r="30" spans="1:9" x14ac:dyDescent="0.25">
      <c r="A30">
        <v>24</v>
      </c>
      <c r="B30" s="1">
        <f t="shared" si="3"/>
        <v>45376</v>
      </c>
      <c r="C30" s="7">
        <f t="shared" si="2"/>
        <v>45379</v>
      </c>
      <c r="D30" s="8" t="s">
        <v>13</v>
      </c>
      <c r="E30" s="8" t="s">
        <v>14</v>
      </c>
      <c r="F30" s="9">
        <v>0.54166666666666663</v>
      </c>
      <c r="G30" s="9">
        <v>0.625</v>
      </c>
      <c r="H30" s="9">
        <f>G30-F30</f>
        <v>8.333333333333337E-2</v>
      </c>
    </row>
    <row r="31" spans="1:9" x14ac:dyDescent="0.25">
      <c r="B31" s="1"/>
      <c r="C31" s="2" t="s">
        <v>22</v>
      </c>
      <c r="H31" s="4">
        <f>SUM(H18:H30)</f>
        <v>1.5000000000000004</v>
      </c>
      <c r="I31" s="2"/>
    </row>
    <row r="33" spans="1:9" x14ac:dyDescent="0.25">
      <c r="A33">
        <v>25</v>
      </c>
      <c r="B33" s="1">
        <v>45404</v>
      </c>
      <c r="C33" s="7">
        <f>$B33+3</f>
        <v>45407</v>
      </c>
      <c r="D33" s="8" t="s">
        <v>13</v>
      </c>
      <c r="E33" s="8" t="s">
        <v>14</v>
      </c>
      <c r="F33" s="9">
        <v>0.54166666666666663</v>
      </c>
      <c r="G33" s="9">
        <v>0.70833333333333337</v>
      </c>
      <c r="H33" s="9">
        <f>G33-F33</f>
        <v>0.16666666666666674</v>
      </c>
    </row>
    <row r="34" spans="1:9" x14ac:dyDescent="0.25">
      <c r="A34">
        <v>26</v>
      </c>
      <c r="B34" s="1">
        <f t="shared" ref="B34:B37" si="4">B33+7</f>
        <v>45411</v>
      </c>
      <c r="C34" s="1">
        <f>$B34+3</f>
        <v>45414</v>
      </c>
      <c r="D34" t="s">
        <v>16</v>
      </c>
      <c r="H34" s="3">
        <v>0.16666666666666666</v>
      </c>
    </row>
    <row r="35" spans="1:9" x14ac:dyDescent="0.25">
      <c r="A35">
        <v>27</v>
      </c>
      <c r="B35" s="1">
        <f t="shared" si="4"/>
        <v>45418</v>
      </c>
      <c r="C35" s="1">
        <f>$B35+3</f>
        <v>45421</v>
      </c>
      <c r="D35" t="s">
        <v>16</v>
      </c>
      <c r="H35" s="3">
        <v>0.125</v>
      </c>
    </row>
    <row r="36" spans="1:9" x14ac:dyDescent="0.25">
      <c r="A36">
        <v>28</v>
      </c>
      <c r="B36" s="1">
        <f t="shared" si="4"/>
        <v>45425</v>
      </c>
      <c r="C36" s="1">
        <f>$B36+3</f>
        <v>45428</v>
      </c>
      <c r="D36" t="s">
        <v>16</v>
      </c>
      <c r="H36" s="3">
        <v>0.125</v>
      </c>
    </row>
    <row r="37" spans="1:9" x14ac:dyDescent="0.25">
      <c r="A37">
        <v>29</v>
      </c>
      <c r="B37" s="1">
        <f t="shared" si="4"/>
        <v>45432</v>
      </c>
      <c r="C37" s="7">
        <f>$B37+3</f>
        <v>45435</v>
      </c>
      <c r="D37" s="8" t="s">
        <v>13</v>
      </c>
      <c r="E37" s="8" t="s">
        <v>14</v>
      </c>
      <c r="F37" s="9">
        <v>0.54166666666666663</v>
      </c>
      <c r="G37" s="9">
        <v>0.625</v>
      </c>
      <c r="H37" s="9">
        <f>G37-F37</f>
        <v>8.333333333333337E-2</v>
      </c>
      <c r="I37" t="s">
        <v>25</v>
      </c>
    </row>
    <row r="38" spans="1:9" x14ac:dyDescent="0.25">
      <c r="B38" s="1"/>
      <c r="C38" s="2" t="s">
        <v>22</v>
      </c>
      <c r="H38" s="4">
        <f>SUM(H33:H37)</f>
        <v>0.66666666666666674</v>
      </c>
      <c r="I38" s="2"/>
    </row>
    <row r="39" spans="1:9" x14ac:dyDescent="0.25">
      <c r="B39" s="1"/>
      <c r="C39" s="1"/>
    </row>
    <row r="40" spans="1:9" x14ac:dyDescent="0.25">
      <c r="B40" s="1"/>
      <c r="C40" s="2" t="s">
        <v>26</v>
      </c>
      <c r="H40" s="4">
        <f>H16+H31+H38</f>
        <v>3.7500000000000009</v>
      </c>
      <c r="I40" s="2"/>
    </row>
    <row r="41" spans="1:9" x14ac:dyDescent="0.25">
      <c r="B41" s="1"/>
      <c r="C41" s="1"/>
    </row>
    <row r="42" spans="1:9" x14ac:dyDescent="0.25">
      <c r="B42" s="1"/>
      <c r="C42" s="1"/>
    </row>
    <row r="43" spans="1:9" x14ac:dyDescent="0.25">
      <c r="B43" s="1"/>
      <c r="C43" s="1"/>
    </row>
    <row r="44" spans="1:9" x14ac:dyDescent="0.25">
      <c r="B44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CD5E8-048B-4EA1-8F6E-F39111CBC553}">
  <dimension ref="A1:Q44"/>
  <sheetViews>
    <sheetView workbookViewId="0">
      <selection activeCell="H33" sqref="H33"/>
    </sheetView>
  </sheetViews>
  <sheetFormatPr defaultRowHeight="15" x14ac:dyDescent="0.25"/>
  <cols>
    <col min="2" max="2" width="12.28515625" customWidth="1"/>
    <col min="3" max="3" width="10.7109375" customWidth="1"/>
    <col min="4" max="4" width="12.5703125" customWidth="1"/>
    <col min="5" max="5" width="22.28515625" customWidth="1"/>
    <col min="6" max="6" width="12.28515625" customWidth="1"/>
    <col min="7" max="7" width="12.42578125" customWidth="1"/>
    <col min="9" max="9" width="17.42578125" customWidth="1"/>
    <col min="10" max="10" width="3.85546875" customWidth="1"/>
    <col min="14" max="14" width="4.140625" customWidth="1"/>
    <col min="15" max="15" width="13" customWidth="1"/>
  </cols>
  <sheetData>
    <row r="1" spans="1:17" x14ac:dyDescent="0.25">
      <c r="A1" s="2" t="s">
        <v>0</v>
      </c>
      <c r="B1" s="2" t="s">
        <v>1</v>
      </c>
      <c r="C1" s="6" t="s">
        <v>27</v>
      </c>
      <c r="L1" s="2" t="s">
        <v>28</v>
      </c>
      <c r="O1" s="2" t="s">
        <v>3</v>
      </c>
      <c r="P1" s="2" t="s">
        <v>4</v>
      </c>
      <c r="Q1" s="2" t="s">
        <v>5</v>
      </c>
    </row>
    <row r="2" spans="1:17" x14ac:dyDescent="0.25">
      <c r="B2" s="2"/>
      <c r="C2" s="6" t="s">
        <v>29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4</v>
      </c>
      <c r="I2" s="2" t="s">
        <v>11</v>
      </c>
      <c r="L2" s="2" t="s">
        <v>12</v>
      </c>
      <c r="M2" s="2" t="s">
        <v>4</v>
      </c>
    </row>
    <row r="3" spans="1:17" x14ac:dyDescent="0.25">
      <c r="A3">
        <v>1</v>
      </c>
      <c r="B3" s="10">
        <v>45194</v>
      </c>
      <c r="C3" s="1">
        <f>$B3+3</f>
        <v>45197</v>
      </c>
      <c r="D3" t="s">
        <v>16</v>
      </c>
      <c r="H3" s="3">
        <v>0.125</v>
      </c>
      <c r="I3" t="s">
        <v>30</v>
      </c>
      <c r="K3" t="s">
        <v>13</v>
      </c>
      <c r="L3">
        <f>COUNTIF($D$3:$D$37,K3)</f>
        <v>10</v>
      </c>
      <c r="M3" s="5">
        <f>SUMIF($D$3:$D$37,K3,$H$3:$H$37)</f>
        <v>1.3333333333333339</v>
      </c>
      <c r="O3" t="s">
        <v>29</v>
      </c>
      <c r="P3" s="5">
        <f>SUM(H3:H11)</f>
        <v>1.25</v>
      </c>
      <c r="Q3">
        <f>COUNT(B3:B11)</f>
        <v>9</v>
      </c>
    </row>
    <row r="4" spans="1:17" x14ac:dyDescent="0.25">
      <c r="A4">
        <v>2</v>
      </c>
      <c r="B4" s="1">
        <f>B3+7</f>
        <v>45201</v>
      </c>
      <c r="C4" s="7">
        <f t="shared" ref="C4:C15" si="0">$B4+3</f>
        <v>45204</v>
      </c>
      <c r="D4" s="8" t="s">
        <v>13</v>
      </c>
      <c r="E4" s="8" t="s">
        <v>14</v>
      </c>
      <c r="F4" s="9">
        <v>0.54166666666666663</v>
      </c>
      <c r="G4" s="9">
        <v>0.70833333333333337</v>
      </c>
      <c r="H4" s="9">
        <f>G4-F4</f>
        <v>0.16666666666666674</v>
      </c>
      <c r="K4" t="s">
        <v>16</v>
      </c>
      <c r="L4">
        <f>COUNTIF($D$3:$D$37,K4)</f>
        <v>19</v>
      </c>
      <c r="M4" s="5">
        <f>SUMIF($D$3:$D$37,K4,$H$3:$H$37)</f>
        <v>2.4166666666666665</v>
      </c>
      <c r="O4" t="s">
        <v>31</v>
      </c>
      <c r="P4" s="5">
        <f>SUM(H13:H15)+SUM(H18:H24)</f>
        <v>1.2500000000000002</v>
      </c>
      <c r="Q4">
        <f>COUNTA(B13:B24)</f>
        <v>10</v>
      </c>
    </row>
    <row r="5" spans="1:17" x14ac:dyDescent="0.25">
      <c r="A5">
        <v>3</v>
      </c>
      <c r="B5" s="1">
        <f t="shared" ref="B5:B15" si="1">B4+7</f>
        <v>45208</v>
      </c>
      <c r="C5" s="1">
        <f t="shared" si="0"/>
        <v>45211</v>
      </c>
      <c r="D5" t="s">
        <v>16</v>
      </c>
      <c r="H5" s="3">
        <v>0.16666666666666666</v>
      </c>
      <c r="L5" s="2">
        <f>SUM(L3:L4)</f>
        <v>29</v>
      </c>
      <c r="M5" s="4">
        <f>SUM(M3:M4)</f>
        <v>3.7500000000000004</v>
      </c>
      <c r="O5" t="s">
        <v>32</v>
      </c>
      <c r="P5" s="5">
        <f>SUM(H26:H30)+SUM(H33:H37)</f>
        <v>1.25</v>
      </c>
      <c r="Q5">
        <f>COUNTA(B26:B37)</f>
        <v>10</v>
      </c>
    </row>
    <row r="6" spans="1:17" x14ac:dyDescent="0.25">
      <c r="A6">
        <v>4</v>
      </c>
      <c r="B6" s="1">
        <f t="shared" si="1"/>
        <v>45215</v>
      </c>
      <c r="C6" s="1">
        <f t="shared" si="0"/>
        <v>45218</v>
      </c>
      <c r="D6" t="s">
        <v>16</v>
      </c>
      <c r="H6" s="3">
        <v>0.125</v>
      </c>
      <c r="P6" s="4">
        <f>SUM(P3:P5)</f>
        <v>3.75</v>
      </c>
    </row>
    <row r="7" spans="1:17" x14ac:dyDescent="0.25">
      <c r="A7">
        <v>5</v>
      </c>
      <c r="B7" s="1">
        <f t="shared" si="1"/>
        <v>45222</v>
      </c>
      <c r="C7" s="1">
        <f t="shared" si="0"/>
        <v>45225</v>
      </c>
      <c r="D7" t="s">
        <v>16</v>
      </c>
      <c r="H7" s="3">
        <v>0.125</v>
      </c>
    </row>
    <row r="8" spans="1:17" x14ac:dyDescent="0.25">
      <c r="A8">
        <v>6</v>
      </c>
      <c r="B8" s="1">
        <f t="shared" si="1"/>
        <v>45229</v>
      </c>
      <c r="C8" s="7">
        <f t="shared" si="0"/>
        <v>45232</v>
      </c>
      <c r="D8" s="8" t="s">
        <v>13</v>
      </c>
      <c r="E8" s="8" t="s">
        <v>14</v>
      </c>
      <c r="F8" s="9">
        <v>0.54166666666666663</v>
      </c>
      <c r="G8" s="9">
        <v>0.70833333333333337</v>
      </c>
      <c r="H8" s="9">
        <f>G8-F8</f>
        <v>0.16666666666666674</v>
      </c>
    </row>
    <row r="9" spans="1:17" x14ac:dyDescent="0.25">
      <c r="A9">
        <v>7</v>
      </c>
      <c r="B9" s="1">
        <f t="shared" si="1"/>
        <v>45236</v>
      </c>
      <c r="C9" s="1">
        <f t="shared" si="0"/>
        <v>45239</v>
      </c>
      <c r="D9" t="s">
        <v>16</v>
      </c>
      <c r="H9" s="3">
        <v>0.125</v>
      </c>
    </row>
    <row r="10" spans="1:17" x14ac:dyDescent="0.25">
      <c r="A10">
        <v>8</v>
      </c>
      <c r="B10" s="1">
        <f t="shared" si="1"/>
        <v>45243</v>
      </c>
      <c r="C10" s="1">
        <f t="shared" si="0"/>
        <v>45246</v>
      </c>
      <c r="D10" t="s">
        <v>16</v>
      </c>
      <c r="H10" s="3">
        <v>0.125</v>
      </c>
    </row>
    <row r="11" spans="1:17" x14ac:dyDescent="0.25">
      <c r="A11">
        <v>9</v>
      </c>
      <c r="B11" s="1">
        <f t="shared" si="1"/>
        <v>45250</v>
      </c>
      <c r="C11" s="1">
        <f t="shared" si="0"/>
        <v>45253</v>
      </c>
      <c r="D11" t="s">
        <v>16</v>
      </c>
      <c r="H11" s="3">
        <v>0.125</v>
      </c>
      <c r="I11" t="s">
        <v>33</v>
      </c>
    </row>
    <row r="12" spans="1:17" x14ac:dyDescent="0.25">
      <c r="B12" s="1"/>
      <c r="C12" s="6" t="s">
        <v>31</v>
      </c>
      <c r="H12" s="3"/>
      <c r="K12" s="2" t="s">
        <v>34</v>
      </c>
    </row>
    <row r="13" spans="1:17" x14ac:dyDescent="0.25">
      <c r="A13">
        <v>10</v>
      </c>
      <c r="B13" s="10">
        <f>B11+7</f>
        <v>45257</v>
      </c>
      <c r="C13" s="7">
        <f t="shared" si="0"/>
        <v>45260</v>
      </c>
      <c r="D13" s="8" t="s">
        <v>13</v>
      </c>
      <c r="E13" s="8" t="s">
        <v>14</v>
      </c>
      <c r="F13" s="9">
        <v>0.54166666666666663</v>
      </c>
      <c r="G13" s="9">
        <v>0.70833333333333337</v>
      </c>
      <c r="H13" s="9">
        <f>G13-F13</f>
        <v>0.16666666666666674</v>
      </c>
      <c r="I13" t="s">
        <v>35</v>
      </c>
    </row>
    <row r="14" spans="1:17" x14ac:dyDescent="0.25">
      <c r="A14">
        <v>11</v>
      </c>
      <c r="B14" s="1">
        <f t="shared" si="1"/>
        <v>45264</v>
      </c>
      <c r="C14" s="1">
        <f t="shared" si="0"/>
        <v>45267</v>
      </c>
      <c r="D14" t="s">
        <v>16</v>
      </c>
      <c r="H14" s="3">
        <v>0.125</v>
      </c>
    </row>
    <row r="15" spans="1:17" x14ac:dyDescent="0.25">
      <c r="A15">
        <v>12</v>
      </c>
      <c r="B15" s="1">
        <f t="shared" si="1"/>
        <v>45271</v>
      </c>
      <c r="C15" s="7">
        <f t="shared" si="0"/>
        <v>45274</v>
      </c>
      <c r="D15" s="8" t="s">
        <v>13</v>
      </c>
      <c r="E15" s="8" t="s">
        <v>14</v>
      </c>
      <c r="F15" s="9">
        <v>0.625</v>
      </c>
      <c r="G15" s="9">
        <v>0.70833333333333337</v>
      </c>
      <c r="H15" s="9">
        <f>G15-F15</f>
        <v>8.333333333333337E-2</v>
      </c>
    </row>
    <row r="16" spans="1:17" x14ac:dyDescent="0.25">
      <c r="B16" s="1"/>
      <c r="C16" s="2" t="s">
        <v>22</v>
      </c>
      <c r="H16" s="4">
        <f>SUM(H3:H15)</f>
        <v>1.625</v>
      </c>
      <c r="I16" s="2"/>
    </row>
    <row r="18" spans="1:9" x14ac:dyDescent="0.25">
      <c r="A18">
        <v>13</v>
      </c>
      <c r="B18" s="1">
        <v>45299</v>
      </c>
      <c r="C18" s="1">
        <f>$B18+3</f>
        <v>45302</v>
      </c>
      <c r="D18" t="s">
        <v>16</v>
      </c>
      <c r="H18" s="3">
        <v>0.125</v>
      </c>
    </row>
    <row r="19" spans="1:9" x14ac:dyDescent="0.25">
      <c r="A19">
        <v>14</v>
      </c>
      <c r="B19" s="1">
        <f>B18+7</f>
        <v>45306</v>
      </c>
      <c r="C19" s="7">
        <f t="shared" ref="C19" si="2">$B19+3</f>
        <v>45309</v>
      </c>
      <c r="D19" s="8" t="s">
        <v>13</v>
      </c>
      <c r="E19" s="8" t="s">
        <v>14</v>
      </c>
      <c r="F19" s="9">
        <v>0.54166666666666663</v>
      </c>
      <c r="G19" s="9">
        <v>0.70833333333333337</v>
      </c>
      <c r="H19" s="9">
        <f>G19-F19</f>
        <v>0.16666666666666674</v>
      </c>
    </row>
    <row r="20" spans="1:9" x14ac:dyDescent="0.25">
      <c r="A20">
        <v>15</v>
      </c>
      <c r="B20" s="1">
        <f t="shared" ref="B20:B30" si="3">B19+7</f>
        <v>45313</v>
      </c>
      <c r="C20" s="1">
        <f t="shared" ref="C20:C30" si="4">$B20+3</f>
        <v>45316</v>
      </c>
      <c r="D20" t="s">
        <v>16</v>
      </c>
      <c r="H20" s="3">
        <v>8.3333333333333329E-2</v>
      </c>
    </row>
    <row r="21" spans="1:9" x14ac:dyDescent="0.25">
      <c r="A21">
        <v>16</v>
      </c>
      <c r="B21" s="1">
        <f t="shared" si="3"/>
        <v>45320</v>
      </c>
      <c r="C21" s="1">
        <f t="shared" si="4"/>
        <v>45323</v>
      </c>
      <c r="D21" t="s">
        <v>16</v>
      </c>
      <c r="H21" s="3">
        <v>8.3333333333333329E-2</v>
      </c>
    </row>
    <row r="22" spans="1:9" x14ac:dyDescent="0.25">
      <c r="A22">
        <v>17</v>
      </c>
      <c r="B22" s="1">
        <f t="shared" si="3"/>
        <v>45327</v>
      </c>
      <c r="C22" s="1">
        <f t="shared" si="4"/>
        <v>45330</v>
      </c>
      <c r="D22" t="s">
        <v>16</v>
      </c>
      <c r="H22" s="3">
        <v>0.125</v>
      </c>
    </row>
    <row r="23" spans="1:9" x14ac:dyDescent="0.25">
      <c r="A23">
        <v>18</v>
      </c>
      <c r="B23" s="1">
        <f t="shared" si="3"/>
        <v>45334</v>
      </c>
      <c r="C23" s="7">
        <f t="shared" si="4"/>
        <v>45337</v>
      </c>
      <c r="D23" s="8" t="s">
        <v>13</v>
      </c>
      <c r="E23" s="8" t="s">
        <v>14</v>
      </c>
      <c r="F23" s="9">
        <v>0.54166666666666663</v>
      </c>
      <c r="G23" s="9">
        <v>0.70833333333333337</v>
      </c>
      <c r="H23" s="9">
        <f>G23-F23</f>
        <v>0.16666666666666674</v>
      </c>
    </row>
    <row r="24" spans="1:9" x14ac:dyDescent="0.25">
      <c r="A24">
        <v>19</v>
      </c>
      <c r="B24" s="1">
        <f t="shared" si="3"/>
        <v>45341</v>
      </c>
      <c r="C24" s="1">
        <f t="shared" si="4"/>
        <v>45344</v>
      </c>
      <c r="D24" t="s">
        <v>16</v>
      </c>
      <c r="H24" s="3">
        <v>0.125</v>
      </c>
      <c r="I24" t="s">
        <v>36</v>
      </c>
    </row>
    <row r="25" spans="1:9" x14ac:dyDescent="0.25">
      <c r="B25" s="1"/>
      <c r="C25" s="6" t="s">
        <v>37</v>
      </c>
    </row>
    <row r="26" spans="1:9" x14ac:dyDescent="0.25">
      <c r="A26">
        <v>20</v>
      </c>
      <c r="B26" s="10">
        <f>B24+7</f>
        <v>45348</v>
      </c>
      <c r="C26" s="7">
        <f t="shared" si="4"/>
        <v>45351</v>
      </c>
      <c r="D26" s="8" t="s">
        <v>13</v>
      </c>
      <c r="E26" s="8" t="s">
        <v>14</v>
      </c>
      <c r="F26" s="9">
        <v>0.625</v>
      </c>
      <c r="G26" s="9">
        <v>0.70833333333333337</v>
      </c>
      <c r="H26" s="9">
        <f>G26-F26</f>
        <v>8.333333333333337E-2</v>
      </c>
      <c r="I26" t="s">
        <v>38</v>
      </c>
    </row>
    <row r="27" spans="1:9" x14ac:dyDescent="0.25">
      <c r="A27">
        <v>21</v>
      </c>
      <c r="B27" s="1">
        <f t="shared" si="3"/>
        <v>45355</v>
      </c>
      <c r="C27" s="1">
        <f t="shared" si="4"/>
        <v>45358</v>
      </c>
      <c r="D27" t="s">
        <v>16</v>
      </c>
      <c r="H27" s="3">
        <v>0.16666666666666666</v>
      </c>
    </row>
    <row r="28" spans="1:9" x14ac:dyDescent="0.25">
      <c r="A28">
        <v>22</v>
      </c>
      <c r="B28" s="1">
        <f t="shared" si="3"/>
        <v>45362</v>
      </c>
      <c r="C28" s="1">
        <f t="shared" si="4"/>
        <v>45365</v>
      </c>
      <c r="D28" t="s">
        <v>16</v>
      </c>
      <c r="H28" s="3">
        <v>0.125</v>
      </c>
    </row>
    <row r="29" spans="1:9" x14ac:dyDescent="0.25">
      <c r="A29">
        <v>23</v>
      </c>
      <c r="B29" s="1">
        <f t="shared" si="3"/>
        <v>45369</v>
      </c>
      <c r="C29" s="1">
        <f t="shared" si="4"/>
        <v>45372</v>
      </c>
      <c r="D29" t="s">
        <v>16</v>
      </c>
      <c r="H29" s="3">
        <v>0.125</v>
      </c>
    </row>
    <row r="30" spans="1:9" x14ac:dyDescent="0.25">
      <c r="A30">
        <v>24</v>
      </c>
      <c r="B30" s="1">
        <f t="shared" si="3"/>
        <v>45376</v>
      </c>
      <c r="C30" s="7">
        <f t="shared" si="4"/>
        <v>45379</v>
      </c>
      <c r="D30" s="8" t="s">
        <v>13</v>
      </c>
      <c r="E30" s="8" t="s">
        <v>14</v>
      </c>
      <c r="F30" s="9">
        <v>0.625</v>
      </c>
      <c r="G30" s="9">
        <v>0.70833333333333337</v>
      </c>
      <c r="H30" s="9">
        <f>G30-F30</f>
        <v>8.333333333333337E-2</v>
      </c>
    </row>
    <row r="31" spans="1:9" x14ac:dyDescent="0.25">
      <c r="B31" s="1"/>
      <c r="C31" s="2" t="s">
        <v>22</v>
      </c>
      <c r="H31" s="4">
        <f>SUM(H18:H30)</f>
        <v>1.4583333333333335</v>
      </c>
      <c r="I31" s="2"/>
    </row>
    <row r="33" spans="1:9" x14ac:dyDescent="0.25">
      <c r="A33">
        <v>25</v>
      </c>
      <c r="B33" s="1">
        <v>45404</v>
      </c>
      <c r="C33" s="1">
        <f>$B33+3</f>
        <v>45407</v>
      </c>
      <c r="D33" t="s">
        <v>16</v>
      </c>
      <c r="H33" s="3">
        <v>0.16666666666666666</v>
      </c>
    </row>
    <row r="34" spans="1:9" x14ac:dyDescent="0.25">
      <c r="A34">
        <v>26</v>
      </c>
      <c r="B34" s="1">
        <f t="shared" ref="B34:B37" si="5">B33+7</f>
        <v>45411</v>
      </c>
      <c r="C34" s="7">
        <f>$B34+3</f>
        <v>45414</v>
      </c>
      <c r="D34" s="8" t="s">
        <v>13</v>
      </c>
      <c r="E34" s="8" t="s">
        <v>14</v>
      </c>
      <c r="F34" s="9">
        <v>0.54166666666666663</v>
      </c>
      <c r="G34" s="9">
        <v>0.70833333333333337</v>
      </c>
      <c r="H34" s="9">
        <f>G34-F34</f>
        <v>0.16666666666666674</v>
      </c>
    </row>
    <row r="35" spans="1:9" x14ac:dyDescent="0.25">
      <c r="A35">
        <v>27</v>
      </c>
      <c r="B35" s="1">
        <f t="shared" si="5"/>
        <v>45418</v>
      </c>
      <c r="C35" s="1">
        <f>$B35+3</f>
        <v>45421</v>
      </c>
      <c r="D35" t="s">
        <v>16</v>
      </c>
      <c r="H35" s="3">
        <v>0.125</v>
      </c>
    </row>
    <row r="36" spans="1:9" x14ac:dyDescent="0.25">
      <c r="A36">
        <v>28</v>
      </c>
      <c r="B36" s="1">
        <f t="shared" si="5"/>
        <v>45425</v>
      </c>
      <c r="C36" s="1">
        <f>$B36+3</f>
        <v>45428</v>
      </c>
      <c r="D36" t="s">
        <v>16</v>
      </c>
      <c r="H36" s="3">
        <v>0.125</v>
      </c>
    </row>
    <row r="37" spans="1:9" x14ac:dyDescent="0.25">
      <c r="A37">
        <v>29</v>
      </c>
      <c r="B37" s="1">
        <f t="shared" si="5"/>
        <v>45432</v>
      </c>
      <c r="C37" s="7">
        <f>$B37+3</f>
        <v>45435</v>
      </c>
      <c r="D37" s="8" t="s">
        <v>13</v>
      </c>
      <c r="E37" s="8" t="s">
        <v>14</v>
      </c>
      <c r="F37" s="9">
        <v>0.625</v>
      </c>
      <c r="G37" s="9">
        <v>0.70833333333333337</v>
      </c>
      <c r="H37" s="9">
        <f>G37-F37</f>
        <v>8.333333333333337E-2</v>
      </c>
      <c r="I37" t="s">
        <v>39</v>
      </c>
    </row>
    <row r="38" spans="1:9" x14ac:dyDescent="0.25">
      <c r="B38" s="1"/>
      <c r="C38" s="2" t="s">
        <v>22</v>
      </c>
      <c r="H38" s="4">
        <f>SUM(H33:H37)</f>
        <v>0.66666666666666674</v>
      </c>
      <c r="I38" s="2"/>
    </row>
    <row r="39" spans="1:9" x14ac:dyDescent="0.25">
      <c r="B39" s="1"/>
      <c r="C39" s="1"/>
    </row>
    <row r="40" spans="1:9" x14ac:dyDescent="0.25">
      <c r="B40" s="1"/>
      <c r="C40" s="2" t="s">
        <v>26</v>
      </c>
      <c r="H40" s="4">
        <f>H16+H31+H38</f>
        <v>3.75</v>
      </c>
      <c r="I40" s="2"/>
    </row>
    <row r="41" spans="1:9" x14ac:dyDescent="0.25">
      <c r="B41" s="1"/>
      <c r="C41" s="1"/>
    </row>
    <row r="42" spans="1:9" x14ac:dyDescent="0.25">
      <c r="B42" s="1"/>
      <c r="C42" s="1"/>
    </row>
    <row r="43" spans="1:9" x14ac:dyDescent="0.25">
      <c r="B43" s="1"/>
      <c r="C43" s="1"/>
    </row>
    <row r="44" spans="1:9" x14ac:dyDescent="0.25">
      <c r="B44" s="1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6AD9D-663F-423F-9F93-111CAE67FAD7}">
  <dimension ref="A1:F37"/>
  <sheetViews>
    <sheetView workbookViewId="0">
      <selection activeCell="G16" sqref="G16"/>
    </sheetView>
  </sheetViews>
  <sheetFormatPr defaultRowHeight="15" x14ac:dyDescent="0.25"/>
  <cols>
    <col min="2" max="3" width="14.85546875" customWidth="1"/>
    <col min="4" max="4" width="42.5703125" customWidth="1"/>
  </cols>
  <sheetData>
    <row r="1" spans="1:6" x14ac:dyDescent="0.25">
      <c r="A1" s="2" t="s">
        <v>0</v>
      </c>
      <c r="B1" s="2" t="s">
        <v>1</v>
      </c>
      <c r="C1" s="6" t="s">
        <v>28</v>
      </c>
    </row>
    <row r="2" spans="1:6" x14ac:dyDescent="0.25">
      <c r="B2" s="2"/>
      <c r="C2" s="6" t="s">
        <v>40</v>
      </c>
    </row>
    <row r="3" spans="1:6" x14ac:dyDescent="0.25">
      <c r="A3">
        <v>1</v>
      </c>
      <c r="B3" s="1">
        <v>45194</v>
      </c>
      <c r="C3" s="1">
        <f>$B3+3</f>
        <v>45197</v>
      </c>
      <c r="D3" s="11" t="s">
        <v>41</v>
      </c>
    </row>
    <row r="4" spans="1:6" x14ac:dyDescent="0.25">
      <c r="A4">
        <v>2</v>
      </c>
      <c r="B4" s="1">
        <f>B3+7</f>
        <v>45201</v>
      </c>
      <c r="C4" s="1">
        <f t="shared" ref="C4:C15" si="0">$B4+3</f>
        <v>45204</v>
      </c>
    </row>
    <row r="5" spans="1:6" x14ac:dyDescent="0.25">
      <c r="A5">
        <v>3</v>
      </c>
      <c r="B5" s="1">
        <f t="shared" ref="B5:B15" si="1">B4+7</f>
        <v>45208</v>
      </c>
      <c r="C5" s="1">
        <f t="shared" si="0"/>
        <v>45211</v>
      </c>
    </row>
    <row r="6" spans="1:6" x14ac:dyDescent="0.25">
      <c r="A6">
        <v>4</v>
      </c>
      <c r="B6" s="1">
        <f t="shared" si="1"/>
        <v>45215</v>
      </c>
      <c r="C6" s="1">
        <f t="shared" si="0"/>
        <v>45218</v>
      </c>
    </row>
    <row r="7" spans="1:6" x14ac:dyDescent="0.25">
      <c r="A7">
        <v>5</v>
      </c>
      <c r="B7" s="1">
        <f t="shared" si="1"/>
        <v>45222</v>
      </c>
      <c r="C7" s="1">
        <f t="shared" si="0"/>
        <v>45225</v>
      </c>
    </row>
    <row r="8" spans="1:6" x14ac:dyDescent="0.25">
      <c r="A8">
        <v>6</v>
      </c>
      <c r="B8" s="1">
        <f t="shared" si="1"/>
        <v>45229</v>
      </c>
      <c r="C8" s="1">
        <f t="shared" si="0"/>
        <v>45232</v>
      </c>
    </row>
    <row r="9" spans="1:6" x14ac:dyDescent="0.25">
      <c r="A9">
        <v>7</v>
      </c>
      <c r="B9" s="1">
        <f t="shared" si="1"/>
        <v>45236</v>
      </c>
      <c r="C9" s="1">
        <f t="shared" si="0"/>
        <v>45239</v>
      </c>
    </row>
    <row r="10" spans="1:6" x14ac:dyDescent="0.25">
      <c r="A10">
        <v>8</v>
      </c>
      <c r="B10" s="1">
        <f t="shared" si="1"/>
        <v>45243</v>
      </c>
      <c r="C10" s="1">
        <f t="shared" si="0"/>
        <v>45246</v>
      </c>
    </row>
    <row r="11" spans="1:6" x14ac:dyDescent="0.25">
      <c r="A11">
        <v>9</v>
      </c>
      <c r="B11" s="1">
        <f t="shared" si="1"/>
        <v>45250</v>
      </c>
      <c r="C11" s="1">
        <f t="shared" si="0"/>
        <v>45253</v>
      </c>
    </row>
    <row r="12" spans="1:6" x14ac:dyDescent="0.25">
      <c r="B12" s="1"/>
      <c r="C12" s="2"/>
    </row>
    <row r="13" spans="1:6" x14ac:dyDescent="0.25">
      <c r="A13">
        <v>10</v>
      </c>
      <c r="B13" s="1">
        <f>B11+7</f>
        <v>45257</v>
      </c>
      <c r="C13" s="1">
        <f t="shared" si="0"/>
        <v>45260</v>
      </c>
      <c r="F13" t="s">
        <v>42</v>
      </c>
    </row>
    <row r="14" spans="1:6" x14ac:dyDescent="0.25">
      <c r="A14">
        <v>11</v>
      </c>
      <c r="B14" s="1">
        <f t="shared" si="1"/>
        <v>45264</v>
      </c>
      <c r="C14" s="1">
        <f t="shared" si="0"/>
        <v>45267</v>
      </c>
    </row>
    <row r="15" spans="1:6" x14ac:dyDescent="0.25">
      <c r="A15">
        <v>12</v>
      </c>
      <c r="B15" s="1">
        <f t="shared" si="1"/>
        <v>45271</v>
      </c>
      <c r="C15" s="1">
        <f t="shared" si="0"/>
        <v>45274</v>
      </c>
    </row>
    <row r="16" spans="1:6" x14ac:dyDescent="0.25">
      <c r="B16" s="1"/>
      <c r="C16" s="2"/>
    </row>
    <row r="18" spans="1:4" x14ac:dyDescent="0.25">
      <c r="A18">
        <v>13</v>
      </c>
      <c r="B18" s="1">
        <v>45299</v>
      </c>
      <c r="C18" s="1">
        <f>$B18+3</f>
        <v>45302</v>
      </c>
      <c r="D18" s="11" t="s">
        <v>43</v>
      </c>
    </row>
    <row r="19" spans="1:4" x14ac:dyDescent="0.25">
      <c r="A19">
        <v>14</v>
      </c>
      <c r="B19" s="1">
        <f>B18+7</f>
        <v>45306</v>
      </c>
      <c r="C19" s="1">
        <f t="shared" ref="C19:C30" si="2">$B19+3</f>
        <v>45309</v>
      </c>
    </row>
    <row r="20" spans="1:4" x14ac:dyDescent="0.25">
      <c r="A20">
        <v>15</v>
      </c>
      <c r="B20" s="1">
        <f t="shared" ref="B20:B30" si="3">B19+7</f>
        <v>45313</v>
      </c>
      <c r="C20" s="1">
        <f t="shared" si="2"/>
        <v>45316</v>
      </c>
    </row>
    <row r="21" spans="1:4" x14ac:dyDescent="0.25">
      <c r="A21">
        <v>16</v>
      </c>
      <c r="B21" s="1">
        <f t="shared" si="3"/>
        <v>45320</v>
      </c>
      <c r="C21" s="1">
        <f t="shared" si="2"/>
        <v>45323</v>
      </c>
    </row>
    <row r="22" spans="1:4" x14ac:dyDescent="0.25">
      <c r="A22">
        <v>17</v>
      </c>
      <c r="B22" s="1">
        <f t="shared" si="3"/>
        <v>45327</v>
      </c>
      <c r="C22" s="1">
        <f t="shared" si="2"/>
        <v>45330</v>
      </c>
    </row>
    <row r="23" spans="1:4" x14ac:dyDescent="0.25">
      <c r="A23">
        <v>18</v>
      </c>
      <c r="B23" s="1">
        <f t="shared" si="3"/>
        <v>45334</v>
      </c>
      <c r="C23" s="1">
        <f t="shared" si="2"/>
        <v>45337</v>
      </c>
    </row>
    <row r="24" spans="1:4" x14ac:dyDescent="0.25">
      <c r="A24">
        <v>19</v>
      </c>
      <c r="B24" s="1">
        <f t="shared" si="3"/>
        <v>45341</v>
      </c>
      <c r="C24" s="1">
        <f t="shared" si="2"/>
        <v>45344</v>
      </c>
    </row>
    <row r="25" spans="1:4" x14ac:dyDescent="0.25">
      <c r="B25" s="1"/>
      <c r="C25" s="2"/>
    </row>
    <row r="26" spans="1:4" x14ac:dyDescent="0.25">
      <c r="A26">
        <v>20</v>
      </c>
      <c r="B26" s="1">
        <f>B24+7</f>
        <v>45348</v>
      </c>
      <c r="C26" s="1">
        <f t="shared" si="2"/>
        <v>45351</v>
      </c>
    </row>
    <row r="27" spans="1:4" x14ac:dyDescent="0.25">
      <c r="A27">
        <v>21</v>
      </c>
      <c r="B27" s="1">
        <f t="shared" si="3"/>
        <v>45355</v>
      </c>
      <c r="C27" s="1">
        <f t="shared" si="2"/>
        <v>45358</v>
      </c>
    </row>
    <row r="28" spans="1:4" x14ac:dyDescent="0.25">
      <c r="A28">
        <v>22</v>
      </c>
      <c r="B28" s="1">
        <f t="shared" si="3"/>
        <v>45362</v>
      </c>
      <c r="C28" s="1">
        <f t="shared" si="2"/>
        <v>45365</v>
      </c>
    </row>
    <row r="29" spans="1:4" x14ac:dyDescent="0.25">
      <c r="A29">
        <v>23</v>
      </c>
      <c r="B29" s="1">
        <f t="shared" si="3"/>
        <v>45369</v>
      </c>
      <c r="C29" s="1">
        <f t="shared" si="2"/>
        <v>45372</v>
      </c>
    </row>
    <row r="30" spans="1:4" x14ac:dyDescent="0.25">
      <c r="A30">
        <v>24</v>
      </c>
      <c r="B30" s="1">
        <f t="shared" si="3"/>
        <v>45376</v>
      </c>
      <c r="C30" s="1">
        <f t="shared" si="2"/>
        <v>45379</v>
      </c>
    </row>
    <row r="31" spans="1:4" x14ac:dyDescent="0.25">
      <c r="B31" s="1"/>
      <c r="C31" s="2"/>
    </row>
    <row r="33" spans="1:4" x14ac:dyDescent="0.25">
      <c r="A33">
        <v>25</v>
      </c>
      <c r="B33" s="1">
        <v>45404</v>
      </c>
      <c r="C33" s="1">
        <f>$B33+3</f>
        <v>45407</v>
      </c>
    </row>
    <row r="34" spans="1:4" x14ac:dyDescent="0.25">
      <c r="A34">
        <v>26</v>
      </c>
      <c r="B34" s="1">
        <f t="shared" ref="B34:B37" si="4">B33+7</f>
        <v>45411</v>
      </c>
      <c r="C34" s="1">
        <f>$B34+3</f>
        <v>45414</v>
      </c>
    </row>
    <row r="35" spans="1:4" x14ac:dyDescent="0.25">
      <c r="A35">
        <v>27</v>
      </c>
      <c r="B35" s="1">
        <f t="shared" si="4"/>
        <v>45418</v>
      </c>
      <c r="C35" s="1">
        <f>$B35+3</f>
        <v>45421</v>
      </c>
    </row>
    <row r="36" spans="1:4" x14ac:dyDescent="0.25">
      <c r="A36">
        <v>28</v>
      </c>
      <c r="B36" s="1">
        <f t="shared" si="4"/>
        <v>45425</v>
      </c>
      <c r="C36" s="1">
        <f>$B36+3</f>
        <v>45428</v>
      </c>
    </row>
    <row r="37" spans="1:4" x14ac:dyDescent="0.25">
      <c r="A37">
        <v>29</v>
      </c>
      <c r="B37" s="1">
        <f t="shared" si="4"/>
        <v>45432</v>
      </c>
      <c r="C37" s="1">
        <f>$B37+3</f>
        <v>45435</v>
      </c>
      <c r="D37" s="11" t="s">
        <v>44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F64F6-B591-468D-8EE9-5EA18BBC0200}">
  <dimension ref="A1:D7"/>
  <sheetViews>
    <sheetView workbookViewId="0">
      <selection activeCell="E1" sqref="E1:E1048576"/>
    </sheetView>
  </sheetViews>
  <sheetFormatPr defaultRowHeight="15" x14ac:dyDescent="0.25"/>
  <cols>
    <col min="1" max="1" width="18.140625" customWidth="1"/>
    <col min="2" max="2" width="70.85546875" customWidth="1"/>
    <col min="3" max="3" width="10.28515625" customWidth="1"/>
    <col min="4" max="4" width="12" customWidth="1"/>
  </cols>
  <sheetData>
    <row r="1" spans="1:4" ht="15.75" x14ac:dyDescent="0.25">
      <c r="A1" s="12" t="s">
        <v>3</v>
      </c>
      <c r="B1" s="12" t="s">
        <v>45</v>
      </c>
      <c r="C1" s="12" t="s">
        <v>46</v>
      </c>
      <c r="D1" s="12" t="s">
        <v>47</v>
      </c>
    </row>
    <row r="2" spans="1:4" ht="15.75" x14ac:dyDescent="0.25">
      <c r="A2" s="13" t="s">
        <v>6</v>
      </c>
      <c r="B2" s="14" t="s">
        <v>48</v>
      </c>
      <c r="C2" s="17">
        <v>1</v>
      </c>
      <c r="D2" s="16" t="s">
        <v>49</v>
      </c>
    </row>
    <row r="3" spans="1:4" ht="15.75" x14ac:dyDescent="0.25">
      <c r="A3" s="13" t="s">
        <v>17</v>
      </c>
      <c r="B3" s="14" t="s">
        <v>50</v>
      </c>
      <c r="C3" s="17">
        <v>1</v>
      </c>
      <c r="D3" s="15" t="s">
        <v>51</v>
      </c>
    </row>
    <row r="4" spans="1:4" ht="15.75" x14ac:dyDescent="0.25">
      <c r="A4" s="13" t="s">
        <v>18</v>
      </c>
      <c r="B4" s="14" t="s">
        <v>52</v>
      </c>
      <c r="C4" s="17">
        <v>1</v>
      </c>
      <c r="D4" s="16" t="s">
        <v>53</v>
      </c>
    </row>
    <row r="5" spans="1:4" ht="15.75" x14ac:dyDescent="0.25">
      <c r="A5" s="13" t="s">
        <v>29</v>
      </c>
      <c r="B5" s="14" t="s">
        <v>54</v>
      </c>
      <c r="C5" s="17">
        <v>2</v>
      </c>
      <c r="D5" s="16" t="s">
        <v>49</v>
      </c>
    </row>
    <row r="6" spans="1:4" ht="15.75" x14ac:dyDescent="0.25">
      <c r="A6" s="13" t="s">
        <v>31</v>
      </c>
      <c r="B6" s="14" t="s">
        <v>55</v>
      </c>
      <c r="C6" s="17">
        <v>2</v>
      </c>
      <c r="D6" s="15" t="s">
        <v>51</v>
      </c>
    </row>
    <row r="7" spans="1:4" ht="15.75" x14ac:dyDescent="0.25">
      <c r="A7" s="13" t="s">
        <v>37</v>
      </c>
      <c r="B7" s="14" t="s">
        <v>56</v>
      </c>
      <c r="C7" s="17">
        <v>2</v>
      </c>
      <c r="D7" s="16" t="s">
        <v>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Cohort 3</vt:lpstr>
      <vt:lpstr>Cohort 2</vt:lpstr>
      <vt:lpstr>Cohort 1</vt:lpstr>
      <vt:lpstr>Modules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 Scott</dc:creator>
  <cp:keywords/>
  <dc:description/>
  <cp:lastModifiedBy>Philip Scott</cp:lastModifiedBy>
  <cp:revision/>
  <dcterms:created xsi:type="dcterms:W3CDTF">2022-06-22T12:41:14Z</dcterms:created>
  <dcterms:modified xsi:type="dcterms:W3CDTF">2024-02-21T10:57:23Z</dcterms:modified>
  <cp:category/>
  <cp:contentStatus/>
</cp:coreProperties>
</file>