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an 2022\Nos Worksheets\Noss Marking 2022\Module Box\"/>
    </mc:Choice>
  </mc:AlternateContent>
  <xr:revisionPtr revIDLastSave="0" documentId="13_ncr:1_{3565787B-433B-4B5E-8CEF-7D19384B42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Sheet1!$B$2:$I$7</definedName>
    <definedName name="_xlnm.Print_Area" localSheetId="0">Sheet1!$B$1:$M$23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3" i="1" l="1"/>
  <c r="L23" i="1"/>
  <c r="K23" i="1"/>
  <c r="M22" i="1"/>
  <c r="L22" i="1"/>
  <c r="K22" i="1"/>
  <c r="M21" i="1"/>
  <c r="L21" i="1"/>
  <c r="K21" i="1"/>
  <c r="M20" i="1"/>
  <c r="L20" i="1"/>
  <c r="K20" i="1"/>
  <c r="M18" i="1"/>
  <c r="M17" i="1"/>
  <c r="M16" i="1"/>
  <c r="M19" i="1"/>
  <c r="L19" i="1"/>
  <c r="K19" i="1"/>
  <c r="L18" i="1"/>
  <c r="K18" i="1"/>
  <c r="L17" i="1"/>
  <c r="K17" i="1"/>
  <c r="L16" i="1"/>
  <c r="K16" i="1"/>
  <c r="F42" i="1"/>
  <c r="I42" i="1" s="1"/>
  <c r="H42" i="1"/>
  <c r="F43" i="1"/>
  <c r="H43" i="1"/>
  <c r="I43" i="1"/>
  <c r="F44" i="1"/>
  <c r="I44" i="1" s="1"/>
  <c r="H44" i="1"/>
  <c r="F45" i="1"/>
  <c r="H45" i="1"/>
  <c r="F46" i="1"/>
  <c r="H46" i="1"/>
  <c r="I46" i="1"/>
  <c r="F47" i="1"/>
  <c r="H47" i="1"/>
  <c r="I47" i="1"/>
  <c r="F48" i="1"/>
  <c r="H48" i="1"/>
  <c r="F49" i="1"/>
  <c r="H49" i="1"/>
  <c r="F50" i="1"/>
  <c r="H50" i="1"/>
  <c r="I50" i="1" s="1"/>
  <c r="F51" i="1"/>
  <c r="H51" i="1"/>
  <c r="I51" i="1" s="1"/>
  <c r="F52" i="1"/>
  <c r="I52" i="1" s="1"/>
  <c r="H52" i="1"/>
  <c r="I49" i="1" l="1"/>
  <c r="I48" i="1"/>
  <c r="I45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H4" i="1"/>
  <c r="F4" i="1"/>
  <c r="I24" i="1" l="1"/>
  <c r="I25" i="1"/>
  <c r="I28" i="1"/>
  <c r="I32" i="1"/>
  <c r="I33" i="1"/>
  <c r="I36" i="1"/>
  <c r="I40" i="1"/>
  <c r="I41" i="1"/>
  <c r="I29" i="1" l="1"/>
  <c r="I21" i="1"/>
  <c r="I37" i="1"/>
  <c r="I20" i="1"/>
  <c r="I35" i="1"/>
  <c r="I27" i="1"/>
  <c r="I39" i="1"/>
  <c r="I31" i="1"/>
  <c r="I23" i="1"/>
  <c r="I38" i="1"/>
  <c r="I30" i="1"/>
  <c r="I22" i="1"/>
  <c r="I34" i="1"/>
  <c r="I26" i="1"/>
  <c r="I5" i="1"/>
  <c r="I6" i="1"/>
  <c r="I10" i="1"/>
  <c r="I11" i="1"/>
  <c r="I13" i="1"/>
  <c r="I14" i="1"/>
  <c r="I15" i="1"/>
  <c r="I17" i="1"/>
  <c r="I18" i="1"/>
  <c r="I19" i="1"/>
  <c r="I4" i="1"/>
  <c r="I12" i="1" l="1"/>
  <c r="I8" i="1"/>
  <c r="I16" i="1"/>
  <c r="I9" i="1"/>
  <c r="I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<sst xmlns="http://schemas.openxmlformats.org/spreadsheetml/2006/main" count="168" uniqueCount="161">
  <si>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</si>
  <si>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</si>
  <si>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</si>
  <si>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</si>
  <si>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</si>
  <si>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</si>
  <si>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</si>
  <si>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</si>
  <si>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</si>
  <si>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</si>
  <si>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</si>
  <si>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Dist</t>
  </si>
  <si>
    <t>Merit</t>
  </si>
  <si>
    <t>Pass</t>
  </si>
  <si>
    <t>Component 1</t>
  </si>
  <si>
    <t>Component 2</t>
  </si>
  <si>
    <t>Comp 1</t>
  </si>
  <si>
    <t>Comp 2</t>
  </si>
  <si>
    <t>Sl</t>
  </si>
  <si>
    <t>Course work</t>
  </si>
  <si>
    <t>2001079/1</t>
  </si>
  <si>
    <t>1908119/1</t>
  </si>
  <si>
    <t>1904741/1</t>
  </si>
  <si>
    <t>1909721/2</t>
  </si>
  <si>
    <t>1910721/1</t>
  </si>
  <si>
    <t>1909722/2</t>
  </si>
  <si>
    <t>1805494/2</t>
  </si>
  <si>
    <t>2115880/1</t>
  </si>
  <si>
    <t>1801309/2</t>
  </si>
  <si>
    <t>1903551/1</t>
  </si>
  <si>
    <t>1904804/1</t>
  </si>
  <si>
    <t>2008862/2</t>
  </si>
  <si>
    <t>1250289/4</t>
  </si>
  <si>
    <t>1708241/3</t>
  </si>
  <si>
    <t>2012800/1</t>
  </si>
  <si>
    <t>1903715/1</t>
  </si>
  <si>
    <t>1903420/2</t>
  </si>
  <si>
    <t>1908160/1</t>
  </si>
  <si>
    <t>2013015/1</t>
  </si>
  <si>
    <t>2003836/1</t>
  </si>
  <si>
    <t>1904789/1</t>
  </si>
  <si>
    <t>1908686/1</t>
  </si>
  <si>
    <t>2004728/1</t>
  </si>
  <si>
    <t>1909188/1</t>
  </si>
  <si>
    <t>1910726/1</t>
  </si>
  <si>
    <t>1906962/1</t>
  </si>
  <si>
    <t>1908704/1</t>
  </si>
  <si>
    <t>1910400/1</t>
  </si>
  <si>
    <t>1910716/1</t>
  </si>
  <si>
    <t>1903413/1</t>
  </si>
  <si>
    <t>2003948/1</t>
  </si>
  <si>
    <t>2000388/1</t>
  </si>
  <si>
    <t>2004737/1</t>
  </si>
  <si>
    <t>2003859/1</t>
  </si>
  <si>
    <t>1910316/1</t>
  </si>
  <si>
    <t>2005063/1</t>
  </si>
  <si>
    <t>2003893/1</t>
  </si>
  <si>
    <t>2004462/1</t>
  </si>
  <si>
    <t>2011592/1</t>
  </si>
  <si>
    <t>1908067/1</t>
  </si>
  <si>
    <t xml:space="preserve">DANIEL ADAM  </t>
  </si>
  <si>
    <t xml:space="preserve">GERAINT LINFORD  </t>
  </si>
  <si>
    <t xml:space="preserve">STEVEN ALEXANDER  </t>
  </si>
  <si>
    <t>THERESA ALEXANDRA EILEEN</t>
  </si>
  <si>
    <t xml:space="preserve">BEN    </t>
  </si>
  <si>
    <t xml:space="preserve">MARTIN ANDREW  </t>
  </si>
  <si>
    <t xml:space="preserve">PAUL SAMUEL  </t>
  </si>
  <si>
    <t xml:space="preserve">SAMANTHA JAY  </t>
  </si>
  <si>
    <t xml:space="preserve">STEVEN TANNER  </t>
  </si>
  <si>
    <t>ELIZABETH LOWRIE ROSE</t>
  </si>
  <si>
    <t xml:space="preserve">JULIAN    </t>
  </si>
  <si>
    <t xml:space="preserve">TAYLOR DAWN  </t>
  </si>
  <si>
    <t xml:space="preserve">HARRY MICHAEL  </t>
  </si>
  <si>
    <t xml:space="preserve">JOHN PAUL  </t>
  </si>
  <si>
    <t xml:space="preserve">DEREK WAYNE  </t>
  </si>
  <si>
    <t xml:space="preserve">JOHN REGINALD  </t>
  </si>
  <si>
    <t xml:space="preserve">SHARLA    </t>
  </si>
  <si>
    <t xml:space="preserve">BRYONI    </t>
  </si>
  <si>
    <t xml:space="preserve">LEON SCOTT  </t>
  </si>
  <si>
    <t xml:space="preserve">JACOB JOHN  </t>
  </si>
  <si>
    <t>EMMA REBECCA ANGHARAD</t>
  </si>
  <si>
    <t xml:space="preserve">ZACK    </t>
  </si>
  <si>
    <t xml:space="preserve">ROBERT IWAN  </t>
  </si>
  <si>
    <t xml:space="preserve">BRANDON PHILIP  </t>
  </si>
  <si>
    <t xml:space="preserve">LIAM AFON  </t>
  </si>
  <si>
    <t xml:space="preserve">EMILY ROSE  </t>
  </si>
  <si>
    <t xml:space="preserve">ETHAN    </t>
  </si>
  <si>
    <t xml:space="preserve">JOSEFF DAFYDD  </t>
  </si>
  <si>
    <t xml:space="preserve">OLLIE    </t>
  </si>
  <si>
    <t xml:space="preserve">KATIE    </t>
  </si>
  <si>
    <t xml:space="preserve">ASHLEIGH    </t>
  </si>
  <si>
    <t xml:space="preserve">LIAM AARON  </t>
  </si>
  <si>
    <t xml:space="preserve">VOLODYMYR    </t>
  </si>
  <si>
    <t xml:space="preserve">CARYS    </t>
  </si>
  <si>
    <t xml:space="preserve">JAMES    </t>
  </si>
  <si>
    <t xml:space="preserve">KRISTEN    </t>
  </si>
  <si>
    <t xml:space="preserve">THOMAS ELLIS  </t>
  </si>
  <si>
    <t xml:space="preserve">LARA    </t>
  </si>
  <si>
    <t>CONNOR MICHAEL ANTHONY</t>
  </si>
  <si>
    <t>DONNA MARIE ROSE</t>
  </si>
  <si>
    <t>CARLSON</t>
  </si>
  <si>
    <t>JONES</t>
  </si>
  <si>
    <t>MOON</t>
  </si>
  <si>
    <t>DARZINS</t>
  </si>
  <si>
    <t>CROOK</t>
  </si>
  <si>
    <t>NEWMAN</t>
  </si>
  <si>
    <t>JOHN</t>
  </si>
  <si>
    <t>MOORE</t>
  </si>
  <si>
    <t>PROCTOR</t>
  </si>
  <si>
    <t>MILLIGAN</t>
  </si>
  <si>
    <t>HODGES</t>
  </si>
  <si>
    <t>BYRNE</t>
  </si>
  <si>
    <t>HUGHES</t>
  </si>
  <si>
    <t>CARVELL</t>
  </si>
  <si>
    <t>DUNKLEY-WILLIAMS</t>
  </si>
  <si>
    <t>PASSARIELLO</t>
  </si>
  <si>
    <t>KEIGHLEY</t>
  </si>
  <si>
    <t>MATHIAS</t>
  </si>
  <si>
    <t>HOPKINS</t>
  </si>
  <si>
    <t>WILLIAMS</t>
  </si>
  <si>
    <t>EVANS</t>
  </si>
  <si>
    <t>JAMIESON</t>
  </si>
  <si>
    <t>GORMAN</t>
  </si>
  <si>
    <t>SMALLDON</t>
  </si>
  <si>
    <t>STOCKDALE</t>
  </si>
  <si>
    <t>NEEDHAM</t>
  </si>
  <si>
    <t>THOMAS</t>
  </si>
  <si>
    <t>BIRD</t>
  </si>
  <si>
    <t>REES</t>
  </si>
  <si>
    <t>SIMONS</t>
  </si>
  <si>
    <t>JARVIS</t>
  </si>
  <si>
    <t>KOVALENKO</t>
  </si>
  <si>
    <t>BULLER</t>
  </si>
  <si>
    <t>BENNETT</t>
  </si>
  <si>
    <t>MARINA DA COSTA PALMA ROCHA</t>
  </si>
  <si>
    <t>WILSON</t>
  </si>
  <si>
    <t>KENNETT</t>
  </si>
  <si>
    <t>1902198/1</t>
  </si>
  <si>
    <t xml:space="preserve">THOMAS CHRISTOPHER  </t>
  </si>
  <si>
    <t>PLATT</t>
  </si>
  <si>
    <t>1708386/2</t>
  </si>
  <si>
    <t xml:space="preserve">SILVIA STOIANOVA  </t>
  </si>
  <si>
    <t>SETTLE</t>
  </si>
  <si>
    <t>1904085/1</t>
  </si>
  <si>
    <t>HARRISON DAVID JOSEPH</t>
  </si>
  <si>
    <t>STONE</t>
  </si>
  <si>
    <t>1911310/1</t>
  </si>
  <si>
    <t xml:space="preserve">CHRISTOPHER JAMES  </t>
  </si>
  <si>
    <t>AGUILAR</t>
  </si>
  <si>
    <t>GEMINIA</t>
  </si>
  <si>
    <t>2001127/1</t>
  </si>
  <si>
    <t xml:space="preserve">ISAAC </t>
  </si>
  <si>
    <t>DAVID</t>
  </si>
  <si>
    <t>1051176/4</t>
  </si>
  <si>
    <t>SMITH</t>
  </si>
  <si>
    <t>SOROKO</t>
  </si>
  <si>
    <t>JORDAN</t>
  </si>
  <si>
    <t>1900652/1</t>
  </si>
  <si>
    <t>1805357/1</t>
  </si>
  <si>
    <t>CALLUM</t>
  </si>
  <si>
    <t>1908634/1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</si>
</sst>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vertical="center" shrinkToFit="1"/>
    </xf>
    <xf numFmtId="0" fontId="1" fillId="0" borderId="0" xfId="0" applyFont="1" applyAlignment="1">
      <alignment horizontal="center" shrinkToFit="1"/>
    </xf>
    <xf numFmtId="0" fontId="0" fillId="0" borderId="0" xfId="0" applyAlignment="1">
      <alignment shrinkToFit="1"/>
    </xf>
    <xf numFmtId="0" fontId="2" fillId="2" borderId="3" xfId="0" applyFont="1" applyFill="1" applyBorder="1" applyAlignment="1">
      <alignment vertical="center" shrinkToFit="1"/>
    </xf>
    <xf numFmtId="15" fontId="0" fillId="0" borderId="0" xfId="0" applyNumberFormat="1" applyAlignment="1">
      <alignment shrinkToFit="1"/>
    </xf>
    <xf numFmtId="0" fontId="0" fillId="0" borderId="1" xfId="0" applyBorder="1" applyAlignment="1">
      <alignment shrinkToFit="1"/>
    </xf>
    <xf numFmtId="1" fontId="0" fillId="0" borderId="1" xfId="0" applyNumberFormat="1" applyBorder="1" applyAlignment="1">
      <alignment shrinkToFit="1"/>
    </xf>
    <xf numFmtId="0" fontId="1" fillId="0" borderId="1" xfId="0" applyFont="1" applyBorder="1" applyAlignment="1">
      <alignment vertical="center" shrinkToFit="1"/>
    </xf>
    <xf numFmtId="15" fontId="2" fillId="2" borderId="1" xfId="0" applyNumberFormat="1" applyFont="1" applyFill="1" applyBorder="1" applyAlignment="1">
      <alignment horizontal="left" vertical="center" shrinkToFit="1"/>
    </xf>
    <xf numFmtId="15" fontId="2" fillId="2" borderId="1" xfId="0" applyNumberFormat="1" applyFont="1" applyFill="1" applyBorder="1" applyAlignment="1">
      <alignment horizontal="center" vertical="center" shrinkToFit="1"/>
    </xf>
    <xf numFmtId="9" fontId="2" fillId="2" borderId="1" xfId="0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shrinkToFit="1"/>
    </xf>
    <xf numFmtId="0" fontId="0" fillId="0" borderId="1" xfId="0" applyBorder="1" applyAlignment="1">
      <alignment horizontal="left" vertical="center" shrinkToFit="1"/>
    </xf>
    <xf numFmtId="15" fontId="2" fillId="2" borderId="4" xfId="0" applyNumberFormat="1" applyFont="1" applyFill="1" applyBorder="1" applyAlignment="1">
      <alignment horizontal="center" vertical="center" shrinkToFit="1"/>
    </xf>
    <xf numFmtId="15" fontId="2" fillId="2" borderId="5" xfId="0" applyNumberFormat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shrinkToFit="1"/>
    </xf>
    <xf numFmtId="0" fontId="2" fillId="2" borderId="6" xfId="0" applyFont="1" applyFill="1" applyBorder="1" applyAlignment="1">
      <alignment horizontal="center" shrinkToFit="1"/>
    </xf>
    <xf numFmtId="0" fontId="2" fillId="2" borderId="5" xfId="0" applyFont="1" applyFill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view="pageLayout" zoomScale="117" zoomScalePageLayoutView="117" workbookViewId="0">
      <selection activeCell="K58" sqref="K58"/>
    </sheetView>
  </sheetViews>
  <sheetFormatPr defaultColWidth="9.109375" defaultRowHeight="13.2" x14ac:dyDescent="0.25"/>
  <cols>
    <col min="1" max="1" width="4.109375" style="4" customWidth="1"/>
    <col min="2" max="2" width="19" style="4" customWidth="1"/>
    <col min="3" max="3" width="22.88671875" style="4" customWidth="1"/>
    <col min="4" max="4" width="11.33203125" style="4" customWidth="1"/>
    <col min="5" max="5" width="5.88671875" style="4" customWidth="1"/>
    <col min="6" max="6" width="6.109375" style="4" customWidth="1"/>
    <col min="7" max="7" width="5.88671875" style="4" customWidth="1"/>
    <col min="8" max="8" width="5.44140625" style="4" customWidth="1"/>
    <col min="9" max="9" width="10.33203125" style="4" customWidth="1"/>
    <col min="10" max="10" width="9.44140625" style="4" bestFit="1" customWidth="1"/>
    <col min="11" max="11" width="7.44140625" style="4" customWidth="1"/>
    <col min="12" max="12" width="8.33203125" style="4" bestFit="1" customWidth="1"/>
    <col min="13" max="16384" width="9.109375" style="4"/>
  </cols>
  <sheetData>
    <row r="1" spans="1:13" x14ac:dyDescent="0.25">
      <c r="A1" s="2" t="s">
        <v>18</v>
      </c>
      <c r="B1" s="2" t="s">
        <v>1</v>
      </c>
      <c r="C1" s="2" t="s">
        <v>0</v>
      </c>
      <c r="D1" s="2" t="s">
        <v>3</v>
      </c>
      <c r="E1" s="17" t="s">
        <v>10</v>
      </c>
      <c r="F1" s="18"/>
      <c r="G1" s="18"/>
      <c r="H1" s="18"/>
      <c r="I1" s="19"/>
      <c r="J1" s="3"/>
    </row>
    <row r="2" spans="1:13" x14ac:dyDescent="0.25">
      <c r="A2" s="5"/>
      <c r="B2" s="5"/>
      <c r="C2" s="5"/>
      <c r="D2" s="5"/>
      <c r="E2" s="15" t="s">
        <v>14</v>
      </c>
      <c r="F2" s="16"/>
      <c r="G2" s="15" t="s">
        <v>15</v>
      </c>
      <c r="H2" s="16"/>
      <c r="I2" s="10" t="s">
        <v>2</v>
      </c>
      <c r="J2" s="6"/>
    </row>
    <row r="3" spans="1:13" x14ac:dyDescent="0.25">
      <c r="A3" s="5"/>
      <c r="B3" s="5"/>
      <c r="C3" s="5"/>
      <c r="D3" s="5"/>
      <c r="E3" s="11" t="s">
        <v>19</v>
      </c>
      <c r="F3" s="12">
        <v>0.5</v>
      </c>
      <c r="G3" s="11" t="s">
        <v>19</v>
      </c>
      <c r="H3" s="12">
        <v>0.5</v>
      </c>
      <c r="I3" s="11"/>
      <c r="J3" s="6"/>
    </row>
    <row r="4" spans="1:13" ht="14.1" customHeight="1" x14ac:dyDescent="0.25">
      <c r="A4" s="14">
        <v>1</v>
      </c>
      <c r="B4" s="1" t="s">
        <v>100</v>
      </c>
      <c r="C4" s="1" t="s">
        <v>60</v>
      </c>
      <c r="D4" s="1" t="s">
        <v>20</v>
      </c>
      <c r="E4" s="1">
        <v>93</v>
      </c>
      <c r="F4" s="1">
        <f>(E4/100)*50</f>
        <v>46.5</v>
      </c>
      <c r="G4" s="1">
        <v>90</v>
      </c>
      <c r="H4" s="1">
        <f>(G4/100)*50</f>
        <v>45</v>
      </c>
      <c r="I4" s="7">
        <f>ROUNDUP(SUM(F4,H4),2)</f>
        <v>91.5</v>
      </c>
    </row>
    <row r="5" spans="1:13" ht="14.1" customHeight="1" x14ac:dyDescent="0.25">
      <c r="A5" s="14">
        <v>2</v>
      </c>
      <c r="B5" s="1" t="s">
        <v>101</v>
      </c>
      <c r="C5" s="1" t="s">
        <v>61</v>
      </c>
      <c r="D5" s="1" t="s">
        <v>21</v>
      </c>
      <c r="E5" s="1">
        <v>96</v>
      </c>
      <c r="F5" s="1">
        <f t="shared" ref="F5:F52" si="0">(E5/100)*50</f>
        <v>48</v>
      </c>
      <c r="G5" s="1">
        <v>87</v>
      </c>
      <c r="H5" s="1">
        <f t="shared" ref="H5:H52" si="1">(G5/100)*50</f>
        <v>43.5</v>
      </c>
      <c r="I5" s="7">
        <f t="shared" ref="I5:I41" si="2">ROUNDUP(SUM(F5,H5),2)</f>
        <v>91.5</v>
      </c>
    </row>
    <row r="6" spans="1:13" ht="14.1" customHeight="1" x14ac:dyDescent="0.25">
      <c r="A6" s="14">
        <v>3</v>
      </c>
      <c r="B6" s="1" t="s">
        <v>102</v>
      </c>
      <c r="C6" s="1" t="s">
        <v>62</v>
      </c>
      <c r="D6" s="1" t="s">
        <v>22</v>
      </c>
      <c r="E6" s="1">
        <v>81</v>
      </c>
      <c r="F6" s="1">
        <f t="shared" si="0"/>
        <v>40.5</v>
      </c>
      <c r="G6" s="1">
        <v>87</v>
      </c>
      <c r="H6" s="1">
        <f t="shared" si="1"/>
        <v>43.5</v>
      </c>
      <c r="I6" s="7">
        <f t="shared" si="2"/>
        <v>84</v>
      </c>
    </row>
    <row r="7" spans="1:13" ht="14.1" customHeight="1" x14ac:dyDescent="0.25">
      <c r="A7" s="14">
        <v>4</v>
      </c>
      <c r="B7" s="1" t="s">
        <v>103</v>
      </c>
      <c r="C7" s="1" t="s">
        <v>63</v>
      </c>
      <c r="D7" s="1" t="s">
        <v>23</v>
      </c>
      <c r="E7" s="1">
        <v>77</v>
      </c>
      <c r="F7" s="1">
        <f t="shared" si="0"/>
        <v>38.5</v>
      </c>
      <c r="G7" s="1">
        <v>80</v>
      </c>
      <c r="H7" s="1">
        <f t="shared" si="1"/>
        <v>40</v>
      </c>
      <c r="I7" s="7">
        <f t="shared" si="2"/>
        <v>78.5</v>
      </c>
    </row>
    <row r="8" spans="1:13" ht="14.1" customHeight="1" x14ac:dyDescent="0.25">
      <c r="A8" s="14">
        <v>5</v>
      </c>
      <c r="B8" s="1" t="s">
        <v>104</v>
      </c>
      <c r="C8" s="1" t="s">
        <v>64</v>
      </c>
      <c r="D8" s="1" t="s">
        <v>24</v>
      </c>
      <c r="E8" s="1">
        <v>51</v>
      </c>
      <c r="F8" s="1">
        <f t="shared" si="0"/>
        <v>25.5</v>
      </c>
      <c r="G8" s="1">
        <v>81</v>
      </c>
      <c r="H8" s="1">
        <f t="shared" si="1"/>
        <v>40.5</v>
      </c>
      <c r="I8" s="7">
        <f t="shared" si="2"/>
        <v>66</v>
      </c>
    </row>
    <row r="9" spans="1:13" ht="14.1" customHeight="1" x14ac:dyDescent="0.25">
      <c r="A9" s="14">
        <v>6</v>
      </c>
      <c r="B9" s="1" t="s">
        <v>103</v>
      </c>
      <c r="C9" s="1" t="s">
        <v>65</v>
      </c>
      <c r="D9" s="1" t="s">
        <v>25</v>
      </c>
      <c r="E9" s="1">
        <v>86</v>
      </c>
      <c r="F9" s="1">
        <f t="shared" si="0"/>
        <v>43</v>
      </c>
      <c r="G9" s="1">
        <v>80</v>
      </c>
      <c r="H9" s="1">
        <f t="shared" si="1"/>
        <v>40</v>
      </c>
      <c r="I9" s="7">
        <f t="shared" si="2"/>
        <v>83</v>
      </c>
    </row>
    <row r="10" spans="1:13" ht="14.1" customHeight="1" x14ac:dyDescent="0.25">
      <c r="A10" s="14">
        <v>7</v>
      </c>
      <c r="B10" s="1" t="s">
        <v>105</v>
      </c>
      <c r="C10" s="1" t="s">
        <v>66</v>
      </c>
      <c r="D10" s="1" t="s">
        <v>26</v>
      </c>
      <c r="E10" s="1">
        <v>55</v>
      </c>
      <c r="F10" s="1">
        <f t="shared" si="0"/>
        <v>27.500000000000004</v>
      </c>
      <c r="G10" s="1">
        <v>78</v>
      </c>
      <c r="H10" s="1">
        <f t="shared" si="1"/>
        <v>39</v>
      </c>
      <c r="I10" s="7">
        <f t="shared" si="2"/>
        <v>66.5</v>
      </c>
    </row>
    <row r="11" spans="1:13" ht="14.1" customHeight="1" x14ac:dyDescent="0.25">
      <c r="A11" s="14">
        <v>8</v>
      </c>
      <c r="B11" s="1" t="s">
        <v>106</v>
      </c>
      <c r="C11" s="1" t="s">
        <v>67</v>
      </c>
      <c r="D11" s="1" t="s">
        <v>27</v>
      </c>
      <c r="E11" s="1">
        <v>84</v>
      </c>
      <c r="F11" s="1">
        <f t="shared" si="0"/>
        <v>42</v>
      </c>
      <c r="G11" s="1">
        <v>78</v>
      </c>
      <c r="H11" s="1">
        <f t="shared" si="1"/>
        <v>39</v>
      </c>
      <c r="I11" s="7">
        <f t="shared" si="2"/>
        <v>81</v>
      </c>
    </row>
    <row r="12" spans="1:13" ht="14.1" customHeight="1" x14ac:dyDescent="0.25">
      <c r="A12" s="14">
        <v>9</v>
      </c>
      <c r="B12" s="1" t="s">
        <v>107</v>
      </c>
      <c r="C12" s="1" t="s">
        <v>68</v>
      </c>
      <c r="D12" s="1" t="s">
        <v>28</v>
      </c>
      <c r="E12" s="1">
        <v>68</v>
      </c>
      <c r="F12" s="1">
        <f t="shared" si="0"/>
        <v>34</v>
      </c>
      <c r="G12" s="1">
        <v>80</v>
      </c>
      <c r="H12" s="1">
        <f t="shared" si="1"/>
        <v>40</v>
      </c>
      <c r="I12" s="7">
        <f t="shared" si="2"/>
        <v>74</v>
      </c>
    </row>
    <row r="13" spans="1:13" ht="14.1" customHeight="1" x14ac:dyDescent="0.25">
      <c r="A13" s="14">
        <v>10</v>
      </c>
      <c r="B13" s="1" t="s">
        <v>108</v>
      </c>
      <c r="C13" s="1" t="s">
        <v>69</v>
      </c>
      <c r="D13" s="1" t="s">
        <v>29</v>
      </c>
      <c r="E13" s="1">
        <v>85</v>
      </c>
      <c r="F13" s="1">
        <f t="shared" si="0"/>
        <v>42.5</v>
      </c>
      <c r="G13" s="1">
        <v>92</v>
      </c>
      <c r="H13" s="1">
        <f t="shared" si="1"/>
        <v>46</v>
      </c>
      <c r="I13" s="7">
        <f t="shared" si="2"/>
        <v>88.5</v>
      </c>
    </row>
    <row r="14" spans="1:13" ht="14.1" customHeight="1" x14ac:dyDescent="0.25">
      <c r="A14" s="14">
        <v>11</v>
      </c>
      <c r="B14" s="1" t="s">
        <v>109</v>
      </c>
      <c r="C14" s="1" t="s">
        <v>70</v>
      </c>
      <c r="D14" s="1" t="s">
        <v>30</v>
      </c>
      <c r="E14" s="1">
        <v>82</v>
      </c>
      <c r="F14" s="1">
        <f t="shared" si="0"/>
        <v>41</v>
      </c>
      <c r="G14" s="1">
        <v>90</v>
      </c>
      <c r="H14" s="1">
        <f t="shared" si="1"/>
        <v>45</v>
      </c>
      <c r="I14" s="7">
        <f t="shared" si="2"/>
        <v>86</v>
      </c>
    </row>
    <row r="15" spans="1:13" ht="14.1" customHeight="1" x14ac:dyDescent="0.25">
      <c r="A15" s="14">
        <v>12</v>
      </c>
      <c r="B15" s="1" t="s">
        <v>110</v>
      </c>
      <c r="C15" s="1" t="s">
        <v>71</v>
      </c>
      <c r="D15" s="1" t="s">
        <v>31</v>
      </c>
      <c r="E15" s="1">
        <v>94</v>
      </c>
      <c r="F15" s="1">
        <f t="shared" si="0"/>
        <v>47</v>
      </c>
      <c r="G15" s="1">
        <v>82</v>
      </c>
      <c r="H15" s="1">
        <f t="shared" si="1"/>
        <v>41</v>
      </c>
      <c r="I15" s="7">
        <f t="shared" si="2"/>
        <v>88</v>
      </c>
      <c r="J15" s="13"/>
      <c r="K15" s="9" t="s">
        <v>16</v>
      </c>
      <c r="L15" s="9" t="s">
        <v>17</v>
      </c>
      <c r="M15" s="9" t="s">
        <v>9</v>
      </c>
    </row>
    <row r="16" spans="1:13" ht="14.1" customHeight="1" x14ac:dyDescent="0.25">
      <c r="A16" s="14">
        <v>13</v>
      </c>
      <c r="B16" s="1" t="s">
        <v>111</v>
      </c>
      <c r="C16" s="1" t="s">
        <v>72</v>
      </c>
      <c r="D16" s="1" t="s">
        <v>32</v>
      </c>
      <c r="E16" s="1">
        <v>70</v>
      </c>
      <c r="F16" s="1">
        <f t="shared" si="0"/>
        <v>35</v>
      </c>
      <c r="G16" s="1">
        <v>86</v>
      </c>
      <c r="H16" s="1">
        <f t="shared" si="1"/>
        <v>43</v>
      </c>
      <c r="I16" s="7">
        <f t="shared" si="2"/>
        <v>78</v>
      </c>
      <c r="J16" s="13" t="s">
        <v>4</v>
      </c>
      <c r="K16" s="8">
        <f>SUMIF(E4:E51,"&lt;&gt;0")/COUNTIF(E4:E50,"&lt;&gt;0")</f>
        <v>75.409090909090907</v>
      </c>
      <c r="L16" s="8">
        <f>SUMIF(G4:G51,"&lt;&gt;0")/COUNTIF(G4:G50,"&lt;&gt;0")</f>
        <v>81.875</v>
      </c>
      <c r="M16" s="7">
        <f>ROUNDUP(SUMIF(I4:I51,"&lt;&gt;0")/COUNTIF(I4:I52,"&lt;&gt;0"),2)</f>
        <v>74.930000000000007</v>
      </c>
    </row>
    <row r="17" spans="1:13" ht="14.1" customHeight="1" x14ac:dyDescent="0.25">
      <c r="A17" s="14">
        <v>14</v>
      </c>
      <c r="B17" s="1" t="s">
        <v>112</v>
      </c>
      <c r="C17" s="1" t="s">
        <v>73</v>
      </c>
      <c r="D17" s="1" t="s">
        <v>33</v>
      </c>
      <c r="E17" s="1">
        <v>70</v>
      </c>
      <c r="F17" s="1">
        <f t="shared" si="0"/>
        <v>35</v>
      </c>
      <c r="G17" s="1">
        <v>82</v>
      </c>
      <c r="H17" s="1">
        <f t="shared" si="1"/>
        <v>41</v>
      </c>
      <c r="I17" s="7">
        <f t="shared" si="2"/>
        <v>76</v>
      </c>
      <c r="J17" s="13" t="s">
        <v>5</v>
      </c>
      <c r="K17" s="8">
        <f>STDEV(E4:E52)</f>
        <v>26.916537667389541</v>
      </c>
      <c r="L17" s="8">
        <f>STDEV(G4:G52)</f>
        <v>33.490264094444612</v>
      </c>
      <c r="M17" s="8">
        <f>STDEV(I4:I52)</f>
        <v>28.517001731512771</v>
      </c>
    </row>
    <row r="18" spans="1:13" ht="14.1" customHeight="1" x14ac:dyDescent="0.25">
      <c r="A18" s="14">
        <v>15</v>
      </c>
      <c r="B18" s="1" t="s">
        <v>113</v>
      </c>
      <c r="C18" s="1" t="s">
        <v>74</v>
      </c>
      <c r="D18" s="1" t="s">
        <v>34</v>
      </c>
      <c r="E18" s="1">
        <v>83</v>
      </c>
      <c r="F18" s="1">
        <f t="shared" si="0"/>
        <v>41.5</v>
      </c>
      <c r="G18" s="1">
        <v>88</v>
      </c>
      <c r="H18" s="1">
        <f t="shared" si="1"/>
        <v>44</v>
      </c>
      <c r="I18" s="7">
        <f t="shared" si="2"/>
        <v>85.5</v>
      </c>
      <c r="J18" s="13" t="s">
        <v>6</v>
      </c>
      <c r="K18" s="8">
        <f>MAX(E4:E52)</f>
        <v>96</v>
      </c>
      <c r="L18" s="8">
        <f>MAX(G4:G52)</f>
        <v>93</v>
      </c>
      <c r="M18" s="8">
        <f>MAX(I4:I52)</f>
        <v>91.5</v>
      </c>
    </row>
    <row r="19" spans="1:13" ht="14.1" customHeight="1" x14ac:dyDescent="0.25">
      <c r="A19" s="14">
        <v>16</v>
      </c>
      <c r="B19" s="1" t="s">
        <v>114</v>
      </c>
      <c r="C19" s="1" t="s">
        <v>75</v>
      </c>
      <c r="D19" s="1" t="s">
        <v>35</v>
      </c>
      <c r="E19" s="1">
        <v>76</v>
      </c>
      <c r="F19" s="1">
        <f t="shared" si="0"/>
        <v>38</v>
      </c>
      <c r="G19" s="1">
        <v>88</v>
      </c>
      <c r="H19" s="1">
        <f t="shared" si="1"/>
        <v>44</v>
      </c>
      <c r="I19" s="7">
        <f t="shared" si="2"/>
        <v>82</v>
      </c>
      <c r="J19" s="13" t="s">
        <v>7</v>
      </c>
      <c r="K19" s="8">
        <f>MIN(E4:E52)</f>
        <v>0</v>
      </c>
      <c r="L19" s="8">
        <f>MIN(G4:G52)</f>
        <v>0</v>
      </c>
      <c r="M19" s="8">
        <f>MIN(I4:I52)</f>
        <v>0</v>
      </c>
    </row>
    <row r="20" spans="1:13" x14ac:dyDescent="0.25">
      <c r="A20" s="14">
        <v>17</v>
      </c>
      <c r="B20" s="1" t="s">
        <v>115</v>
      </c>
      <c r="C20" s="1" t="s">
        <v>76</v>
      </c>
      <c r="D20" s="1" t="s">
        <v>36</v>
      </c>
      <c r="E20" s="1">
        <v>78</v>
      </c>
      <c r="F20" s="1">
        <f t="shared" si="0"/>
        <v>39</v>
      </c>
      <c r="G20" s="1">
        <v>85</v>
      </c>
      <c r="H20" s="1">
        <f t="shared" si="1"/>
        <v>42.5</v>
      </c>
      <c r="I20" s="7">
        <f t="shared" si="2"/>
        <v>81.5</v>
      </c>
      <c r="J20" s="13" t="s">
        <v>11</v>
      </c>
      <c r="K20" s="7">
        <f>COUNTIF(E4:E52,"&gt;=70")</f>
        <v>35</v>
      </c>
      <c r="L20" s="7">
        <f>COUNTIF(G4:G52,"&gt;=70")</f>
        <v>38</v>
      </c>
      <c r="M20" s="7">
        <f>COUNTIF(I4:I52,"&gt;=70")</f>
        <v>36</v>
      </c>
    </row>
    <row r="21" spans="1:13" x14ac:dyDescent="0.25">
      <c r="A21" s="14">
        <v>18</v>
      </c>
      <c r="B21" s="1" t="s">
        <v>116</v>
      </c>
      <c r="C21" s="1" t="s">
        <v>77</v>
      </c>
      <c r="D21" s="1" t="s">
        <v>37</v>
      </c>
      <c r="E21" s="1">
        <v>77</v>
      </c>
      <c r="F21" s="1">
        <f t="shared" si="0"/>
        <v>38.5</v>
      </c>
      <c r="G21" s="1">
        <v>78</v>
      </c>
      <c r="H21" s="1">
        <f t="shared" si="1"/>
        <v>39</v>
      </c>
      <c r="I21" s="7">
        <f t="shared" si="2"/>
        <v>77.5</v>
      </c>
      <c r="J21" s="13" t="s">
        <v>12</v>
      </c>
      <c r="K21" s="8">
        <f>COUNTIF(E4:E52,"&gt;=60")-COUNTIF(E4:E42,"&gt;=69")</f>
        <v>7</v>
      </c>
      <c r="L21" s="8">
        <f>COUNTIF(G4:G52,"&gt;=60")-COUNTIF(G4:G42,"&gt;=69")</f>
        <v>1</v>
      </c>
      <c r="M21" s="8">
        <f>COUNTIF(I4:I51,"&gt;=60")-COUNTIF(I4:I52,"&gt;=69")</f>
        <v>2</v>
      </c>
    </row>
    <row r="22" spans="1:13" x14ac:dyDescent="0.25">
      <c r="A22" s="14">
        <v>19</v>
      </c>
      <c r="B22" s="1" t="s">
        <v>117</v>
      </c>
      <c r="C22" s="1" t="s">
        <v>78</v>
      </c>
      <c r="D22" s="1" t="s">
        <v>38</v>
      </c>
      <c r="E22" s="1">
        <v>90</v>
      </c>
      <c r="F22" s="1">
        <f t="shared" si="0"/>
        <v>45</v>
      </c>
      <c r="G22" s="1">
        <v>90</v>
      </c>
      <c r="H22" s="1">
        <f t="shared" si="1"/>
        <v>45</v>
      </c>
      <c r="I22" s="7">
        <f t="shared" si="2"/>
        <v>90</v>
      </c>
      <c r="J22" s="13" t="s">
        <v>13</v>
      </c>
      <c r="K22" s="8">
        <f>COUNTIF(E4:E51,"&gt;=40")-COUNTIF(E4:E52,"&gt;=60")</f>
        <v>4</v>
      </c>
      <c r="L22" s="8">
        <f>COUNTIF(G4:G51,"&gt;=40")-COUNTIF(G4:G52,"&gt;=60")</f>
        <v>1</v>
      </c>
      <c r="M22" s="8">
        <f>COUNTIF(I4:I51,"&gt;=40")-COUNTIF(I4:I52,"&gt;=60")</f>
        <v>4</v>
      </c>
    </row>
    <row r="23" spans="1:13" x14ac:dyDescent="0.25">
      <c r="A23" s="14">
        <v>20</v>
      </c>
      <c r="B23" s="1" t="s">
        <v>118</v>
      </c>
      <c r="C23" s="1" t="s">
        <v>79</v>
      </c>
      <c r="D23" s="1" t="s">
        <v>39</v>
      </c>
      <c r="E23" s="1">
        <v>78</v>
      </c>
      <c r="F23" s="1">
        <f t="shared" si="0"/>
        <v>39</v>
      </c>
      <c r="G23" s="1">
        <v>93</v>
      </c>
      <c r="H23" s="1">
        <f t="shared" si="1"/>
        <v>46.5</v>
      </c>
      <c r="I23" s="7">
        <f t="shared" si="2"/>
        <v>85.5</v>
      </c>
      <c r="J23" s="13" t="s">
        <v>8</v>
      </c>
      <c r="K23" s="7">
        <f>COUNTIF(E4:E52,"&lt;40")</f>
        <v>6</v>
      </c>
      <c r="L23" s="7">
        <f>COUNTIF(G4:G52,"&lt;40")</f>
        <v>10</v>
      </c>
      <c r="M23" s="7">
        <f>COUNTIF(I4:I52,"&lt;40")</f>
        <v>7</v>
      </c>
    </row>
    <row r="24" spans="1:13" x14ac:dyDescent="0.25">
      <c r="A24" s="14">
        <v>21</v>
      </c>
      <c r="B24" s="1" t="s">
        <v>119</v>
      </c>
      <c r="C24" s="1" t="s">
        <v>80</v>
      </c>
      <c r="D24" s="1" t="s">
        <v>40</v>
      </c>
      <c r="E24" s="1">
        <v>74</v>
      </c>
      <c r="F24" s="1">
        <f t="shared" si="0"/>
        <v>37</v>
      </c>
      <c r="G24" s="1">
        <v>87</v>
      </c>
      <c r="H24" s="1">
        <f t="shared" si="1"/>
        <v>43.5</v>
      </c>
      <c r="I24" s="7">
        <f t="shared" si="2"/>
        <v>80.5</v>
      </c>
    </row>
    <row r="25" spans="1:13" x14ac:dyDescent="0.25">
      <c r="A25" s="14">
        <v>22</v>
      </c>
      <c r="B25" s="1" t="s">
        <v>120</v>
      </c>
      <c r="C25" s="1" t="s">
        <v>81</v>
      </c>
      <c r="D25" s="1" t="s">
        <v>41</v>
      </c>
      <c r="E25" s="1">
        <v>68</v>
      </c>
      <c r="F25" s="1">
        <f t="shared" si="0"/>
        <v>34</v>
      </c>
      <c r="G25" s="1">
        <v>80</v>
      </c>
      <c r="H25" s="1">
        <f t="shared" si="1"/>
        <v>40</v>
      </c>
      <c r="I25" s="7">
        <f t="shared" si="2"/>
        <v>74</v>
      </c>
    </row>
    <row r="26" spans="1:13" x14ac:dyDescent="0.25">
      <c r="A26" s="14">
        <v>23</v>
      </c>
      <c r="B26" s="1" t="s">
        <v>121</v>
      </c>
      <c r="C26" s="1" t="s">
        <v>82</v>
      </c>
      <c r="D26" s="1" t="s">
        <v>42</v>
      </c>
      <c r="E26" s="1">
        <v>92</v>
      </c>
      <c r="F26" s="1">
        <f t="shared" si="0"/>
        <v>46</v>
      </c>
      <c r="G26" s="1">
        <v>87</v>
      </c>
      <c r="H26" s="1">
        <f t="shared" si="1"/>
        <v>43.5</v>
      </c>
      <c r="I26" s="7">
        <f t="shared" si="2"/>
        <v>89.5</v>
      </c>
    </row>
    <row r="27" spans="1:13" x14ac:dyDescent="0.25">
      <c r="A27" s="14">
        <v>24</v>
      </c>
      <c r="B27" s="1" t="s">
        <v>122</v>
      </c>
      <c r="C27" s="1" t="s">
        <v>83</v>
      </c>
      <c r="D27" s="1" t="s">
        <v>43</v>
      </c>
      <c r="E27" s="1">
        <v>65</v>
      </c>
      <c r="F27" s="1">
        <f t="shared" si="0"/>
        <v>32.5</v>
      </c>
      <c r="G27" s="1">
        <v>86</v>
      </c>
      <c r="H27" s="1">
        <f t="shared" si="1"/>
        <v>43</v>
      </c>
      <c r="I27" s="7">
        <f t="shared" si="2"/>
        <v>75.5</v>
      </c>
    </row>
    <row r="28" spans="1:13" x14ac:dyDescent="0.25">
      <c r="A28" s="14">
        <v>25</v>
      </c>
      <c r="B28" s="1" t="s">
        <v>123</v>
      </c>
      <c r="C28" s="1" t="s">
        <v>84</v>
      </c>
      <c r="D28" s="1" t="s">
        <v>44</v>
      </c>
      <c r="E28" s="1">
        <v>85</v>
      </c>
      <c r="F28" s="1">
        <f t="shared" si="0"/>
        <v>42.5</v>
      </c>
      <c r="G28" s="1">
        <v>87</v>
      </c>
      <c r="H28" s="1">
        <f t="shared" si="1"/>
        <v>43.5</v>
      </c>
      <c r="I28" s="7">
        <f t="shared" si="2"/>
        <v>86</v>
      </c>
    </row>
    <row r="29" spans="1:13" x14ac:dyDescent="0.25">
      <c r="A29" s="14">
        <v>26</v>
      </c>
      <c r="B29" s="1" t="s">
        <v>124</v>
      </c>
      <c r="C29" s="1" t="s">
        <v>85</v>
      </c>
      <c r="D29" s="1" t="s">
        <v>45</v>
      </c>
      <c r="E29" s="1">
        <v>84</v>
      </c>
      <c r="F29" s="1">
        <f t="shared" si="0"/>
        <v>42</v>
      </c>
      <c r="G29" s="1">
        <v>83</v>
      </c>
      <c r="H29" s="1">
        <f t="shared" si="1"/>
        <v>41.5</v>
      </c>
      <c r="I29" s="7">
        <f t="shared" si="2"/>
        <v>83.5</v>
      </c>
    </row>
    <row r="30" spans="1:13" x14ac:dyDescent="0.25">
      <c r="A30" s="14">
        <v>27</v>
      </c>
      <c r="B30" s="1" t="s">
        <v>125</v>
      </c>
      <c r="C30" s="1" t="s">
        <v>86</v>
      </c>
      <c r="D30" s="1" t="s">
        <v>46</v>
      </c>
      <c r="E30" s="1">
        <v>76</v>
      </c>
      <c r="F30" s="1">
        <f t="shared" si="0"/>
        <v>38</v>
      </c>
      <c r="G30" s="1">
        <v>83</v>
      </c>
      <c r="H30" s="1">
        <f t="shared" si="1"/>
        <v>41.5</v>
      </c>
      <c r="I30" s="7">
        <f t="shared" si="2"/>
        <v>79.5</v>
      </c>
    </row>
    <row r="31" spans="1:13" x14ac:dyDescent="0.25">
      <c r="A31" s="14">
        <v>28</v>
      </c>
      <c r="B31" s="1" t="s">
        <v>126</v>
      </c>
      <c r="C31" s="1" t="s">
        <v>87</v>
      </c>
      <c r="D31" s="1" t="s">
        <v>47</v>
      </c>
      <c r="E31" s="1">
        <v>75</v>
      </c>
      <c r="F31" s="1">
        <f t="shared" si="0"/>
        <v>37.5</v>
      </c>
      <c r="G31" s="1">
        <v>91</v>
      </c>
      <c r="H31" s="1">
        <f t="shared" si="1"/>
        <v>45.5</v>
      </c>
      <c r="I31" s="7">
        <f t="shared" si="2"/>
        <v>83</v>
      </c>
    </row>
    <row r="32" spans="1:13" x14ac:dyDescent="0.25">
      <c r="A32" s="14">
        <v>29</v>
      </c>
      <c r="B32" s="1" t="s">
        <v>127</v>
      </c>
      <c r="C32" s="1" t="s">
        <v>88</v>
      </c>
      <c r="D32" s="1" t="s">
        <v>48</v>
      </c>
      <c r="E32" s="1">
        <v>81</v>
      </c>
      <c r="F32" s="1">
        <f t="shared" si="0"/>
        <v>40.5</v>
      </c>
      <c r="G32" s="1">
        <v>87</v>
      </c>
      <c r="H32" s="1">
        <f t="shared" si="1"/>
        <v>43.5</v>
      </c>
      <c r="I32" s="7">
        <f t="shared" si="2"/>
        <v>84</v>
      </c>
    </row>
    <row r="33" spans="1:9" x14ac:dyDescent="0.25">
      <c r="A33" s="14">
        <v>30</v>
      </c>
      <c r="B33" s="1" t="s">
        <v>128</v>
      </c>
      <c r="C33" s="1" t="s">
        <v>89</v>
      </c>
      <c r="D33" s="1" t="s">
        <v>49</v>
      </c>
      <c r="E33" s="1">
        <v>88</v>
      </c>
      <c r="F33" s="1">
        <f t="shared" si="0"/>
        <v>44</v>
      </c>
      <c r="G33" s="1">
        <v>82</v>
      </c>
      <c r="H33" s="1">
        <f t="shared" si="1"/>
        <v>41</v>
      </c>
      <c r="I33" s="7">
        <f t="shared" si="2"/>
        <v>85</v>
      </c>
    </row>
    <row r="34" spans="1:9" x14ac:dyDescent="0.25">
      <c r="A34" s="14">
        <v>31</v>
      </c>
      <c r="B34" s="1" t="s">
        <v>129</v>
      </c>
      <c r="C34" s="1" t="s">
        <v>90</v>
      </c>
      <c r="D34" s="1" t="s">
        <v>50</v>
      </c>
      <c r="E34" s="1">
        <v>76</v>
      </c>
      <c r="F34" s="1">
        <f t="shared" si="0"/>
        <v>38</v>
      </c>
      <c r="G34" s="1">
        <v>78</v>
      </c>
      <c r="H34" s="1">
        <f t="shared" si="1"/>
        <v>39</v>
      </c>
      <c r="I34" s="7">
        <f t="shared" si="2"/>
        <v>77</v>
      </c>
    </row>
    <row r="35" spans="1:9" x14ac:dyDescent="0.25">
      <c r="A35" s="14">
        <v>32</v>
      </c>
      <c r="B35" s="1" t="s">
        <v>130</v>
      </c>
      <c r="C35" s="1" t="s">
        <v>91</v>
      </c>
      <c r="D35" s="1" t="s">
        <v>51</v>
      </c>
      <c r="E35" s="1">
        <v>71</v>
      </c>
      <c r="F35" s="1">
        <f t="shared" si="0"/>
        <v>35.5</v>
      </c>
      <c r="G35" s="1">
        <v>82</v>
      </c>
      <c r="H35" s="1">
        <f t="shared" si="1"/>
        <v>41</v>
      </c>
      <c r="I35" s="7">
        <f t="shared" si="2"/>
        <v>76.5</v>
      </c>
    </row>
    <row r="36" spans="1:9" x14ac:dyDescent="0.25">
      <c r="A36" s="14">
        <v>33</v>
      </c>
      <c r="B36" s="1" t="s">
        <v>131</v>
      </c>
      <c r="C36" s="1" t="s">
        <v>92</v>
      </c>
      <c r="D36" s="1" t="s">
        <v>52</v>
      </c>
      <c r="E36" s="1">
        <v>40</v>
      </c>
      <c r="F36" s="1">
        <f t="shared" si="0"/>
        <v>20</v>
      </c>
      <c r="G36" s="1">
        <v>51</v>
      </c>
      <c r="H36" s="1">
        <f t="shared" si="1"/>
        <v>25.5</v>
      </c>
      <c r="I36" s="7">
        <f t="shared" si="2"/>
        <v>45.5</v>
      </c>
    </row>
    <row r="37" spans="1:9" x14ac:dyDescent="0.25">
      <c r="A37" s="14">
        <v>34</v>
      </c>
      <c r="B37" s="1" t="s">
        <v>128</v>
      </c>
      <c r="C37" s="1" t="s">
        <v>93</v>
      </c>
      <c r="D37" s="1" t="s">
        <v>53</v>
      </c>
      <c r="E37" s="1">
        <v>74</v>
      </c>
      <c r="F37" s="1">
        <f t="shared" si="0"/>
        <v>37</v>
      </c>
      <c r="G37" s="1">
        <v>70</v>
      </c>
      <c r="H37" s="1">
        <f t="shared" si="1"/>
        <v>35</v>
      </c>
      <c r="I37" s="7">
        <f t="shared" si="2"/>
        <v>72</v>
      </c>
    </row>
    <row r="38" spans="1:9" x14ac:dyDescent="0.25">
      <c r="A38" s="14">
        <v>35</v>
      </c>
      <c r="B38" s="1" t="s">
        <v>120</v>
      </c>
      <c r="C38" s="1" t="s">
        <v>94</v>
      </c>
      <c r="D38" s="1" t="s">
        <v>54</v>
      </c>
      <c r="E38" s="1">
        <v>78</v>
      </c>
      <c r="F38" s="1">
        <f t="shared" si="0"/>
        <v>39</v>
      </c>
      <c r="G38" s="1">
        <v>87</v>
      </c>
      <c r="H38" s="1">
        <f t="shared" si="1"/>
        <v>43.5</v>
      </c>
      <c r="I38" s="7">
        <f t="shared" si="2"/>
        <v>82.5</v>
      </c>
    </row>
    <row r="39" spans="1:9" x14ac:dyDescent="0.25">
      <c r="A39" s="14">
        <v>36</v>
      </c>
      <c r="B39" s="1" t="s">
        <v>132</v>
      </c>
      <c r="C39" s="1" t="s">
        <v>95</v>
      </c>
      <c r="D39" s="1" t="s">
        <v>55</v>
      </c>
      <c r="E39" s="1">
        <v>82</v>
      </c>
      <c r="F39" s="1">
        <f t="shared" si="0"/>
        <v>41</v>
      </c>
      <c r="G39" s="1">
        <v>82</v>
      </c>
      <c r="H39" s="1">
        <f t="shared" si="1"/>
        <v>41</v>
      </c>
      <c r="I39" s="7">
        <f t="shared" si="2"/>
        <v>82</v>
      </c>
    </row>
    <row r="40" spans="1:9" x14ac:dyDescent="0.25">
      <c r="A40" s="14">
        <v>37</v>
      </c>
      <c r="B40" s="1" t="s">
        <v>133</v>
      </c>
      <c r="C40" s="1" t="s">
        <v>96</v>
      </c>
      <c r="D40" s="1" t="s">
        <v>56</v>
      </c>
      <c r="E40" s="1">
        <v>80</v>
      </c>
      <c r="F40" s="1">
        <f t="shared" si="0"/>
        <v>40</v>
      </c>
      <c r="G40" s="1">
        <v>80</v>
      </c>
      <c r="H40" s="1">
        <f t="shared" si="1"/>
        <v>40</v>
      </c>
      <c r="I40" s="7">
        <f t="shared" si="2"/>
        <v>80</v>
      </c>
    </row>
    <row r="41" spans="1:9" x14ac:dyDescent="0.25">
      <c r="A41" s="14">
        <v>38</v>
      </c>
      <c r="B41" s="1" t="s">
        <v>134</v>
      </c>
      <c r="C41" s="1" t="s">
        <v>97</v>
      </c>
      <c r="D41" s="1" t="s">
        <v>57</v>
      </c>
      <c r="E41" s="1">
        <v>70</v>
      </c>
      <c r="F41" s="1">
        <f t="shared" si="0"/>
        <v>35</v>
      </c>
      <c r="G41" s="1">
        <v>75</v>
      </c>
      <c r="H41" s="1">
        <f t="shared" si="1"/>
        <v>37.5</v>
      </c>
      <c r="I41" s="7">
        <f t="shared" si="2"/>
        <v>72.5</v>
      </c>
    </row>
    <row r="42" spans="1:9" x14ac:dyDescent="0.25">
      <c r="A42" s="14">
        <v>39</v>
      </c>
      <c r="B42" s="1" t="s">
        <v>135</v>
      </c>
      <c r="C42" s="1" t="s">
        <v>98</v>
      </c>
      <c r="D42" s="1" t="s">
        <v>58</v>
      </c>
      <c r="E42" s="1">
        <v>60</v>
      </c>
      <c r="F42" s="1">
        <f t="shared" si="0"/>
        <v>30</v>
      </c>
      <c r="G42" s="1">
        <v>32</v>
      </c>
      <c r="H42" s="1">
        <f t="shared" si="1"/>
        <v>16</v>
      </c>
      <c r="I42" s="7">
        <f t="shared" ref="I42:I52" si="3">ROUNDUP(SUM(F42,H42),2)</f>
        <v>46</v>
      </c>
    </row>
    <row r="43" spans="1:9" x14ac:dyDescent="0.25">
      <c r="A43" s="14">
        <v>40</v>
      </c>
      <c r="B43" s="1" t="s">
        <v>136</v>
      </c>
      <c r="C43" s="1" t="s">
        <v>99</v>
      </c>
      <c r="D43" s="1" t="s">
        <v>59</v>
      </c>
      <c r="E43" s="1">
        <v>93</v>
      </c>
      <c r="F43" s="1">
        <f t="shared" si="0"/>
        <v>46.5</v>
      </c>
      <c r="G43" s="1">
        <v>90</v>
      </c>
      <c r="H43" s="1">
        <f t="shared" si="1"/>
        <v>45</v>
      </c>
      <c r="I43" s="7">
        <f t="shared" si="3"/>
        <v>91.5</v>
      </c>
    </row>
    <row r="44" spans="1:9" x14ac:dyDescent="0.25">
      <c r="A44" s="14">
        <v>41</v>
      </c>
      <c r="B44" s="1" t="s">
        <v>139</v>
      </c>
      <c r="C44" s="1" t="s">
        <v>138</v>
      </c>
      <c r="D44" s="1" t="s">
        <v>137</v>
      </c>
      <c r="E44" s="1">
        <v>25</v>
      </c>
      <c r="F44" s="1">
        <f t="shared" si="0"/>
        <v>12.5</v>
      </c>
      <c r="G44" s="1">
        <v>0</v>
      </c>
      <c r="H44" s="1">
        <f t="shared" si="1"/>
        <v>0</v>
      </c>
      <c r="I44" s="7">
        <f t="shared" si="3"/>
        <v>12.5</v>
      </c>
    </row>
    <row r="45" spans="1:9" x14ac:dyDescent="0.25">
      <c r="A45" s="14">
        <v>42</v>
      </c>
      <c r="B45" s="1" t="s">
        <v>142</v>
      </c>
      <c r="C45" s="1" t="s">
        <v>141</v>
      </c>
      <c r="D45" s="1" t="s">
        <v>140</v>
      </c>
      <c r="E45" s="1">
        <v>82</v>
      </c>
      <c r="F45" s="1">
        <f t="shared" si="0"/>
        <v>41</v>
      </c>
      <c r="G45" s="1">
        <v>0</v>
      </c>
      <c r="H45" s="1">
        <f t="shared" si="1"/>
        <v>0</v>
      </c>
      <c r="I45" s="7">
        <f t="shared" si="3"/>
        <v>41</v>
      </c>
    </row>
    <row r="46" spans="1:9" x14ac:dyDescent="0.25">
      <c r="A46" s="14">
        <v>43</v>
      </c>
      <c r="B46" s="1" t="s">
        <v>145</v>
      </c>
      <c r="C46" s="1" t="s">
        <v>144</v>
      </c>
      <c r="D46" s="1" t="s">
        <v>143</v>
      </c>
      <c r="E46" s="1">
        <v>43</v>
      </c>
      <c r="F46" s="1">
        <f t="shared" si="0"/>
        <v>21.5</v>
      </c>
      <c r="G46" s="1">
        <v>0</v>
      </c>
      <c r="H46" s="1">
        <f t="shared" si="1"/>
        <v>0</v>
      </c>
      <c r="I46" s="7">
        <f t="shared" si="3"/>
        <v>21.5</v>
      </c>
    </row>
    <row r="47" spans="1:9" x14ac:dyDescent="0.25">
      <c r="A47" s="14">
        <v>44</v>
      </c>
      <c r="B47" s="1" t="s">
        <v>118</v>
      </c>
      <c r="C47" s="1" t="s">
        <v>147</v>
      </c>
      <c r="D47" s="1" t="s">
        <v>146</v>
      </c>
      <c r="E47" s="1">
        <v>82</v>
      </c>
      <c r="F47" s="1">
        <f t="shared" si="0"/>
        <v>41</v>
      </c>
      <c r="G47" s="1">
        <v>0</v>
      </c>
      <c r="H47" s="1">
        <f t="shared" si="1"/>
        <v>0</v>
      </c>
      <c r="I47" s="7">
        <f t="shared" si="3"/>
        <v>41</v>
      </c>
    </row>
    <row r="48" spans="1:9" x14ac:dyDescent="0.25">
      <c r="A48" s="14">
        <v>45</v>
      </c>
      <c r="B48" s="1" t="s">
        <v>148</v>
      </c>
      <c r="C48" s="1" t="s">
        <v>149</v>
      </c>
      <c r="D48" s="1" t="s">
        <v>150</v>
      </c>
      <c r="E48" s="1">
        <v>0</v>
      </c>
      <c r="F48" s="1">
        <f t="shared" si="0"/>
        <v>0</v>
      </c>
      <c r="G48" s="1">
        <v>0</v>
      </c>
      <c r="H48" s="1">
        <f t="shared" si="1"/>
        <v>0</v>
      </c>
      <c r="I48" s="7">
        <f t="shared" si="3"/>
        <v>0</v>
      </c>
    </row>
    <row r="49" spans="1:9" x14ac:dyDescent="0.25">
      <c r="A49" s="14">
        <v>46</v>
      </c>
      <c r="B49" s="1" t="s">
        <v>151</v>
      </c>
      <c r="C49" s="1" t="s">
        <v>152</v>
      </c>
      <c r="D49" s="1" t="s">
        <v>153</v>
      </c>
      <c r="E49" s="1">
        <v>0</v>
      </c>
      <c r="F49" s="1">
        <f t="shared" si="0"/>
        <v>0</v>
      </c>
      <c r="G49" s="1">
        <v>0</v>
      </c>
      <c r="H49" s="1">
        <f t="shared" si="1"/>
        <v>0</v>
      </c>
      <c r="I49" s="7">
        <f t="shared" si="3"/>
        <v>0</v>
      </c>
    </row>
    <row r="50" spans="1:9" x14ac:dyDescent="0.25">
      <c r="A50" s="14">
        <v>47</v>
      </c>
      <c r="B50" s="1" t="s">
        <v>154</v>
      </c>
      <c r="C50" s="1" t="s">
        <v>126</v>
      </c>
      <c r="D50" s="1" t="s">
        <v>157</v>
      </c>
      <c r="E50" s="1">
        <v>0</v>
      </c>
      <c r="F50" s="1">
        <f t="shared" si="0"/>
        <v>0</v>
      </c>
      <c r="G50" s="1">
        <v>0</v>
      </c>
      <c r="H50" s="1">
        <f t="shared" si="1"/>
        <v>0</v>
      </c>
      <c r="I50" s="7">
        <f t="shared" si="3"/>
        <v>0</v>
      </c>
    </row>
    <row r="51" spans="1:9" x14ac:dyDescent="0.25">
      <c r="A51" s="14">
        <v>48</v>
      </c>
      <c r="B51" s="1" t="s">
        <v>155</v>
      </c>
      <c r="C51" s="1" t="s">
        <v>156</v>
      </c>
      <c r="D51" s="1" t="s">
        <v>158</v>
      </c>
      <c r="E51" s="1">
        <v>0</v>
      </c>
      <c r="F51" s="1">
        <f t="shared" si="0"/>
        <v>0</v>
      </c>
      <c r="G51" s="1">
        <v>0</v>
      </c>
      <c r="H51" s="1">
        <f t="shared" si="1"/>
        <v>0</v>
      </c>
      <c r="I51" s="7">
        <f t="shared" si="3"/>
        <v>0</v>
      </c>
    </row>
    <row r="52" spans="1:9" x14ac:dyDescent="0.25">
      <c r="A52" s="14">
        <v>49</v>
      </c>
      <c r="B52" s="1" t="s">
        <v>126</v>
      </c>
      <c r="C52" s="1" t="s">
        <v>159</v>
      </c>
      <c r="D52" s="1" t="s">
        <v>160</v>
      </c>
      <c r="E52" s="1">
        <v>0</v>
      </c>
      <c r="F52" s="1">
        <f t="shared" si="0"/>
        <v>0</v>
      </c>
      <c r="G52" s="1">
        <v>0</v>
      </c>
      <c r="H52" s="1">
        <f t="shared" si="1"/>
        <v>0</v>
      </c>
      <c r="I52" s="7">
        <f t="shared" si="3"/>
        <v>0</v>
      </c>
    </row>
    <row r="53" spans="1:9" x14ac:dyDescent="0.25">
      <c r="A53" s="14">
        <v>50</v>
      </c>
      <c r="B53" s="1"/>
      <c r="C53" s="1"/>
      <c r="D53" s="1"/>
      <c r="E53" s="1"/>
      <c r="F53" s="1"/>
      <c r="G53" s="1"/>
      <c r="H53" s="1"/>
      <c r="I53" s="7"/>
    </row>
    <row r="54" spans="1:9" x14ac:dyDescent="0.25">
      <c r="A54" s="14">
        <v>51</v>
      </c>
      <c r="B54" s="1"/>
      <c r="C54" s="1"/>
      <c r="D54" s="1"/>
      <c r="E54" s="1"/>
      <c r="F54" s="1"/>
      <c r="G54" s="1"/>
      <c r="H54" s="1"/>
      <c r="I54" s="7"/>
    </row>
    <row r="55" spans="1:9" x14ac:dyDescent="0.25">
      <c r="A55" s="14">
        <v>52</v>
      </c>
      <c r="B55" s="1"/>
      <c r="C55" s="1"/>
      <c r="D55" s="1"/>
      <c r="E55" s="1"/>
      <c r="F55" s="1"/>
      <c r="G55" s="1"/>
      <c r="H55" s="1"/>
      <c r="I55" s="7"/>
    </row>
    <row r="56" spans="1:9" x14ac:dyDescent="0.25">
      <c r="A56" s="14">
        <v>53</v>
      </c>
      <c r="B56" s="1"/>
      <c r="C56" s="1"/>
      <c r="D56" s="1"/>
      <c r="E56" s="1"/>
      <c r="F56" s="1"/>
      <c r="G56" s="1"/>
      <c r="H56" s="1"/>
      <c r="I56" s="7"/>
    </row>
    <row r="57" spans="1:9" x14ac:dyDescent="0.25">
      <c r="A57" s="14">
        <v>54</v>
      </c>
      <c r="B57" s="1"/>
      <c r="C57" s="1"/>
      <c r="D57" s="1"/>
      <c r="E57" s="1"/>
      <c r="F57" s="1"/>
      <c r="G57" s="1"/>
      <c r="H57" s="1"/>
      <c r="I57" s="7"/>
    </row>
    <row r="58" spans="1:9" x14ac:dyDescent="0.25">
      <c r="A58" s="14">
        <v>55</v>
      </c>
      <c r="B58" s="1"/>
      <c r="C58" s="1"/>
      <c r="D58" s="1"/>
      <c r="E58" s="1"/>
      <c r="F58" s="1"/>
      <c r="G58" s="1"/>
      <c r="H58" s="1"/>
      <c r="I58" s="7"/>
    </row>
  </sheetData>
  <sortState xmlns:xlrd2="http://schemas.microsoft.com/office/spreadsheetml/2017/richdata2" ref="B3:G10">
    <sortCondition ref="B3:B10"/>
  </sortState>
  <mergeCells count="3">
    <mergeCell ref="G2:H2"/>
    <mergeCell ref="E2:F2"/>
    <mergeCell ref="E1:I1"/>
  </mergeCells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&amp;CNetwork Operating Systems and Services
BSc
ACCA5023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7CA236AE83B4C8AACB9AE9F32993B" ma:contentTypeVersion="13" ma:contentTypeDescription="Create a new document." ma:contentTypeScope="" ma:versionID="4bb53de7bfdb03c817a948bbaad46201">
  <xsd:schema xmlns:xsd="http://www.w3.org/2001/XMLSchema" xmlns:xs="http://www.w3.org/2001/XMLSchema" xmlns:p="http://schemas.microsoft.com/office/2006/metadata/properties" xmlns:ns3="9902240c-f584-4322-946e-7b0be23bca91" xmlns:ns4="d2ec016d-25cf-4c07-aa6b-c53e267faa6f" targetNamespace="http://schemas.microsoft.com/office/2006/metadata/properties" ma:root="true" ma:fieldsID="93540060aabd3f1cc1d4327f207ed870" ns3:_="" ns4:_="">
    <xsd:import namespace="9902240c-f584-4322-946e-7b0be23bca91"/>
    <xsd:import namespace="d2ec016d-25cf-4c07-aa6b-c53e267faa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02240c-f584-4322-946e-7b0be23bc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ec016d-25cf-4c07-aa6b-c53e267faa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F71EED-5DAF-4B4A-8188-43877F4A25BD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9902240c-f584-4322-946e-7b0be23bca91"/>
    <ds:schemaRef ds:uri="d2ec016d-25cf-4c07-aa6b-c53e267faa6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27DFA2-FC6E-4484-A065-32B20651B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02240c-f584-4322-946e-7b0be23bca91"/>
    <ds:schemaRef ds:uri="d2ec016d-25cf-4c07-aa6b-c53e267fa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CF0F32-7B97-4568-B796-537976F98F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Administrator</cp:lastModifiedBy>
  <cp:lastPrinted>2013-05-30T08:16:10Z</cp:lastPrinted>
  <dcterms:created xsi:type="dcterms:W3CDTF">2011-10-03T16:29:17Z</dcterms:created>
  <dcterms:modified xsi:type="dcterms:W3CDTF">2022-05-31T08:58:36Z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0x01010056E7CA236AE83B4C8AACB9AE9F32993B</vt:lpwstr>
  </property>
</Properties>
</file>