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20550" windowHeight="411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G12" i="1"/>
  <c r="P6"/>
  <c r="N6"/>
  <c r="O6"/>
  <c r="O10"/>
  <c r="P10" s="1"/>
  <c r="O9"/>
  <c r="P9" s="1"/>
  <c r="O8"/>
  <c r="P8" s="1"/>
  <c r="O7"/>
  <c r="P7" s="1"/>
  <c r="G10"/>
  <c r="G9"/>
  <c r="H9" s="1"/>
  <c r="G8"/>
  <c r="G7"/>
  <c r="H10"/>
  <c r="H8"/>
  <c r="H7"/>
  <c r="G6"/>
  <c r="N10"/>
  <c r="O12" s="1"/>
  <c r="J7"/>
  <c r="J8" s="1"/>
  <c r="J9" s="1"/>
  <c r="J10" s="1"/>
  <c r="B7"/>
  <c r="B8" s="1"/>
  <c r="B9" s="1"/>
  <c r="B10" s="1"/>
  <c r="N7"/>
  <c r="N8" s="1"/>
  <c r="N9" s="1"/>
  <c r="F6"/>
  <c r="F7" s="1"/>
  <c r="F8" s="1"/>
  <c r="F9" s="1"/>
  <c r="F10" s="1"/>
  <c r="H6" l="1"/>
</calcChain>
</file>

<file path=xl/sharedStrings.xml><?xml version="1.0" encoding="utf-8"?>
<sst xmlns="http://schemas.openxmlformats.org/spreadsheetml/2006/main" count="12" uniqueCount="7">
  <si>
    <t>income</t>
  </si>
  <si>
    <t>outgoings</t>
  </si>
  <si>
    <t>cashflow</t>
  </si>
  <si>
    <t>Project A</t>
  </si>
  <si>
    <t>Year</t>
  </si>
  <si>
    <t>Project B</t>
  </si>
  <si>
    <t>discount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</si>
</sst>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_-&quot;£&quot;* #,##0_-;\-&quot;£&quot;* #,##0_-;_-&quot;£&quot;* &quot;-&quot;??_-;_-@_-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/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4:P15"/>
  <sheetViews>
    <sheetView tabSelected="1" zoomScale="90" zoomScaleNormal="90" workbookViewId="0">
      <selection activeCell="G6" sqref="G6"/>
    </sheetView>
  </sheetViews>
  <sheetFormatPr defaultRowHeight="15"/>
  <cols>
    <col min="2" max="2" width="9.28515625" bestFit="1" customWidth="1"/>
    <col min="3" max="3" width="11.7109375" bestFit="1" customWidth="1"/>
    <col min="4" max="4" width="12.7109375" bestFit="1" customWidth="1"/>
    <col min="5" max="5" width="11.5703125" bestFit="1" customWidth="1"/>
    <col min="6" max="6" width="12.7109375" bestFit="1" customWidth="1"/>
    <col min="7" max="7" width="11.7109375" bestFit="1" customWidth="1"/>
    <col min="8" max="8" width="12.7109375" bestFit="1" customWidth="1"/>
    <col min="10" max="10" width="9.28515625" bestFit="1" customWidth="1"/>
    <col min="11" max="12" width="11.7109375" bestFit="1" customWidth="1"/>
    <col min="13" max="13" width="11.5703125" bestFit="1" customWidth="1"/>
    <col min="14" max="14" width="11.7109375" bestFit="1" customWidth="1"/>
    <col min="15" max="15" width="10.85546875" bestFit="1" customWidth="1"/>
    <col min="16" max="16" width="11.7109375" bestFit="1" customWidth="1"/>
  </cols>
  <sheetData>
    <row r="4" spans="2:16">
      <c r="B4" t="s">
        <v>3</v>
      </c>
      <c r="C4" t="s">
        <v>0</v>
      </c>
      <c r="D4" t="s">
        <v>1</v>
      </c>
      <c r="F4" t="s">
        <v>2</v>
      </c>
      <c r="G4" t="s">
        <v>6</v>
      </c>
      <c r="J4" t="s">
        <v>5</v>
      </c>
      <c r="K4" t="s">
        <v>0</v>
      </c>
      <c r="L4" t="s">
        <v>1</v>
      </c>
      <c r="N4" t="s">
        <v>2</v>
      </c>
      <c r="O4" t="s">
        <v>6</v>
      </c>
    </row>
    <row r="5" spans="2:16">
      <c r="B5" t="s">
        <v>4</v>
      </c>
      <c r="J5" t="s">
        <v>4</v>
      </c>
    </row>
    <row r="6" spans="2:16">
      <c r="B6" s="1">
        <v>0</v>
      </c>
      <c r="C6" s="4"/>
      <c r="D6" s="4">
        <v>120000</v>
      </c>
      <c r="E6" s="2">
        <v>40909</v>
      </c>
      <c r="F6" s="4">
        <f>C6-D6</f>
        <v>-120000</v>
      </c>
      <c r="G6" s="3">
        <f>1/(1+0.05)</f>
        <v>0.95238095238095233</v>
      </c>
      <c r="H6" s="4">
        <f>F6*G6</f>
        <v>-114285.71428571428</v>
      </c>
      <c r="J6" s="1">
        <v>1</v>
      </c>
      <c r="K6" s="4"/>
      <c r="L6" s="4">
        <v>60000</v>
      </c>
      <c r="M6" s="2">
        <v>40909</v>
      </c>
      <c r="N6" s="4">
        <f>K6-L6</f>
        <v>-60000</v>
      </c>
      <c r="O6" s="3">
        <f>1/(1+0.05)</f>
        <v>0.95238095238095233</v>
      </c>
      <c r="P6" s="4">
        <f>N6*O6</f>
        <v>-57142.857142857138</v>
      </c>
    </row>
    <row r="7" spans="2:16">
      <c r="B7" s="1">
        <f>B6+1</f>
        <v>1</v>
      </c>
      <c r="C7" s="4">
        <v>42000</v>
      </c>
      <c r="D7" s="4">
        <v>10000</v>
      </c>
      <c r="E7" s="2">
        <v>41275</v>
      </c>
      <c r="F7" s="4">
        <f>F6+C7-D7</f>
        <v>-88000</v>
      </c>
      <c r="G7" s="3">
        <f>1/(1.05*1.05)</f>
        <v>0.90702947845804982</v>
      </c>
      <c r="H7" s="4">
        <f>F7*G7</f>
        <v>-79818.594104308388</v>
      </c>
      <c r="J7" s="1">
        <f>J6+1</f>
        <v>2</v>
      </c>
      <c r="K7" s="4">
        <v>34000</v>
      </c>
      <c r="L7" s="4">
        <v>8000</v>
      </c>
      <c r="M7" s="2">
        <v>41275</v>
      </c>
      <c r="N7" s="4">
        <f>N6+K7-L7</f>
        <v>-34000</v>
      </c>
      <c r="O7" s="3">
        <f>1/(1.05*1.05)</f>
        <v>0.90702947845804982</v>
      </c>
      <c r="P7" s="4">
        <f>N7*O7</f>
        <v>-30839.002267573695</v>
      </c>
    </row>
    <row r="8" spans="2:16">
      <c r="B8" s="1">
        <f>B7+1</f>
        <v>2</v>
      </c>
      <c r="C8" s="4">
        <v>47000</v>
      </c>
      <c r="D8" s="4">
        <v>10000</v>
      </c>
      <c r="E8" s="2">
        <v>41640</v>
      </c>
      <c r="F8" s="4">
        <f>F7+C8-D8</f>
        <v>-51000</v>
      </c>
      <c r="G8" s="3">
        <f>1/(1.05*1.05*1.05)</f>
        <v>0.86383759853147601</v>
      </c>
      <c r="H8" s="4">
        <f>F8*G8</f>
        <v>-44055.717525105276</v>
      </c>
      <c r="J8" s="1">
        <f>J7+1</f>
        <v>3</v>
      </c>
      <c r="K8" s="4">
        <v>42000</v>
      </c>
      <c r="L8" s="4">
        <v>6000</v>
      </c>
      <c r="M8" s="2">
        <v>41640</v>
      </c>
      <c r="N8" s="4">
        <f>N7+K8-L8</f>
        <v>2000</v>
      </c>
      <c r="O8" s="3">
        <f>1/(1.05*1.05*1.05)</f>
        <v>0.86383759853147601</v>
      </c>
      <c r="P8" s="4">
        <f>N8*O8</f>
        <v>1727.6751970629521</v>
      </c>
    </row>
    <row r="9" spans="2:16">
      <c r="B9" s="1">
        <f>B8+1</f>
        <v>3</v>
      </c>
      <c r="C9" s="4">
        <v>51000</v>
      </c>
      <c r="D9" s="4">
        <v>9000</v>
      </c>
      <c r="E9" s="2">
        <v>42005</v>
      </c>
      <c r="F9" s="4">
        <f>F8+C9-D9</f>
        <v>-9000</v>
      </c>
      <c r="G9" s="3">
        <f>1/(1.05*1.05*1.05*1.05)</f>
        <v>0.82270247479188185</v>
      </c>
      <c r="H9" s="4">
        <f>F9*G9</f>
        <v>-7404.322273126937</v>
      </c>
      <c r="J9" s="1">
        <f>J8+1</f>
        <v>4</v>
      </c>
      <c r="K9" s="4">
        <v>10000</v>
      </c>
      <c r="L9" s="4">
        <v>7000</v>
      </c>
      <c r="M9" s="2">
        <v>42005</v>
      </c>
      <c r="N9" s="4">
        <f>N8+K9-L9</f>
        <v>5000</v>
      </c>
      <c r="O9" s="3">
        <f>1/(1.05*1.05*1.05*1.05)</f>
        <v>0.82270247479188185</v>
      </c>
      <c r="P9" s="4">
        <f>N9*O9</f>
        <v>4113.5123739594092</v>
      </c>
    </row>
    <row r="10" spans="2:16">
      <c r="B10" s="1">
        <f>B9+1</f>
        <v>4</v>
      </c>
      <c r="C10" s="4">
        <v>40000</v>
      </c>
      <c r="D10" s="4">
        <v>12000</v>
      </c>
      <c r="E10" s="2">
        <v>42370</v>
      </c>
      <c r="F10" s="4">
        <f>F9+C10-D10</f>
        <v>19000</v>
      </c>
      <c r="G10" s="3">
        <f>1/(1.05*1.05*1.05*1.05*1.05)</f>
        <v>0.78352616646845885</v>
      </c>
      <c r="H10" s="4">
        <f>F10*G10</f>
        <v>14886.997162900718</v>
      </c>
      <c r="J10" s="1">
        <f>J9+1</f>
        <v>5</v>
      </c>
      <c r="K10" s="4">
        <v>10000</v>
      </c>
      <c r="L10" s="4">
        <v>7000</v>
      </c>
      <c r="M10" s="2">
        <v>42370</v>
      </c>
      <c r="N10" s="4">
        <f>N9+K10-L10</f>
        <v>8000</v>
      </c>
      <c r="O10" s="3">
        <f>1/(1.05*1.05*1.05*1.05*1.05)</f>
        <v>0.78352616646845885</v>
      </c>
      <c r="P10" s="4">
        <f>N10*O10</f>
        <v>6268.2093317476711</v>
      </c>
    </row>
    <row r="11" spans="2:16">
      <c r="H11" s="4"/>
      <c r="K11" s="4"/>
      <c r="L11" s="4"/>
      <c r="P11" s="4"/>
    </row>
    <row r="12" spans="2:16">
      <c r="G12" s="4">
        <f>$F10/(1.05^(1/365))^(E10-$E$6)</f>
        <v>15629.257692232613</v>
      </c>
      <c r="H12" s="4"/>
      <c r="O12" s="4">
        <f>$N10/(1.05^(1/365))^(M10-$M$6)</f>
        <v>6580.7400809400478</v>
      </c>
      <c r="P12" s="4"/>
    </row>
    <row r="13" spans="2:16">
      <c r="H13" s="4"/>
    </row>
    <row r="14" spans="2:16">
      <c r="H14" s="4"/>
    </row>
    <row r="15" spans="2:16">
      <c r="H15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Bevmum</dc:creator>
  <cp:lastModifiedBy>Bevmum</cp:lastModifiedBy>
  <dcterms:created xsi:type="dcterms:W3CDTF">2012-11-07T21:55:52Z</dcterms:created>
  <dcterms:modified xsi:type="dcterms:W3CDTF">2012-11-15T00:40:29Z</dcterms:modified>
</cp:coreProperties>
</file>