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29"/>
  <workbookPr/>
  <mc:AlternateContent xmlns:mc="http://schemas.openxmlformats.org/markup-compatibility/2006">
    <mc:Choice Requires="x15">
      <x15ac:absPath xmlns:x15ac="http://schemas.microsoft.com/office/spreadsheetml/2010/11/ac" url="C:\Users\gamesstudent\Desktop\SEM2 2021 ASSESSMENTS\L4 2021\L4 CC\"/>
    </mc:Choice>
  </mc:AlternateContent>
  <xr:revisionPtr revIDLastSave="0" documentId="13_ncr:1_{C31E1F15-07C6-471C-83AF-462218566588}" xr6:coauthVersionLast="46" xr6:coauthVersionMax="46" xr10:uidLastSave="{00000000-0000-0000-0000-000000000000}"/>
  <bookViews>
    <workbookView xWindow="28680" yWindow="-120" windowWidth="24240" windowHeight="17640" tabRatio="500" activeTab="1" xr2:uid="{00000000-000D-0000-FFFF-FFFF00000000}"/>
  </bookViews>
  <sheets>
    <sheet name="Sheet1" sheetId="1" r:id="rId1"/>
    <sheet name="Sheet2" sheetId="2" r:id="rId2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56" i="2" l="1"/>
  <c r="G55" i="2"/>
  <c r="G53" i="2"/>
  <c r="G52" i="2"/>
  <c r="J50" i="2"/>
  <c r="J49" i="2"/>
  <c r="J48" i="2"/>
  <c r="J47" i="2"/>
  <c r="J46" i="2"/>
  <c r="J45" i="2"/>
  <c r="J44" i="2"/>
  <c r="J43" i="2"/>
  <c r="J42" i="2"/>
  <c r="J41" i="2"/>
  <c r="J40" i="2"/>
  <c r="J39" i="2"/>
  <c r="J38" i="2"/>
  <c r="J37" i="2"/>
  <c r="J36" i="2"/>
  <c r="J35" i="2"/>
  <c r="J34" i="2"/>
  <c r="J33" i="2"/>
  <c r="J32" i="2"/>
  <c r="J31" i="2"/>
  <c r="J30" i="2"/>
  <c r="J29" i="2"/>
  <c r="G28" i="2"/>
  <c r="J28" i="2"/>
  <c r="G27" i="2"/>
  <c r="J27" i="2"/>
  <c r="G26" i="2"/>
  <c r="J26" i="2"/>
  <c r="G25" i="2"/>
  <c r="J25" i="2"/>
  <c r="G24" i="2"/>
  <c r="J24" i="2"/>
  <c r="G23" i="2"/>
  <c r="J23" i="2"/>
  <c r="G22" i="2"/>
  <c r="J22" i="2"/>
  <c r="G21" i="2"/>
  <c r="J21" i="2"/>
  <c r="G20" i="2"/>
  <c r="J20" i="2"/>
  <c r="G19" i="2"/>
  <c r="J19" i="2"/>
  <c r="J18" i="2"/>
  <c r="J17" i="2"/>
  <c r="G16" i="2"/>
  <c r="J16" i="2"/>
  <c r="G15" i="2"/>
  <c r="J15" i="2"/>
  <c r="G14" i="2"/>
  <c r="J14" i="2"/>
  <c r="G13" i="2"/>
  <c r="J13" i="2"/>
  <c r="G12" i="2"/>
  <c r="J12" i="2"/>
  <c r="G11" i="2"/>
  <c r="J11" i="2"/>
  <c r="G10" i="2"/>
  <c r="J10" i="2"/>
  <c r="G9" i="2"/>
  <c r="J9" i="2"/>
  <c r="G8" i="2"/>
  <c r="J8" i="2"/>
  <c r="G7" i="2"/>
  <c r="J7" i="2"/>
  <c r="H24" i="2"/>
  <c r="H50" i="2"/>
  <c r="H49" i="2"/>
  <c r="H48" i="2"/>
  <c r="H47" i="2"/>
  <c r="H46" i="2"/>
  <c r="H45" i="2"/>
  <c r="H44" i="2"/>
  <c r="H43" i="2"/>
  <c r="H42" i="2"/>
  <c r="H41" i="2"/>
  <c r="H40" i="2"/>
  <c r="H39" i="2"/>
  <c r="H38" i="2"/>
  <c r="H37" i="2"/>
  <c r="H36" i="2"/>
  <c r="H35" i="2"/>
  <c r="H34" i="2"/>
  <c r="H33" i="2"/>
  <c r="H32" i="2"/>
  <c r="H31" i="2"/>
  <c r="H30" i="2"/>
  <c r="H29" i="2"/>
  <c r="H28" i="2"/>
  <c r="H27" i="2"/>
  <c r="H26" i="2"/>
  <c r="H25" i="2"/>
  <c r="H23" i="2"/>
  <c r="H22" i="2"/>
  <c r="H21" i="2"/>
  <c r="H20" i="2"/>
  <c r="H19" i="2"/>
  <c r="H18" i="2"/>
  <c r="H17" i="2"/>
  <c r="H16" i="2"/>
  <c r="H15" i="2"/>
  <c r="H14" i="2"/>
  <c r="H13" i="2"/>
  <c r="H12" i="2"/>
  <c r="H11" i="2"/>
  <c r="H10" i="2"/>
  <c r="H9" i="2"/>
  <c r="H8" i="2"/>
  <c r="H7" i="2"/>
  <c r="G50" i="2"/>
  <c r="G49" i="2"/>
  <c r="G48" i="2"/>
  <c r="G47" i="2"/>
  <c r="G46" i="2"/>
  <c r="G45" i="2"/>
  <c r="G44" i="2"/>
  <c r="G43" i="2"/>
  <c r="G42" i="2"/>
  <c r="G41" i="2"/>
  <c r="G40" i="2"/>
  <c r="G39" i="2"/>
  <c r="G38" i="2"/>
  <c r="G37" i="2"/>
  <c r="G36" i="2"/>
  <c r="G35" i="2"/>
  <c r="G34" i="2"/>
  <c r="G33" i="2"/>
  <c r="G32" i="2"/>
  <c r="G31" i="2"/>
  <c r="G30" i="2"/>
  <c r="G29" i="2"/>
  <c r="G18" i="2"/>
  <c r="G17" i="2"/>
  <c r="E3" i="1"/>
  <c r="E5" i="1"/>
  <c r="E7" i="1"/>
  <c r="E4" i="1"/>
  <c r="E6" i="1"/>
  <c r="E8" i="1"/>
</calcChain>
</file>

<file path=xl/sharedStrings.xml><?xml version="1.0" encoding="utf-8"?>
<sst xmlns="http://schemas.openxmlformats.org/spreadsheetml/2006/main" count="60" uniqueCount="54">
  <si>
    <t>Marks Calculator</t>
  </si>
  <si>
    <t>1. Engagement with Literature Skills</t>
  </si>
  <si>
    <t xml:space="preserve"> Generic Assessment Criteria</t>
  </si>
  <si>
    <t>% Weighting</t>
  </si>
  <si>
    <t>%Mark Awarded</t>
  </si>
  <si>
    <t>%of Overall Mark</t>
  </si>
  <si>
    <t>2 Knowledge and Understanding Skills</t>
  </si>
  <si>
    <t>5. Transferable Skills for Life and Professional Practice</t>
  </si>
  <si>
    <t>FINAL MARK</t>
  </si>
  <si>
    <t>Notes:</t>
  </si>
  <si>
    <r>
      <rPr>
        <b/>
        <sz val="12"/>
        <color theme="1"/>
        <rFont val="Arial"/>
        <family val="2"/>
      </rPr>
      <t>% Mark Awarded:</t>
    </r>
    <r>
      <rPr>
        <sz val="12"/>
        <color theme="1"/>
        <rFont val="Arial"/>
        <family val="2"/>
      </rPr>
      <t xml:space="preserve"> Add the % mark you have awarded for that Criteria.</t>
    </r>
  </si>
  <si>
    <r>
      <rPr>
        <b/>
        <sz val="12"/>
        <color theme="1"/>
        <rFont val="Arial"/>
        <family val="2"/>
      </rPr>
      <t>% of Overall Mark:</t>
    </r>
    <r>
      <rPr>
        <sz val="12"/>
        <color theme="1"/>
        <rFont val="Arial"/>
        <family val="2"/>
      </rPr>
      <t xml:space="preserve"> This will automatically calculate the % weighting for that assessment criteria.</t>
    </r>
  </si>
  <si>
    <r>
      <rPr>
        <b/>
        <sz val="12"/>
        <color theme="1"/>
        <rFont val="Arial"/>
        <family val="2"/>
      </rPr>
      <t>FINAL MARK:</t>
    </r>
    <r>
      <rPr>
        <sz val="12"/>
        <color theme="1"/>
        <rFont val="Arial"/>
        <family val="2"/>
      </rPr>
      <t xml:space="preserve"> This will be automatically calculated.</t>
    </r>
  </si>
  <si>
    <r>
      <rPr>
        <b/>
        <sz val="12"/>
        <color theme="1"/>
        <rFont val="Arial"/>
        <family val="2"/>
      </rPr>
      <t>% Weighting:</t>
    </r>
    <r>
      <rPr>
        <sz val="12"/>
        <color theme="1"/>
        <rFont val="Arial"/>
        <family val="2"/>
      </rPr>
      <t xml:space="preserve"> Add the % weighting for each assessment Criteria. Total must equal 100.</t>
    </r>
  </si>
  <si>
    <t>3. Cognitive and Intellectual Skills</t>
  </si>
  <si>
    <t>Knowledge</t>
  </si>
  <si>
    <t>Literature</t>
  </si>
  <si>
    <t>Cognitive</t>
  </si>
  <si>
    <t>Practical</t>
  </si>
  <si>
    <t>Transferable</t>
  </si>
  <si>
    <t>Assessment Criteria weighting</t>
  </si>
  <si>
    <t>4. Practical Skills</t>
  </si>
  <si>
    <t>Student Name</t>
  </si>
  <si>
    <t>Final Mark</t>
  </si>
  <si>
    <t>LEVEL 4 / FIRST YEAR</t>
  </si>
  <si>
    <t>Mathew Biju</t>
  </si>
  <si>
    <t>Huw Davies</t>
  </si>
  <si>
    <t>Chloe Deakin</t>
  </si>
  <si>
    <t>Brecon Michael Gaskell</t>
  </si>
  <si>
    <t>Harry Hixson</t>
  </si>
  <si>
    <t>Leam Jenkins</t>
  </si>
  <si>
    <t>Owain Kell</t>
  </si>
  <si>
    <t>James Purser</t>
  </si>
  <si>
    <t>Lewis Michael Toop</t>
  </si>
  <si>
    <t>Ryan Williams</t>
  </si>
  <si>
    <t>Julia Bronowska</t>
  </si>
  <si>
    <t>Thomas Cahill</t>
  </si>
  <si>
    <t>Rhys Carter</t>
  </si>
  <si>
    <t>Joey Evans</t>
  </si>
  <si>
    <t>Sam Fenwick</t>
  </si>
  <si>
    <t>Deacan Hoskins</t>
  </si>
  <si>
    <t>Tyrone Hudson</t>
  </si>
  <si>
    <t>Aaliyah Jefferies</t>
  </si>
  <si>
    <t>Maria Krzyzanowska</t>
  </si>
  <si>
    <t>Leah Williams</t>
  </si>
  <si>
    <t>Grade</t>
  </si>
  <si>
    <t>No submission</t>
  </si>
  <si>
    <t>2020/21 - SEM2</t>
  </si>
  <si>
    <t>Contemporary Challenges: Making A Difference / ACCA4027 / CW2 - Group Presentation (50%)</t>
  </si>
  <si>
    <t>BA GAMES DESIGN</t>
  </si>
  <si>
    <t>BA COMPUTER ANIMATION</t>
  </si>
  <si>
    <t>Average:</t>
  </si>
  <si>
    <t>Standard Deviation:</t>
  </si>
  <si>
    <r>
      <t xml:space="preserve">Note: </t>
    </r>
    <r>
      <rPr>
        <b/>
        <i/>
        <sz val="9"/>
        <color theme="1"/>
        <rFont val="Calibri"/>
        <family val="2"/>
        <scheme val="minor"/>
      </rPr>
      <t>AVERAGE</t>
    </r>
    <r>
      <rPr>
        <i/>
        <sz val="9"/>
        <color theme="1"/>
        <rFont val="Calibri"/>
        <family val="2"/>
        <scheme val="minor"/>
      </rPr>
      <t xml:space="preserve"> and </t>
    </r>
    <r>
      <rPr>
        <b/>
        <i/>
        <sz val="9"/>
        <color theme="1"/>
        <rFont val="Calibri"/>
        <family val="2"/>
        <scheme val="minor"/>
      </rPr>
      <t>STANDARD DEVIATION</t>
    </r>
    <r>
      <rPr>
        <i/>
        <sz val="9"/>
        <color theme="1"/>
        <rFont val="Calibri"/>
        <family val="2"/>
        <scheme val="minor"/>
      </rPr>
      <t xml:space="preserve"> are at the bottom of the sheet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</si>
</sst>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22"/>
      <color theme="1"/>
      <name val="Arial"/>
      <family val="2"/>
    </font>
    <font>
      <sz val="12"/>
      <color theme="1"/>
      <name val="Arial"/>
      <family val="2"/>
    </font>
    <font>
      <sz val="36"/>
      <color theme="1"/>
      <name val="Arial Bold"/>
    </font>
    <font>
      <sz val="14"/>
      <color theme="1"/>
      <name val="Arial Bold"/>
    </font>
    <font>
      <sz val="14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2"/>
      <color theme="0" tint="-0.14999847407452621"/>
      <name val="Arial"/>
      <family val="2"/>
    </font>
    <font>
      <sz val="14"/>
      <color theme="0" tint="-0.14999847407452621"/>
      <name val="Arial Bold"/>
    </font>
    <font>
      <sz val="12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2"/>
      <color rgb="FF333333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4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4" fillId="0" borderId="9" xfId="0" applyFont="1" applyBorder="1" applyAlignment="1">
      <alignment horizontal="left" vertical="center"/>
    </xf>
    <xf numFmtId="0" fontId="2" fillId="3" borderId="9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2" fillId="4" borderId="16" xfId="0" applyFont="1" applyFill="1" applyBorder="1" applyAlignment="1">
      <alignment horizontal="center" vertical="center"/>
    </xf>
    <xf numFmtId="0" fontId="2" fillId="4" borderId="17" xfId="0" applyFont="1" applyFill="1" applyBorder="1" applyAlignment="1">
      <alignment horizontal="center" vertical="center"/>
    </xf>
    <xf numFmtId="0" fontId="0" fillId="0" borderId="18" xfId="0" applyBorder="1"/>
    <xf numFmtId="0" fontId="1" fillId="0" borderId="0" xfId="0" applyFont="1"/>
    <xf numFmtId="0" fontId="6" fillId="0" borderId="19" xfId="0" applyFont="1" applyBorder="1" applyAlignment="1">
      <alignment horizontal="center" vertical="center"/>
    </xf>
    <xf numFmtId="0" fontId="0" fillId="2" borderId="18" xfId="0" applyFill="1" applyBorder="1" applyProtection="1"/>
    <xf numFmtId="0" fontId="0" fillId="0" borderId="18" xfId="0" applyFill="1" applyBorder="1"/>
    <xf numFmtId="0" fontId="11" fillId="0" borderId="18" xfId="0" applyFont="1" applyFill="1" applyBorder="1"/>
    <xf numFmtId="0" fontId="0" fillId="0" borderId="0" xfId="0" applyFill="1"/>
    <xf numFmtId="0" fontId="0" fillId="0" borderId="0" xfId="0" applyFill="1" applyBorder="1" applyProtection="1">
      <protection locked="0"/>
    </xf>
    <xf numFmtId="0" fontId="0" fillId="0" borderId="0" xfId="0" applyFill="1" applyBorder="1" applyAlignment="1"/>
    <xf numFmtId="0" fontId="7" fillId="0" borderId="0" xfId="0" applyFont="1" applyFill="1" applyBorder="1" applyAlignment="1">
      <alignment horizontal="center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8" fillId="4" borderId="20" xfId="0" applyFont="1" applyFill="1" applyBorder="1" applyAlignment="1">
      <alignment horizontal="left" vertical="center"/>
    </xf>
    <xf numFmtId="0" fontId="8" fillId="8" borderId="20" xfId="0" applyFont="1" applyFill="1" applyBorder="1" applyAlignment="1">
      <alignment horizontal="left" vertical="center"/>
    </xf>
    <xf numFmtId="0" fontId="2" fillId="4" borderId="20" xfId="0" applyFont="1" applyFill="1" applyBorder="1" applyAlignment="1">
      <alignment horizontal="left" vertical="center"/>
    </xf>
    <xf numFmtId="0" fontId="0" fillId="6" borderId="9" xfId="0" applyFont="1" applyFill="1" applyBorder="1" applyAlignment="1">
      <alignment horizontal="center"/>
    </xf>
    <xf numFmtId="0" fontId="1" fillId="9" borderId="10" xfId="0" applyFont="1" applyFill="1" applyBorder="1" applyAlignment="1" applyProtection="1">
      <alignment horizontal="center"/>
      <protection locked="0"/>
    </xf>
    <xf numFmtId="0" fontId="0" fillId="0" borderId="15" xfId="0" applyBorder="1" applyAlignment="1" applyProtection="1">
      <alignment horizontal="center" vertical="center"/>
      <protection locked="0"/>
    </xf>
    <xf numFmtId="0" fontId="0" fillId="0" borderId="16" xfId="0" applyBorder="1" applyAlignment="1" applyProtection="1">
      <alignment horizontal="center" vertical="center"/>
      <protection locked="0"/>
    </xf>
    <xf numFmtId="0" fontId="0" fillId="0" borderId="17" xfId="0" applyBorder="1" applyAlignment="1" applyProtection="1">
      <alignment horizontal="center" vertical="center"/>
      <protection locked="0"/>
    </xf>
    <xf numFmtId="0" fontId="12" fillId="0" borderId="0" xfId="0" applyFont="1" applyFill="1" applyBorder="1" applyProtection="1">
      <protection locked="0"/>
    </xf>
    <xf numFmtId="0" fontId="1" fillId="0" borderId="18" xfId="0" applyFont="1" applyBorder="1"/>
    <xf numFmtId="0" fontId="13" fillId="0" borderId="18" xfId="0" applyFont="1" applyBorder="1"/>
    <xf numFmtId="0" fontId="0" fillId="0" borderId="35" xfId="0" applyFill="1" applyBorder="1" applyProtection="1">
      <protection locked="0"/>
    </xf>
    <xf numFmtId="0" fontId="8" fillId="4" borderId="39" xfId="0" applyFont="1" applyFill="1" applyBorder="1" applyAlignment="1">
      <alignment horizontal="left" vertical="center"/>
    </xf>
    <xf numFmtId="0" fontId="8" fillId="4" borderId="38" xfId="0" applyFont="1" applyFill="1" applyBorder="1" applyAlignment="1">
      <alignment horizontal="left" vertical="center"/>
    </xf>
    <xf numFmtId="0" fontId="8" fillId="4" borderId="21" xfId="0" applyFont="1" applyFill="1" applyBorder="1" applyAlignment="1">
      <alignment horizontal="left" vertical="center"/>
    </xf>
    <xf numFmtId="0" fontId="8" fillId="4" borderId="40" xfId="0" applyFont="1" applyFill="1" applyBorder="1" applyAlignment="1">
      <alignment horizontal="left" vertical="center"/>
    </xf>
    <xf numFmtId="0" fontId="0" fillId="0" borderId="36" xfId="0" applyFill="1" applyBorder="1" applyProtection="1">
      <protection locked="0"/>
    </xf>
    <xf numFmtId="0" fontId="0" fillId="0" borderId="41" xfId="0" applyBorder="1" applyAlignment="1" applyProtection="1">
      <alignment horizontal="center" vertical="center"/>
      <protection locked="0"/>
    </xf>
    <xf numFmtId="0" fontId="0" fillId="0" borderId="42" xfId="0" applyBorder="1" applyAlignment="1" applyProtection="1">
      <alignment horizontal="center" vertical="center"/>
      <protection locked="0"/>
    </xf>
    <xf numFmtId="0" fontId="3" fillId="3" borderId="9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left" vertical="center"/>
    </xf>
    <xf numFmtId="0" fontId="4" fillId="5" borderId="0" xfId="0" applyFont="1" applyFill="1" applyBorder="1" applyAlignment="1">
      <alignment horizontal="left" vertical="center"/>
    </xf>
    <xf numFmtId="0" fontId="4" fillId="5" borderId="5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left" vertical="center"/>
    </xf>
    <xf numFmtId="0" fontId="4" fillId="5" borderId="3" xfId="0" applyFont="1" applyFill="1" applyBorder="1" applyAlignment="1">
      <alignment horizontal="left" vertical="center"/>
    </xf>
    <xf numFmtId="0" fontId="4" fillId="5" borderId="4" xfId="0" applyFont="1" applyFill="1" applyBorder="1" applyAlignment="1">
      <alignment horizontal="left" vertical="center"/>
    </xf>
    <xf numFmtId="0" fontId="2" fillId="5" borderId="6" xfId="0" applyFont="1" applyFill="1" applyBorder="1" applyAlignment="1">
      <alignment horizontal="left" vertical="center"/>
    </xf>
    <xf numFmtId="0" fontId="2" fillId="5" borderId="1" xfId="0" applyFont="1" applyFill="1" applyBorder="1" applyAlignment="1">
      <alignment horizontal="left" vertical="center"/>
    </xf>
    <xf numFmtId="0" fontId="2" fillId="5" borderId="2" xfId="0" applyFont="1" applyFill="1" applyBorder="1" applyAlignment="1">
      <alignment horizontal="left" vertical="center"/>
    </xf>
    <xf numFmtId="0" fontId="1" fillId="10" borderId="6" xfId="0" applyFont="1" applyFill="1" applyBorder="1" applyAlignment="1">
      <alignment horizontal="center" vertical="center"/>
    </xf>
    <xf numFmtId="0" fontId="1" fillId="10" borderId="1" xfId="0" applyFont="1" applyFill="1" applyBorder="1" applyAlignment="1">
      <alignment horizontal="center" vertical="center"/>
    </xf>
    <xf numFmtId="0" fontId="1" fillId="10" borderId="2" xfId="0" applyFont="1" applyFill="1" applyBorder="1" applyAlignment="1">
      <alignment horizontal="center" vertical="center"/>
    </xf>
    <xf numFmtId="0" fontId="1" fillId="10" borderId="7" xfId="0" applyFont="1" applyFill="1" applyBorder="1" applyAlignment="1">
      <alignment horizontal="center" vertical="center"/>
    </xf>
    <xf numFmtId="0" fontId="1" fillId="10" borderId="3" xfId="0" applyFont="1" applyFill="1" applyBorder="1" applyAlignment="1">
      <alignment horizontal="center" vertical="center"/>
    </xf>
    <xf numFmtId="0" fontId="1" fillId="10" borderId="4" xfId="0" applyFont="1" applyFill="1" applyBorder="1" applyAlignment="1">
      <alignment horizontal="center" vertical="center"/>
    </xf>
    <xf numFmtId="0" fontId="1" fillId="0" borderId="18" xfId="0" applyFont="1" applyBorder="1" applyAlignment="1">
      <alignment horizontal="center"/>
    </xf>
    <xf numFmtId="0" fontId="1" fillId="11" borderId="6" xfId="0" applyFont="1" applyFill="1" applyBorder="1" applyAlignment="1">
      <alignment horizontal="center" vertical="center"/>
    </xf>
    <xf numFmtId="0" fontId="1" fillId="11" borderId="1" xfId="0" applyFont="1" applyFill="1" applyBorder="1" applyAlignment="1">
      <alignment horizontal="center" vertical="center"/>
    </xf>
    <xf numFmtId="0" fontId="1" fillId="11" borderId="2" xfId="0" applyFont="1" applyFill="1" applyBorder="1" applyAlignment="1">
      <alignment horizontal="center" vertical="center"/>
    </xf>
    <xf numFmtId="0" fontId="1" fillId="11" borderId="7" xfId="0" applyFont="1" applyFill="1" applyBorder="1" applyAlignment="1">
      <alignment horizontal="center" vertical="center"/>
    </xf>
    <xf numFmtId="0" fontId="1" fillId="11" borderId="3" xfId="0" applyFont="1" applyFill="1" applyBorder="1" applyAlignment="1">
      <alignment horizontal="center" vertical="center"/>
    </xf>
    <xf numFmtId="0" fontId="1" fillId="11" borderId="4" xfId="0" applyFont="1" applyFill="1" applyBorder="1" applyAlignment="1">
      <alignment horizontal="center" vertical="center"/>
    </xf>
    <xf numFmtId="0" fontId="2" fillId="10" borderId="35" xfId="0" applyFont="1" applyFill="1" applyBorder="1" applyAlignment="1">
      <alignment horizontal="center" vertical="center" textRotation="180"/>
    </xf>
    <xf numFmtId="0" fontId="2" fillId="10" borderId="37" xfId="0" applyFont="1" applyFill="1" applyBorder="1" applyAlignment="1">
      <alignment horizontal="center" vertical="center" textRotation="180"/>
    </xf>
    <xf numFmtId="0" fontId="2" fillId="10" borderId="36" xfId="0" applyFont="1" applyFill="1" applyBorder="1" applyAlignment="1">
      <alignment horizontal="center" vertical="center" textRotation="180"/>
    </xf>
    <xf numFmtId="0" fontId="2" fillId="11" borderId="35" xfId="0" applyFont="1" applyFill="1" applyBorder="1" applyAlignment="1">
      <alignment horizontal="center" vertical="center" textRotation="180"/>
    </xf>
    <xf numFmtId="0" fontId="2" fillId="11" borderId="37" xfId="0" applyFont="1" applyFill="1" applyBorder="1" applyAlignment="1">
      <alignment horizontal="center" vertical="center" textRotation="180"/>
    </xf>
    <xf numFmtId="0" fontId="2" fillId="11" borderId="36" xfId="0" applyFont="1" applyFill="1" applyBorder="1" applyAlignment="1">
      <alignment horizontal="center" vertical="center" textRotation="180"/>
    </xf>
    <xf numFmtId="0" fontId="0" fillId="0" borderId="0" xfId="0" applyFill="1" applyBorder="1" applyAlignment="1">
      <alignment horizontal="center"/>
    </xf>
    <xf numFmtId="0" fontId="1" fillId="10" borderId="35" xfId="0" applyFont="1" applyFill="1" applyBorder="1" applyAlignment="1">
      <alignment horizontal="center" vertical="center"/>
    </xf>
    <xf numFmtId="0" fontId="1" fillId="10" borderId="36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left" vertical="top"/>
    </xf>
    <xf numFmtId="0" fontId="1" fillId="0" borderId="26" xfId="0" applyFont="1" applyBorder="1" applyAlignment="1">
      <alignment horizontal="left" vertical="top"/>
    </xf>
    <xf numFmtId="0" fontId="1" fillId="0" borderId="27" xfId="0" applyFont="1" applyBorder="1" applyAlignment="1">
      <alignment horizontal="left" vertical="center"/>
    </xf>
    <xf numFmtId="0" fontId="1" fillId="0" borderId="28" xfId="0" applyFont="1" applyBorder="1" applyAlignment="1">
      <alignment horizontal="left" vertical="center"/>
    </xf>
    <xf numFmtId="0" fontId="7" fillId="7" borderId="23" xfId="0" applyFont="1" applyFill="1" applyBorder="1" applyAlignment="1">
      <alignment horizontal="center" vertical="center"/>
    </xf>
    <xf numFmtId="0" fontId="7" fillId="7" borderId="29" xfId="0" applyFont="1" applyFill="1" applyBorder="1" applyAlignment="1">
      <alignment horizontal="center" vertical="center"/>
    </xf>
    <xf numFmtId="0" fontId="7" fillId="7" borderId="30" xfId="0" applyFont="1" applyFill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0" fillId="6" borderId="24" xfId="0" applyFont="1" applyFill="1" applyBorder="1" applyAlignment="1">
      <alignment horizontal="center"/>
    </xf>
    <xf numFmtId="0" fontId="7" fillId="0" borderId="35" xfId="0" applyFont="1" applyBorder="1" applyAlignment="1">
      <alignment horizontal="center" vertical="center" wrapText="1"/>
    </xf>
    <xf numFmtId="0" fontId="7" fillId="0" borderId="37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</cellXfs>
  <cellStyles count="1">
    <cellStyle name="Normal" xfId="0" builtinId="0"/>
  </cellStyles>
  <dxfs count="7"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</dxfs>
  <tableStyles count="0" defaultTableStyle="TableStyleMedium9" defaultPivotStyle="PivotStyleMedium7"/>
  <colors>
    <mruColors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E15"/>
  <sheetViews>
    <sheetView workbookViewId="0">
      <selection activeCell="D3" sqref="D3"/>
    </sheetView>
  </sheetViews>
  <sheetFormatPr defaultColWidth="11" defaultRowHeight="15.75" x14ac:dyDescent="0.25"/>
  <cols>
    <col min="1" max="1" width="4.5" customWidth="1"/>
    <col min="2" max="2" width="49.75" customWidth="1"/>
    <col min="3" max="5" width="18" customWidth="1"/>
  </cols>
  <sheetData>
    <row r="1" spans="2:5" ht="94.15" customHeight="1" thickBot="1" x14ac:dyDescent="0.3">
      <c r="B1" s="49" t="s">
        <v>0</v>
      </c>
      <c r="C1" s="50"/>
      <c r="D1" s="50"/>
      <c r="E1" s="51"/>
    </row>
    <row r="2" spans="2:5" ht="31.15" customHeight="1" x14ac:dyDescent="0.25">
      <c r="B2" s="2" t="s">
        <v>2</v>
      </c>
      <c r="C2" s="2" t="s">
        <v>3</v>
      </c>
      <c r="D2" s="6" t="s">
        <v>4</v>
      </c>
      <c r="E2" s="9" t="s">
        <v>5</v>
      </c>
    </row>
    <row r="3" spans="2:5" ht="28.15" customHeight="1" x14ac:dyDescent="0.25">
      <c r="B3" s="1" t="s">
        <v>1</v>
      </c>
      <c r="C3" s="3">
        <v>10</v>
      </c>
      <c r="D3" s="7"/>
      <c r="E3" s="10">
        <f>SUM(D3/100)*C3</f>
        <v>0</v>
      </c>
    </row>
    <row r="4" spans="2:5" ht="28.15" customHeight="1" x14ac:dyDescent="0.25">
      <c r="B4" s="1" t="s">
        <v>6</v>
      </c>
      <c r="C4" s="3">
        <v>20</v>
      </c>
      <c r="D4" s="7"/>
      <c r="E4" s="10">
        <f t="shared" ref="E4:E7" si="0">SUM(D4/100)*C4</f>
        <v>0</v>
      </c>
    </row>
    <row r="5" spans="2:5" ht="28.15" customHeight="1" x14ac:dyDescent="0.25">
      <c r="B5" s="1" t="s">
        <v>14</v>
      </c>
      <c r="C5" s="3">
        <v>20</v>
      </c>
      <c r="D5" s="7"/>
      <c r="E5" s="10">
        <f t="shared" si="0"/>
        <v>0</v>
      </c>
    </row>
    <row r="6" spans="2:5" ht="28.15" customHeight="1" x14ac:dyDescent="0.25">
      <c r="B6" s="1" t="s">
        <v>21</v>
      </c>
      <c r="C6" s="3">
        <v>30</v>
      </c>
      <c r="D6" s="7"/>
      <c r="E6" s="10">
        <f t="shared" si="0"/>
        <v>0</v>
      </c>
    </row>
    <row r="7" spans="2:5" ht="28.15" customHeight="1" thickBot="1" x14ac:dyDescent="0.3">
      <c r="B7" s="1" t="s">
        <v>7</v>
      </c>
      <c r="C7" s="3">
        <v>20</v>
      </c>
      <c r="D7" s="8"/>
      <c r="E7" s="11">
        <f t="shared" si="0"/>
        <v>0</v>
      </c>
    </row>
    <row r="8" spans="2:5" ht="59.1" customHeight="1" thickBot="1" x14ac:dyDescent="0.3">
      <c r="D8" s="4" t="s">
        <v>8</v>
      </c>
      <c r="E8" s="5">
        <f>SUM(E3:E7)</f>
        <v>0</v>
      </c>
    </row>
    <row r="10" spans="2:5" ht="16.5" thickBot="1" x14ac:dyDescent="0.3"/>
    <row r="11" spans="2:5" ht="28.15" customHeight="1" x14ac:dyDescent="0.25">
      <c r="B11" s="58" t="s">
        <v>9</v>
      </c>
      <c r="C11" s="59"/>
      <c r="D11" s="59"/>
      <c r="E11" s="60"/>
    </row>
    <row r="12" spans="2:5" ht="28.15" customHeight="1" x14ac:dyDescent="0.25">
      <c r="B12" s="52" t="s">
        <v>13</v>
      </c>
      <c r="C12" s="53"/>
      <c r="D12" s="53"/>
      <c r="E12" s="54"/>
    </row>
    <row r="13" spans="2:5" ht="28.15" customHeight="1" x14ac:dyDescent="0.25">
      <c r="B13" s="52" t="s">
        <v>10</v>
      </c>
      <c r="C13" s="53"/>
      <c r="D13" s="53"/>
      <c r="E13" s="54"/>
    </row>
    <row r="14" spans="2:5" ht="28.15" customHeight="1" x14ac:dyDescent="0.25">
      <c r="B14" s="52" t="s">
        <v>11</v>
      </c>
      <c r="C14" s="53"/>
      <c r="D14" s="53"/>
      <c r="E14" s="54"/>
    </row>
    <row r="15" spans="2:5" ht="28.15" customHeight="1" thickBot="1" x14ac:dyDescent="0.3">
      <c r="B15" s="55" t="s">
        <v>12</v>
      </c>
      <c r="C15" s="56"/>
      <c r="D15" s="56"/>
      <c r="E15" s="57"/>
    </row>
  </sheetData>
  <mergeCells count="6">
    <mergeCell ref="B1:E1"/>
    <mergeCell ref="B14:E14"/>
    <mergeCell ref="B15:E15"/>
    <mergeCell ref="B13:E13"/>
    <mergeCell ref="B12:E12"/>
    <mergeCell ref="B11:E1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56"/>
  <sheetViews>
    <sheetView tabSelected="1" workbookViewId="0">
      <selection activeCell="M5" sqref="M5"/>
    </sheetView>
  </sheetViews>
  <sheetFormatPr defaultColWidth="8.875" defaultRowHeight="15.75" x14ac:dyDescent="0.25"/>
  <cols>
    <col min="1" max="1" width="26.625" customWidth="1"/>
    <col min="2" max="2" width="8.75" bestFit="1" customWidth="1"/>
    <col min="3" max="3" width="9.75" bestFit="1" customWidth="1"/>
    <col min="4" max="4" width="8.5" bestFit="1" customWidth="1"/>
    <col min="5" max="5" width="7.875" bestFit="1" customWidth="1"/>
    <col min="6" max="6" width="11.25" bestFit="1" customWidth="1"/>
    <col min="7" max="7" width="12.625" customWidth="1"/>
    <col min="8" max="8" width="26.625" customWidth="1"/>
    <col min="9" max="9" width="8.5" bestFit="1" customWidth="1"/>
    <col min="10" max="10" width="14.625" customWidth="1"/>
    <col min="11" max="11" width="13.25" customWidth="1"/>
    <col min="12" max="12" width="8.75" bestFit="1" customWidth="1"/>
    <col min="13" max="13" width="9.75" bestFit="1" customWidth="1"/>
    <col min="14" max="14" width="8.5" bestFit="1" customWidth="1"/>
    <col min="15" max="15" width="7.875" bestFit="1" customWidth="1"/>
    <col min="16" max="16" width="11.25" bestFit="1" customWidth="1"/>
    <col min="17" max="17" width="9.25" customWidth="1"/>
    <col min="18" max="18" width="21.5" bestFit="1" customWidth="1"/>
    <col min="19" max="19" width="26" customWidth="1"/>
  </cols>
  <sheetData>
    <row r="1" spans="1:19" x14ac:dyDescent="0.25">
      <c r="A1" s="83" t="s">
        <v>47</v>
      </c>
      <c r="B1" s="84"/>
      <c r="C1" s="84"/>
      <c r="D1" s="84"/>
      <c r="E1" s="84"/>
      <c r="F1" s="84"/>
      <c r="G1" s="84"/>
      <c r="H1" s="81" t="s">
        <v>24</v>
      </c>
      <c r="J1" s="100" t="s">
        <v>53</v>
      </c>
      <c r="K1" s="101"/>
    </row>
    <row r="2" spans="1:19" ht="16.5" thickBot="1" x14ac:dyDescent="0.3">
      <c r="A2" s="85" t="s">
        <v>48</v>
      </c>
      <c r="B2" s="86"/>
      <c r="C2" s="86"/>
      <c r="D2" s="86"/>
      <c r="E2" s="86"/>
      <c r="F2" s="86"/>
      <c r="G2" s="86"/>
      <c r="H2" s="82"/>
      <c r="J2" s="101"/>
      <c r="K2" s="101"/>
    </row>
    <row r="3" spans="1:19" ht="16.5" thickBot="1" x14ac:dyDescent="0.3">
      <c r="A3" s="13"/>
    </row>
    <row r="4" spans="1:19" ht="18.75" x14ac:dyDescent="0.3">
      <c r="A4" s="93" t="s">
        <v>22</v>
      </c>
      <c r="B4" s="96" t="s">
        <v>20</v>
      </c>
      <c r="C4" s="96"/>
      <c r="D4" s="96"/>
      <c r="E4" s="96"/>
      <c r="F4" s="96"/>
      <c r="G4" s="87" t="s">
        <v>23</v>
      </c>
      <c r="H4" s="90" t="s">
        <v>22</v>
      </c>
      <c r="I4" s="20"/>
      <c r="J4" s="97" t="s">
        <v>45</v>
      </c>
      <c r="K4" s="20"/>
      <c r="L4" s="80"/>
      <c r="M4" s="80"/>
      <c r="N4" s="80"/>
      <c r="O4" s="80"/>
      <c r="P4" s="80"/>
      <c r="Q4" s="21"/>
      <c r="R4" s="22"/>
    </row>
    <row r="5" spans="1:19" ht="18.75" x14ac:dyDescent="0.3">
      <c r="A5" s="94"/>
      <c r="B5" s="33" t="s">
        <v>16</v>
      </c>
      <c r="C5" s="33" t="s">
        <v>15</v>
      </c>
      <c r="D5" s="33" t="s">
        <v>17</v>
      </c>
      <c r="E5" s="33" t="s">
        <v>18</v>
      </c>
      <c r="F5" s="33" t="s">
        <v>19</v>
      </c>
      <c r="G5" s="88"/>
      <c r="H5" s="91"/>
      <c r="I5" s="23"/>
      <c r="J5" s="98"/>
      <c r="K5" s="23"/>
      <c r="L5" s="23"/>
      <c r="M5" s="23"/>
      <c r="N5" s="23"/>
      <c r="O5" s="23"/>
      <c r="P5" s="23"/>
      <c r="Q5" s="21"/>
      <c r="R5" s="22"/>
    </row>
    <row r="6" spans="1:19" ht="18.75" thickBot="1" x14ac:dyDescent="0.3">
      <c r="A6" s="95"/>
      <c r="B6" s="34">
        <v>10</v>
      </c>
      <c r="C6" s="34">
        <v>30</v>
      </c>
      <c r="D6" s="34">
        <v>10</v>
      </c>
      <c r="E6" s="34">
        <v>30</v>
      </c>
      <c r="F6" s="34">
        <v>20</v>
      </c>
      <c r="G6" s="89"/>
      <c r="H6" s="92"/>
      <c r="I6" s="23"/>
      <c r="J6" s="99"/>
      <c r="K6" s="23"/>
      <c r="L6" s="24"/>
      <c r="M6" s="24"/>
      <c r="N6" s="24"/>
      <c r="O6" s="24"/>
      <c r="P6" s="24"/>
      <c r="Q6" s="25"/>
      <c r="R6" s="22"/>
    </row>
    <row r="7" spans="1:19" ht="18.75" thickBot="1" x14ac:dyDescent="0.3">
      <c r="A7" s="16" t="s">
        <v>25</v>
      </c>
      <c r="B7" s="15">
        <v>5</v>
      </c>
      <c r="C7" s="15">
        <v>15</v>
      </c>
      <c r="D7" s="15">
        <v>5</v>
      </c>
      <c r="E7" s="15">
        <v>17</v>
      </c>
      <c r="F7" s="15">
        <v>11</v>
      </c>
      <c r="G7" s="14">
        <f>SUM(B7:F7)</f>
        <v>53</v>
      </c>
      <c r="H7" s="30" t="str">
        <f t="shared" ref="H7:H23" si="0">A7</f>
        <v>Mathew Biju</v>
      </c>
      <c r="I7" s="41"/>
      <c r="J7" s="35" t="str">
        <f>LOOKUP(G7,{0;1;35;40;50;60;70},{"No Submission";"Fail";"Marginal Fail";"3rd";"2.2";"2.1";"1st"})</f>
        <v>2.2</v>
      </c>
      <c r="K7" s="41"/>
      <c r="L7" s="74" t="s">
        <v>49</v>
      </c>
      <c r="M7" s="26"/>
      <c r="N7" s="26"/>
      <c r="O7" s="26"/>
      <c r="P7" s="26"/>
      <c r="Q7" s="27"/>
      <c r="R7" s="28"/>
    </row>
    <row r="8" spans="1:19" ht="18.75" thickBot="1" x14ac:dyDescent="0.3">
      <c r="A8" s="16" t="s">
        <v>26</v>
      </c>
      <c r="B8" s="15">
        <v>7</v>
      </c>
      <c r="C8" s="15">
        <v>21</v>
      </c>
      <c r="D8" s="15">
        <v>6</v>
      </c>
      <c r="E8" s="15">
        <v>17</v>
      </c>
      <c r="F8" s="15">
        <v>14</v>
      </c>
      <c r="G8" s="14">
        <f>SUM(B8:F8)</f>
        <v>65</v>
      </c>
      <c r="H8" s="30" t="str">
        <f t="shared" si="0"/>
        <v>Huw Davies</v>
      </c>
      <c r="I8" s="19"/>
      <c r="J8" s="36" t="str">
        <f>LOOKUP(G8,{0;1;35;40;50;60;70},{"No Submission";"Fail";"Marginal Fail";"3rd";"2.2";"2.1";"1st"})</f>
        <v>2.1</v>
      </c>
      <c r="K8" s="19"/>
      <c r="L8" s="75"/>
      <c r="M8" s="26"/>
      <c r="N8" s="26"/>
      <c r="O8" s="26"/>
      <c r="P8" s="26"/>
      <c r="Q8" s="27"/>
      <c r="R8" s="28"/>
    </row>
    <row r="9" spans="1:19" ht="18.75" thickBot="1" x14ac:dyDescent="0.3">
      <c r="A9" s="16" t="s">
        <v>27</v>
      </c>
      <c r="B9" s="15">
        <v>0</v>
      </c>
      <c r="C9" s="15">
        <v>0</v>
      </c>
      <c r="D9" s="15">
        <v>0</v>
      </c>
      <c r="E9" s="15">
        <v>0</v>
      </c>
      <c r="F9" s="15">
        <v>0</v>
      </c>
      <c r="G9" s="14">
        <f>SUM(B9:F9)</f>
        <v>0</v>
      </c>
      <c r="H9" s="31" t="str">
        <f t="shared" si="0"/>
        <v>Chloe Deakin</v>
      </c>
      <c r="I9" s="19"/>
      <c r="J9" s="36" t="str">
        <f>LOOKUP(G9,{0;1;35;40;50;60;70},{"No Submission";"Fail";"Marginal Fail";"3rd";"2.2";"2.1";"1st"})</f>
        <v>No Submission</v>
      </c>
      <c r="K9" s="38" t="s">
        <v>46</v>
      </c>
      <c r="L9" s="75"/>
      <c r="M9" s="26"/>
      <c r="N9" s="26"/>
      <c r="O9" s="26"/>
      <c r="P9" s="26"/>
      <c r="Q9" s="27"/>
      <c r="R9" s="28"/>
    </row>
    <row r="10" spans="1:19" ht="18.75" thickBot="1" x14ac:dyDescent="0.3">
      <c r="A10" s="16" t="s">
        <v>28</v>
      </c>
      <c r="B10" s="15">
        <v>7</v>
      </c>
      <c r="C10" s="15">
        <v>18</v>
      </c>
      <c r="D10" s="15">
        <v>6</v>
      </c>
      <c r="E10" s="15">
        <v>10</v>
      </c>
      <c r="F10" s="15">
        <v>9</v>
      </c>
      <c r="G10" s="14">
        <f>SUM(B10:F10)</f>
        <v>50</v>
      </c>
      <c r="H10" s="30" t="str">
        <f t="shared" si="0"/>
        <v>Brecon Michael Gaskell</v>
      </c>
      <c r="I10" s="19"/>
      <c r="J10" s="36" t="str">
        <f>LOOKUP(G10,{0;1;35;40;50;60;70},{"No Submission";"Fail";"Marginal Fail";"3rd";"2.2";"2.1";"1st"})</f>
        <v>2.2</v>
      </c>
      <c r="K10" s="19"/>
      <c r="L10" s="75"/>
      <c r="M10" s="26"/>
      <c r="N10" s="26"/>
      <c r="O10" s="26"/>
      <c r="P10" s="26"/>
      <c r="Q10" s="27"/>
      <c r="R10" s="28"/>
    </row>
    <row r="11" spans="1:19" ht="18.75" thickBot="1" x14ac:dyDescent="0.3">
      <c r="A11" s="16" t="s">
        <v>29</v>
      </c>
      <c r="B11" s="15">
        <v>1</v>
      </c>
      <c r="C11" s="15">
        <v>5</v>
      </c>
      <c r="D11" s="15">
        <v>5</v>
      </c>
      <c r="E11" s="15">
        <v>17</v>
      </c>
      <c r="F11" s="15">
        <v>8</v>
      </c>
      <c r="G11" s="14">
        <f>SUM(B11:F11)</f>
        <v>36</v>
      </c>
      <c r="H11" s="30" t="str">
        <f t="shared" si="0"/>
        <v>Harry Hixson</v>
      </c>
      <c r="I11" s="19"/>
      <c r="J11" s="36" t="str">
        <f>LOOKUP(G11,{0;1;35;40;50;60;70},{"No Submission";"Fail";"Marginal Fail";"3rd";"2.2";"2.1";"1st"})</f>
        <v>Marginal Fail</v>
      </c>
      <c r="K11" s="19"/>
      <c r="L11" s="75"/>
      <c r="M11" s="26"/>
      <c r="N11" s="26"/>
      <c r="O11" s="26"/>
      <c r="P11" s="26"/>
      <c r="Q11" s="27"/>
      <c r="R11" s="28"/>
      <c r="S11" s="18"/>
    </row>
    <row r="12" spans="1:19" ht="18.75" thickBot="1" x14ac:dyDescent="0.3">
      <c r="A12" s="17" t="s">
        <v>30</v>
      </c>
      <c r="B12" s="15">
        <v>6</v>
      </c>
      <c r="C12" s="15">
        <v>20</v>
      </c>
      <c r="D12" s="15">
        <v>6</v>
      </c>
      <c r="E12" s="15">
        <v>18</v>
      </c>
      <c r="F12" s="15">
        <v>14</v>
      </c>
      <c r="G12" s="14">
        <f t="shared" ref="G12:G50" si="1">SUM(B12:F12)</f>
        <v>64</v>
      </c>
      <c r="H12" s="30" t="str">
        <f t="shared" si="0"/>
        <v>Leam Jenkins</v>
      </c>
      <c r="I12" s="19"/>
      <c r="J12" s="36" t="str">
        <f>LOOKUP(G12,{0;1;35;40;50;60;70},{"No Submission";"Fail";"Marginal Fail";"3rd";"2.2";"2.1";"1st"})</f>
        <v>2.1</v>
      </c>
      <c r="K12" s="19"/>
      <c r="L12" s="75"/>
      <c r="M12" s="26"/>
      <c r="N12" s="26"/>
      <c r="O12" s="26"/>
      <c r="P12" s="26"/>
      <c r="Q12" s="27"/>
      <c r="R12" s="28"/>
      <c r="S12" s="18"/>
    </row>
    <row r="13" spans="1:19" ht="18.75" thickBot="1" x14ac:dyDescent="0.3">
      <c r="A13" s="16" t="s">
        <v>31</v>
      </c>
      <c r="B13" s="15">
        <v>3</v>
      </c>
      <c r="C13" s="15">
        <v>13</v>
      </c>
      <c r="D13" s="15">
        <v>6</v>
      </c>
      <c r="E13" s="15">
        <v>10</v>
      </c>
      <c r="F13" s="15">
        <v>8</v>
      </c>
      <c r="G13" s="14">
        <f t="shared" si="1"/>
        <v>40</v>
      </c>
      <c r="H13" s="30" t="str">
        <f t="shared" si="0"/>
        <v>Owain Kell</v>
      </c>
      <c r="I13" s="19"/>
      <c r="J13" s="36" t="str">
        <f>LOOKUP(G13,{0;1;35;40;50;60;70},{"No Submission";"Fail";"Marginal Fail";"3rd";"2.2";"2.1";"1st"})</f>
        <v>3rd</v>
      </c>
      <c r="K13" s="19"/>
      <c r="L13" s="75"/>
      <c r="M13" s="26"/>
      <c r="N13" s="26"/>
      <c r="O13" s="26"/>
      <c r="P13" s="26"/>
      <c r="Q13" s="27"/>
      <c r="R13" s="28"/>
      <c r="S13" s="18"/>
    </row>
    <row r="14" spans="1:19" ht="18.75" thickBot="1" x14ac:dyDescent="0.3">
      <c r="A14" s="16" t="s">
        <v>32</v>
      </c>
      <c r="B14" s="15">
        <v>5</v>
      </c>
      <c r="C14" s="15">
        <v>14</v>
      </c>
      <c r="D14" s="15">
        <v>6</v>
      </c>
      <c r="E14" s="15">
        <v>10</v>
      </c>
      <c r="F14" s="15">
        <v>8</v>
      </c>
      <c r="G14" s="14">
        <f t="shared" si="1"/>
        <v>43</v>
      </c>
      <c r="H14" s="32" t="str">
        <f t="shared" si="0"/>
        <v>James Purser</v>
      </c>
      <c r="I14" s="19"/>
      <c r="J14" s="36" t="str">
        <f>LOOKUP(G14,{0;1;35;40;50;60;70},{"No Submission";"Fail";"Marginal Fail";"3rd";"2.2";"2.1";"1st"})</f>
        <v>3rd</v>
      </c>
      <c r="K14" s="19"/>
      <c r="L14" s="75"/>
      <c r="M14" s="26"/>
      <c r="N14" s="26"/>
      <c r="O14" s="26"/>
      <c r="P14" s="26"/>
      <c r="Q14" s="27"/>
      <c r="R14" s="29"/>
      <c r="S14" s="18"/>
    </row>
    <row r="15" spans="1:19" ht="18.75" thickBot="1" x14ac:dyDescent="0.3">
      <c r="A15" s="16" t="s">
        <v>33</v>
      </c>
      <c r="B15" s="15">
        <v>4</v>
      </c>
      <c r="C15" s="15">
        <v>17</v>
      </c>
      <c r="D15" s="15">
        <v>5</v>
      </c>
      <c r="E15" s="15">
        <v>19</v>
      </c>
      <c r="F15" s="15">
        <v>13</v>
      </c>
      <c r="G15" s="14">
        <f t="shared" si="1"/>
        <v>58</v>
      </c>
      <c r="H15" s="30" t="str">
        <f t="shared" si="0"/>
        <v>Lewis Michael Toop</v>
      </c>
      <c r="I15" s="19"/>
      <c r="J15" s="36" t="str">
        <f>LOOKUP(G15,{0;1;35;40;50;60;70},{"No Submission";"Fail";"Marginal Fail";"3rd";"2.2";"2.1";"1st"})</f>
        <v>2.2</v>
      </c>
      <c r="K15" s="19"/>
      <c r="L15" s="75"/>
      <c r="M15" s="26"/>
      <c r="N15" s="26"/>
      <c r="O15" s="26"/>
      <c r="P15" s="26"/>
      <c r="Q15" s="27"/>
      <c r="R15" s="28"/>
      <c r="S15" s="18"/>
    </row>
    <row r="16" spans="1:19" ht="18.75" thickBot="1" x14ac:dyDescent="0.3">
      <c r="A16" s="16" t="s">
        <v>34</v>
      </c>
      <c r="B16" s="15">
        <v>6</v>
      </c>
      <c r="C16" s="15">
        <v>21</v>
      </c>
      <c r="D16" s="15">
        <v>6</v>
      </c>
      <c r="E16" s="15">
        <v>10</v>
      </c>
      <c r="F16" s="15">
        <v>8</v>
      </c>
      <c r="G16" s="14">
        <f t="shared" si="1"/>
        <v>51</v>
      </c>
      <c r="H16" s="45" t="str">
        <f t="shared" si="0"/>
        <v>Ryan Williams</v>
      </c>
      <c r="I16" s="46"/>
      <c r="J16" s="37" t="str">
        <f>LOOKUP(G16,{0;1;35;40;50;60;70},{"No Submission";"Fail";"Marginal Fail";"3rd";"2.2";"2.1";"1st"})</f>
        <v>2.2</v>
      </c>
      <c r="K16" s="46"/>
      <c r="L16" s="76"/>
      <c r="M16" s="26"/>
      <c r="N16" s="26"/>
      <c r="O16" s="26"/>
      <c r="P16" s="26"/>
      <c r="Q16" s="27"/>
      <c r="R16" s="28"/>
      <c r="S16" s="18"/>
    </row>
    <row r="17" spans="1:19" ht="18.75" thickBot="1" x14ac:dyDescent="0.3">
      <c r="A17" s="16"/>
      <c r="B17" s="15"/>
      <c r="C17" s="15"/>
      <c r="D17" s="15"/>
      <c r="E17" s="15"/>
      <c r="F17" s="15"/>
      <c r="G17" s="14">
        <f t="shared" si="1"/>
        <v>0</v>
      </c>
      <c r="H17" s="44">
        <f t="shared" si="0"/>
        <v>0</v>
      </c>
      <c r="I17" s="19"/>
      <c r="J17" s="48" t="str">
        <f>LOOKUP(G17,{0;1;35;40;50;60;70},{"No Submission";"Fail";"Marginal Fail";"3rd";"2.2";"2.1";"1st"})</f>
        <v>No Submission</v>
      </c>
      <c r="K17" s="19"/>
      <c r="L17" s="26"/>
      <c r="M17" s="26"/>
      <c r="N17" s="26"/>
      <c r="O17" s="26"/>
      <c r="P17" s="26"/>
      <c r="Q17" s="27"/>
      <c r="R17" s="28"/>
      <c r="S17" s="18"/>
    </row>
    <row r="18" spans="1:19" ht="18.75" thickBot="1" x14ac:dyDescent="0.3">
      <c r="A18" s="16"/>
      <c r="B18" s="15"/>
      <c r="C18" s="15"/>
      <c r="D18" s="15"/>
      <c r="E18" s="15"/>
      <c r="F18" s="15"/>
      <c r="G18" s="14">
        <f t="shared" si="1"/>
        <v>0</v>
      </c>
      <c r="H18" s="42">
        <f t="shared" si="0"/>
        <v>0</v>
      </c>
      <c r="I18" s="19"/>
      <c r="J18" s="47" t="str">
        <f>LOOKUP(G18,{0;1;35;40;50;60;70},{"No Submission";"Fail";"Marginal Fail";"3rd";"2.2";"2.1";"1st"})</f>
        <v>No Submission</v>
      </c>
      <c r="K18" s="19"/>
      <c r="L18" s="26"/>
      <c r="M18" s="26"/>
      <c r="N18" s="26"/>
      <c r="O18" s="26"/>
      <c r="P18" s="26"/>
      <c r="Q18" s="27"/>
      <c r="R18" s="28"/>
      <c r="S18" s="18"/>
    </row>
    <row r="19" spans="1:19" ht="18.75" thickBot="1" x14ac:dyDescent="0.3">
      <c r="A19" s="16" t="s">
        <v>35</v>
      </c>
      <c r="B19" s="15">
        <v>6</v>
      </c>
      <c r="C19" s="15">
        <v>21</v>
      </c>
      <c r="D19" s="15">
        <v>6</v>
      </c>
      <c r="E19" s="15">
        <v>19</v>
      </c>
      <c r="F19" s="15">
        <v>13</v>
      </c>
      <c r="G19" s="14">
        <f t="shared" si="1"/>
        <v>65</v>
      </c>
      <c r="H19" s="43" t="str">
        <f t="shared" si="0"/>
        <v>Julia Bronowska</v>
      </c>
      <c r="I19" s="41"/>
      <c r="J19" s="35" t="str">
        <f>LOOKUP(G19,{0;1;35;40;50;60;70},{"No Submission";"Fail";"Marginal Fail";"3rd";"2.2";"2.1";"1st"})</f>
        <v>2.1</v>
      </c>
      <c r="K19" s="41"/>
      <c r="L19" s="77" t="s">
        <v>50</v>
      </c>
      <c r="M19" s="26"/>
      <c r="N19" s="26"/>
      <c r="O19" s="26"/>
      <c r="P19" s="26"/>
      <c r="Q19" s="27"/>
      <c r="R19" s="28"/>
    </row>
    <row r="20" spans="1:19" ht="18.75" thickBot="1" x14ac:dyDescent="0.3">
      <c r="A20" s="16" t="s">
        <v>36</v>
      </c>
      <c r="B20" s="15">
        <v>0</v>
      </c>
      <c r="C20" s="15">
        <v>0</v>
      </c>
      <c r="D20" s="15">
        <v>0</v>
      </c>
      <c r="E20" s="15">
        <v>0</v>
      </c>
      <c r="F20" s="15">
        <v>0</v>
      </c>
      <c r="G20" s="14">
        <f t="shared" si="1"/>
        <v>0</v>
      </c>
      <c r="H20" s="30" t="str">
        <f t="shared" si="0"/>
        <v>Thomas Cahill</v>
      </c>
      <c r="I20" s="19"/>
      <c r="J20" s="36" t="str">
        <f>LOOKUP(G20,{0;1;35;40;50;60;70},{"No Submission";"Fail";"Marginal Fail";"3rd";"2.2";"2.1";"1st"})</f>
        <v>No Submission</v>
      </c>
      <c r="K20" s="38" t="s">
        <v>46</v>
      </c>
      <c r="L20" s="78"/>
      <c r="M20" s="26"/>
      <c r="N20" s="26"/>
      <c r="O20" s="26"/>
      <c r="P20" s="26"/>
      <c r="Q20" s="27"/>
      <c r="R20" s="28"/>
    </row>
    <row r="21" spans="1:19" ht="18.75" thickBot="1" x14ac:dyDescent="0.3">
      <c r="A21" s="16" t="s">
        <v>37</v>
      </c>
      <c r="B21" s="15">
        <v>5</v>
      </c>
      <c r="C21" s="15">
        <v>16</v>
      </c>
      <c r="D21" s="15">
        <v>6</v>
      </c>
      <c r="E21" s="15">
        <v>10</v>
      </c>
      <c r="F21" s="15">
        <v>8</v>
      </c>
      <c r="G21" s="14">
        <f t="shared" si="1"/>
        <v>45</v>
      </c>
      <c r="H21" s="30" t="str">
        <f t="shared" si="0"/>
        <v>Rhys Carter</v>
      </c>
      <c r="I21" s="19"/>
      <c r="J21" s="36" t="str">
        <f>LOOKUP(G21,{0;1;35;40;50;60;70},{"No Submission";"Fail";"Marginal Fail";"3rd";"2.2";"2.1";"1st"})</f>
        <v>3rd</v>
      </c>
      <c r="K21" s="19"/>
      <c r="L21" s="78"/>
      <c r="M21" s="26"/>
      <c r="N21" s="26"/>
      <c r="O21" s="26"/>
      <c r="P21" s="26"/>
      <c r="Q21" s="27"/>
      <c r="R21" s="28"/>
    </row>
    <row r="22" spans="1:19" ht="18.75" thickBot="1" x14ac:dyDescent="0.3">
      <c r="A22" s="16" t="s">
        <v>38</v>
      </c>
      <c r="B22" s="15">
        <v>6</v>
      </c>
      <c r="C22" s="15">
        <v>21</v>
      </c>
      <c r="D22" s="15">
        <v>6</v>
      </c>
      <c r="E22" s="15">
        <v>20</v>
      </c>
      <c r="F22" s="15">
        <v>10</v>
      </c>
      <c r="G22" s="14">
        <f t="shared" si="1"/>
        <v>63</v>
      </c>
      <c r="H22" s="30" t="str">
        <f t="shared" si="0"/>
        <v>Joey Evans</v>
      </c>
      <c r="I22" s="19"/>
      <c r="J22" s="36" t="str">
        <f>LOOKUP(G22,{0;1;35;40;50;60;70},{"No Submission";"Fail";"Marginal Fail";"3rd";"2.2";"2.1";"1st"})</f>
        <v>2.1</v>
      </c>
      <c r="K22" s="19"/>
      <c r="L22" s="78"/>
      <c r="M22" s="26"/>
      <c r="N22" s="26"/>
      <c r="O22" s="26"/>
      <c r="P22" s="26"/>
      <c r="Q22" s="27"/>
      <c r="R22" s="28"/>
    </row>
    <row r="23" spans="1:19" ht="18.75" thickBot="1" x14ac:dyDescent="0.3">
      <c r="A23" s="16" t="s">
        <v>39</v>
      </c>
      <c r="B23" s="15">
        <v>5</v>
      </c>
      <c r="C23" s="15">
        <v>19</v>
      </c>
      <c r="D23" s="15">
        <v>6</v>
      </c>
      <c r="E23" s="15">
        <v>19</v>
      </c>
      <c r="F23" s="15">
        <v>11</v>
      </c>
      <c r="G23" s="14">
        <f t="shared" si="1"/>
        <v>60</v>
      </c>
      <c r="H23" s="30" t="str">
        <f t="shared" si="0"/>
        <v>Sam Fenwick</v>
      </c>
      <c r="I23" s="19"/>
      <c r="J23" s="36" t="str">
        <f>LOOKUP(G23,{0;1;35;40;50;60;70},{"No Submission";"Fail";"Marginal Fail";"3rd";"2.2";"2.1";"1st"})</f>
        <v>2.1</v>
      </c>
      <c r="K23" s="19"/>
      <c r="L23" s="78"/>
      <c r="M23" s="26"/>
      <c r="N23" s="26"/>
      <c r="O23" s="26"/>
      <c r="P23" s="26"/>
      <c r="Q23" s="27"/>
      <c r="R23" s="28"/>
    </row>
    <row r="24" spans="1:19" ht="18.75" thickBot="1" x14ac:dyDescent="0.3">
      <c r="A24" s="16" t="s">
        <v>40</v>
      </c>
      <c r="B24" s="15">
        <v>5</v>
      </c>
      <c r="C24" s="15">
        <v>15</v>
      </c>
      <c r="D24" s="15">
        <v>6</v>
      </c>
      <c r="E24" s="15">
        <v>10</v>
      </c>
      <c r="F24" s="15">
        <v>8</v>
      </c>
      <c r="G24" s="14">
        <f t="shared" si="1"/>
        <v>44</v>
      </c>
      <c r="H24" s="30" t="str">
        <f>A24</f>
        <v>Deacan Hoskins</v>
      </c>
      <c r="I24" s="19"/>
      <c r="J24" s="36" t="str">
        <f>LOOKUP(G24,{0;1;35;40;50;60;70},{"No Submission";"Fail";"Marginal Fail";"3rd";"2.2";"2.1";"1st"})</f>
        <v>3rd</v>
      </c>
      <c r="K24" s="19"/>
      <c r="L24" s="78"/>
      <c r="M24" s="26"/>
      <c r="N24" s="26"/>
      <c r="O24" s="26"/>
      <c r="P24" s="26"/>
      <c r="Q24" s="27"/>
      <c r="R24" s="28"/>
    </row>
    <row r="25" spans="1:19" ht="18.75" thickBot="1" x14ac:dyDescent="0.3">
      <c r="A25" s="12" t="s">
        <v>41</v>
      </c>
      <c r="B25" s="15">
        <v>7</v>
      </c>
      <c r="C25" s="15">
        <v>22</v>
      </c>
      <c r="D25" s="15">
        <v>8</v>
      </c>
      <c r="E25" s="15">
        <v>19</v>
      </c>
      <c r="F25" s="15">
        <v>11</v>
      </c>
      <c r="G25" s="14">
        <f t="shared" si="1"/>
        <v>67</v>
      </c>
      <c r="H25" s="30" t="str">
        <f t="shared" ref="H25:H50" si="2">A25</f>
        <v>Tyrone Hudson</v>
      </c>
      <c r="I25" s="19"/>
      <c r="J25" s="36" t="str">
        <f>LOOKUP(G25,{0;1;35;40;50;60;70},{"No Submission";"Fail";"Marginal Fail";"3rd";"2.2";"2.1";"1st"})</f>
        <v>2.1</v>
      </c>
      <c r="K25" s="19"/>
      <c r="L25" s="78"/>
      <c r="M25" s="26"/>
      <c r="N25" s="26"/>
      <c r="O25" s="26"/>
      <c r="P25" s="26"/>
      <c r="Q25" s="27"/>
      <c r="R25" s="28"/>
    </row>
    <row r="26" spans="1:19" ht="18.75" thickBot="1" x14ac:dyDescent="0.3">
      <c r="A26" s="12" t="s">
        <v>42</v>
      </c>
      <c r="B26" s="15">
        <v>5</v>
      </c>
      <c r="C26" s="15">
        <v>16</v>
      </c>
      <c r="D26" s="15">
        <v>5</v>
      </c>
      <c r="E26" s="15">
        <v>20</v>
      </c>
      <c r="F26" s="15">
        <v>10</v>
      </c>
      <c r="G26" s="14">
        <f t="shared" si="1"/>
        <v>56</v>
      </c>
      <c r="H26" s="30" t="str">
        <f t="shared" si="2"/>
        <v>Aaliyah Jefferies</v>
      </c>
      <c r="I26" s="19"/>
      <c r="J26" s="36" t="str">
        <f>LOOKUP(G26,{0;1;35;40;50;60;70},{"No Submission";"Fail";"Marginal Fail";"3rd";"2.2";"2.1";"1st"})</f>
        <v>2.2</v>
      </c>
      <c r="K26" s="19"/>
      <c r="L26" s="78"/>
      <c r="M26" s="26"/>
      <c r="N26" s="26"/>
      <c r="O26" s="26"/>
      <c r="P26" s="26"/>
      <c r="Q26" s="27"/>
      <c r="R26" s="28"/>
    </row>
    <row r="27" spans="1:19" ht="18.75" thickBot="1" x14ac:dyDescent="0.3">
      <c r="A27" s="12" t="s">
        <v>43</v>
      </c>
      <c r="B27" s="15">
        <v>5</v>
      </c>
      <c r="C27" s="15">
        <v>17</v>
      </c>
      <c r="D27" s="15">
        <v>6</v>
      </c>
      <c r="E27" s="15">
        <v>10</v>
      </c>
      <c r="F27" s="15">
        <v>8</v>
      </c>
      <c r="G27" s="14">
        <f t="shared" si="1"/>
        <v>46</v>
      </c>
      <c r="H27" s="30" t="str">
        <f t="shared" si="2"/>
        <v>Maria Krzyzanowska</v>
      </c>
      <c r="I27" s="19"/>
      <c r="J27" s="36" t="str">
        <f>LOOKUP(G27,{0;1;35;40;50;60;70},{"No Submission";"Fail";"Marginal Fail";"3rd";"2.2";"2.1";"1st"})</f>
        <v>3rd</v>
      </c>
      <c r="K27" s="19"/>
      <c r="L27" s="78"/>
      <c r="M27" s="26"/>
      <c r="N27" s="26"/>
      <c r="O27" s="26"/>
      <c r="P27" s="26"/>
      <c r="Q27" s="27"/>
      <c r="R27" s="28"/>
    </row>
    <row r="28" spans="1:19" ht="18.75" thickBot="1" x14ac:dyDescent="0.3">
      <c r="A28" s="12" t="s">
        <v>44</v>
      </c>
      <c r="B28" s="15">
        <v>6</v>
      </c>
      <c r="C28" s="15">
        <v>20</v>
      </c>
      <c r="D28" s="15">
        <v>6</v>
      </c>
      <c r="E28" s="15">
        <v>20</v>
      </c>
      <c r="F28" s="15">
        <v>10</v>
      </c>
      <c r="G28" s="14">
        <f t="shared" si="1"/>
        <v>62</v>
      </c>
      <c r="H28" s="45" t="str">
        <f t="shared" si="2"/>
        <v>Leah Williams</v>
      </c>
      <c r="I28" s="46"/>
      <c r="J28" s="37" t="str">
        <f>LOOKUP(G28,{0;1;35;40;50;60;70},{"No Submission";"Fail";"Marginal Fail";"3rd";"2.2";"2.1";"1st"})</f>
        <v>2.1</v>
      </c>
      <c r="K28" s="46"/>
      <c r="L28" s="79"/>
      <c r="M28" s="26"/>
      <c r="N28" s="26"/>
      <c r="O28" s="26"/>
      <c r="P28" s="26"/>
      <c r="Q28" s="27"/>
      <c r="R28" s="28"/>
    </row>
    <row r="29" spans="1:19" ht="18.75" thickBot="1" x14ac:dyDescent="0.3">
      <c r="A29" s="12"/>
      <c r="B29" s="15"/>
      <c r="C29" s="15"/>
      <c r="D29" s="15"/>
      <c r="E29" s="15"/>
      <c r="F29" s="15"/>
      <c r="G29" s="14">
        <f t="shared" si="1"/>
        <v>0</v>
      </c>
      <c r="H29" s="44">
        <f t="shared" si="2"/>
        <v>0</v>
      </c>
      <c r="I29" s="19"/>
      <c r="J29" s="48" t="str">
        <f>LOOKUP(G29,{0;1;35;40;50;60;70},{"No Submission";"Fail";"Marginal Fail";"3rd";"2.2";"2.1";"1st"})</f>
        <v>No Submission</v>
      </c>
      <c r="K29" s="19"/>
      <c r="L29" s="26"/>
      <c r="M29" s="26"/>
      <c r="N29" s="26"/>
      <c r="O29" s="26"/>
      <c r="P29" s="26"/>
      <c r="Q29" s="27"/>
      <c r="R29" s="28"/>
    </row>
    <row r="30" spans="1:19" ht="18.75" thickBot="1" x14ac:dyDescent="0.3">
      <c r="A30" s="12"/>
      <c r="B30" s="15"/>
      <c r="C30" s="15"/>
      <c r="D30" s="15"/>
      <c r="E30" s="15"/>
      <c r="F30" s="15"/>
      <c r="G30" s="14">
        <f t="shared" si="1"/>
        <v>0</v>
      </c>
      <c r="H30" s="30">
        <f t="shared" si="2"/>
        <v>0</v>
      </c>
      <c r="I30" s="19"/>
      <c r="J30" s="36" t="str">
        <f>LOOKUP(G30,{0;1;35;40;50;60;70},{"No Submission";"Fail";"Marginal Fail";"3rd";"2.2";"2.1";"1st"})</f>
        <v>No Submission</v>
      </c>
      <c r="K30" s="19"/>
      <c r="L30" s="26"/>
      <c r="M30" s="26"/>
      <c r="N30" s="26"/>
      <c r="O30" s="26"/>
      <c r="P30" s="26"/>
      <c r="Q30" s="27"/>
      <c r="R30" s="28"/>
    </row>
    <row r="31" spans="1:19" ht="18.75" thickBot="1" x14ac:dyDescent="0.3">
      <c r="A31" s="12"/>
      <c r="B31" s="15"/>
      <c r="C31" s="15"/>
      <c r="D31" s="15"/>
      <c r="E31" s="15"/>
      <c r="F31" s="15"/>
      <c r="G31" s="14">
        <f t="shared" si="1"/>
        <v>0</v>
      </c>
      <c r="H31" s="30">
        <f t="shared" si="2"/>
        <v>0</v>
      </c>
      <c r="I31" s="19"/>
      <c r="J31" s="36" t="str">
        <f>LOOKUP(G31,{0;1;35;40;50;60;70},{"No Submission";"Fail";"Marginal Fail";"3rd";"2.2";"2.1";"1st"})</f>
        <v>No Submission</v>
      </c>
      <c r="K31" s="19"/>
      <c r="L31" s="26"/>
      <c r="M31" s="26"/>
      <c r="N31" s="26"/>
      <c r="O31" s="26"/>
      <c r="P31" s="26"/>
      <c r="Q31" s="27"/>
      <c r="R31" s="28"/>
    </row>
    <row r="32" spans="1:19" ht="18.75" thickBot="1" x14ac:dyDescent="0.3">
      <c r="A32" s="12"/>
      <c r="B32" s="15"/>
      <c r="C32" s="15"/>
      <c r="D32" s="15"/>
      <c r="E32" s="15"/>
      <c r="F32" s="15"/>
      <c r="G32" s="14">
        <f t="shared" si="1"/>
        <v>0</v>
      </c>
      <c r="H32" s="30">
        <f t="shared" si="2"/>
        <v>0</v>
      </c>
      <c r="I32" s="19"/>
      <c r="J32" s="36" t="str">
        <f>LOOKUP(G32,{0;1;35;40;50;60;70},{"No Submission";"Fail";"Marginal Fail";"3rd";"2.2";"2.1";"1st"})</f>
        <v>No Submission</v>
      </c>
      <c r="K32" s="19"/>
      <c r="L32" s="26"/>
      <c r="M32" s="26"/>
      <c r="N32" s="26"/>
      <c r="O32" s="26"/>
      <c r="P32" s="26"/>
      <c r="Q32" s="27"/>
      <c r="R32" s="28"/>
    </row>
    <row r="33" spans="1:18" ht="18.75" thickBot="1" x14ac:dyDescent="0.3">
      <c r="A33" s="12"/>
      <c r="B33" s="15"/>
      <c r="C33" s="15"/>
      <c r="D33" s="15"/>
      <c r="E33" s="15"/>
      <c r="F33" s="15"/>
      <c r="G33" s="14">
        <f t="shared" si="1"/>
        <v>0</v>
      </c>
      <c r="H33" s="30">
        <f t="shared" si="2"/>
        <v>0</v>
      </c>
      <c r="I33" s="19"/>
      <c r="J33" s="36" t="str">
        <f>LOOKUP(G33,{0;1;35;40;50;60;70},{"No Submission";"Fail";"Marginal Fail";"3rd";"2.2";"2.1";"1st"})</f>
        <v>No Submission</v>
      </c>
      <c r="K33" s="19"/>
      <c r="L33" s="26"/>
      <c r="M33" s="26"/>
      <c r="N33" s="26"/>
      <c r="O33" s="26"/>
      <c r="P33" s="26"/>
      <c r="Q33" s="27"/>
      <c r="R33" s="28"/>
    </row>
    <row r="34" spans="1:18" ht="18.75" thickBot="1" x14ac:dyDescent="0.3">
      <c r="A34" s="12"/>
      <c r="B34" s="15"/>
      <c r="C34" s="15"/>
      <c r="D34" s="15"/>
      <c r="E34" s="15"/>
      <c r="F34" s="15"/>
      <c r="G34" s="14">
        <f t="shared" si="1"/>
        <v>0</v>
      </c>
      <c r="H34" s="30">
        <f t="shared" si="2"/>
        <v>0</v>
      </c>
      <c r="I34" s="19"/>
      <c r="J34" s="36" t="str">
        <f>LOOKUP(G34,{0;1;35;40;50;60;70},{"No Submission";"Fail";"Marginal Fail";"3rd";"2.2";"2.1";"1st"})</f>
        <v>No Submission</v>
      </c>
      <c r="K34" s="19"/>
      <c r="L34" s="26"/>
      <c r="M34" s="26"/>
      <c r="N34" s="26"/>
      <c r="O34" s="26"/>
      <c r="P34" s="26"/>
      <c r="Q34" s="27"/>
      <c r="R34" s="28"/>
    </row>
    <row r="35" spans="1:18" ht="18.75" thickBot="1" x14ac:dyDescent="0.3">
      <c r="A35" s="12"/>
      <c r="B35" s="15"/>
      <c r="C35" s="15"/>
      <c r="D35" s="15"/>
      <c r="E35" s="15"/>
      <c r="F35" s="15"/>
      <c r="G35" s="14">
        <f t="shared" si="1"/>
        <v>0</v>
      </c>
      <c r="H35" s="30">
        <f t="shared" si="2"/>
        <v>0</v>
      </c>
      <c r="I35" s="19"/>
      <c r="J35" s="36" t="str">
        <f>LOOKUP(G35,{0;1;35;40;50;60;70},{"No Submission";"Fail";"Marginal Fail";"3rd";"2.2";"2.1";"1st"})</f>
        <v>No Submission</v>
      </c>
      <c r="K35" s="19"/>
      <c r="L35" s="26"/>
      <c r="M35" s="26"/>
      <c r="N35" s="26"/>
      <c r="O35" s="26"/>
      <c r="P35" s="26"/>
      <c r="Q35" s="27"/>
      <c r="R35" s="28"/>
    </row>
    <row r="36" spans="1:18" ht="18.75" thickBot="1" x14ac:dyDescent="0.3">
      <c r="A36" s="12"/>
      <c r="B36" s="15"/>
      <c r="C36" s="15"/>
      <c r="D36" s="15"/>
      <c r="E36" s="15"/>
      <c r="F36" s="15"/>
      <c r="G36" s="14">
        <f t="shared" si="1"/>
        <v>0</v>
      </c>
      <c r="H36" s="30">
        <f t="shared" si="2"/>
        <v>0</v>
      </c>
      <c r="I36" s="19"/>
      <c r="J36" s="36" t="str">
        <f>LOOKUP(G36,{0;1;35;40;50;60;70},{"No Submission";"Fail";"Marginal Fail";"3rd";"2.2";"2.1";"1st"})</f>
        <v>No Submission</v>
      </c>
      <c r="K36" s="19"/>
      <c r="L36" s="26"/>
      <c r="M36" s="26"/>
      <c r="N36" s="26"/>
      <c r="O36" s="26"/>
      <c r="P36" s="26"/>
      <c r="Q36" s="27"/>
      <c r="R36" s="28"/>
    </row>
    <row r="37" spans="1:18" ht="18.75" thickBot="1" x14ac:dyDescent="0.3">
      <c r="A37" s="12"/>
      <c r="B37" s="15"/>
      <c r="C37" s="15"/>
      <c r="D37" s="15"/>
      <c r="E37" s="15"/>
      <c r="F37" s="15"/>
      <c r="G37" s="14">
        <f t="shared" si="1"/>
        <v>0</v>
      </c>
      <c r="H37" s="30">
        <f t="shared" si="2"/>
        <v>0</v>
      </c>
      <c r="I37" s="19"/>
      <c r="J37" s="36" t="str">
        <f>LOOKUP(G37,{0;1;35;40;50;60;70},{"No Submission";"Fail";"Marginal Fail";"3rd";"2.2";"2.1";"1st"})</f>
        <v>No Submission</v>
      </c>
      <c r="K37" s="19"/>
      <c r="L37" s="26"/>
      <c r="M37" s="26"/>
      <c r="N37" s="26"/>
      <c r="O37" s="26"/>
      <c r="P37" s="26"/>
      <c r="Q37" s="27"/>
      <c r="R37" s="28"/>
    </row>
    <row r="38" spans="1:18" ht="18.75" thickBot="1" x14ac:dyDescent="0.3">
      <c r="A38" s="12"/>
      <c r="B38" s="15"/>
      <c r="C38" s="15"/>
      <c r="D38" s="15"/>
      <c r="E38" s="15"/>
      <c r="F38" s="15"/>
      <c r="G38" s="14">
        <f t="shared" si="1"/>
        <v>0</v>
      </c>
      <c r="H38" s="30">
        <f t="shared" si="2"/>
        <v>0</v>
      </c>
      <c r="I38" s="19"/>
      <c r="J38" s="36" t="str">
        <f>LOOKUP(G38,{0;1;35;40;50;60;70},{"No Submission";"Fail";"Marginal Fail";"3rd";"2.2";"2.1";"1st"})</f>
        <v>No Submission</v>
      </c>
      <c r="K38" s="19"/>
      <c r="L38" s="26"/>
      <c r="M38" s="26"/>
      <c r="N38" s="26"/>
      <c r="O38" s="26"/>
      <c r="P38" s="26"/>
      <c r="Q38" s="27"/>
      <c r="R38" s="28"/>
    </row>
    <row r="39" spans="1:18" ht="18.75" thickBot="1" x14ac:dyDescent="0.3">
      <c r="A39" s="12"/>
      <c r="B39" s="15"/>
      <c r="C39" s="15"/>
      <c r="D39" s="15"/>
      <c r="E39" s="15"/>
      <c r="F39" s="15"/>
      <c r="G39" s="14">
        <f t="shared" si="1"/>
        <v>0</v>
      </c>
      <c r="H39" s="30">
        <f t="shared" si="2"/>
        <v>0</v>
      </c>
      <c r="I39" s="19"/>
      <c r="J39" s="36" t="str">
        <f>LOOKUP(G39,{0;1;35;40;50;60;70},{"No Submission";"Fail";"Marginal Fail";"3rd";"2.2";"2.1";"1st"})</f>
        <v>No Submission</v>
      </c>
      <c r="K39" s="19"/>
      <c r="L39" s="26"/>
      <c r="M39" s="26"/>
      <c r="N39" s="26"/>
      <c r="O39" s="26"/>
      <c r="P39" s="26"/>
      <c r="Q39" s="27"/>
      <c r="R39" s="28"/>
    </row>
    <row r="40" spans="1:18" ht="18.75" thickBot="1" x14ac:dyDescent="0.3">
      <c r="A40" s="12"/>
      <c r="B40" s="15"/>
      <c r="C40" s="15"/>
      <c r="D40" s="15"/>
      <c r="E40" s="15"/>
      <c r="F40" s="15"/>
      <c r="G40" s="14">
        <f t="shared" si="1"/>
        <v>0</v>
      </c>
      <c r="H40" s="30">
        <f t="shared" si="2"/>
        <v>0</v>
      </c>
      <c r="I40" s="19"/>
      <c r="J40" s="36" t="str">
        <f>LOOKUP(G40,{0;1;35;40;50;60;70},{"No Submission";"Fail";"Marginal Fail";"3rd";"2.2";"2.1";"1st"})</f>
        <v>No Submission</v>
      </c>
      <c r="K40" s="19"/>
      <c r="L40" s="26"/>
      <c r="M40" s="26"/>
      <c r="N40" s="26"/>
      <c r="O40" s="26"/>
      <c r="P40" s="26"/>
      <c r="Q40" s="27"/>
      <c r="R40" s="28"/>
    </row>
    <row r="41" spans="1:18" ht="18.75" thickBot="1" x14ac:dyDescent="0.3">
      <c r="A41" s="12"/>
      <c r="B41" s="15"/>
      <c r="C41" s="15"/>
      <c r="D41" s="15"/>
      <c r="E41" s="15"/>
      <c r="F41" s="15"/>
      <c r="G41" s="14">
        <f t="shared" si="1"/>
        <v>0</v>
      </c>
      <c r="H41" s="30">
        <f t="shared" si="2"/>
        <v>0</v>
      </c>
      <c r="I41" s="19"/>
      <c r="J41" s="36" t="str">
        <f>LOOKUP(G41,{0;1;35;40;50;60;70},{"No Submission";"Fail";"Marginal Fail";"3rd";"2.2";"2.1";"1st"})</f>
        <v>No Submission</v>
      </c>
      <c r="K41" s="19"/>
      <c r="L41" s="26"/>
      <c r="M41" s="26"/>
      <c r="N41" s="26"/>
      <c r="O41" s="26"/>
      <c r="P41" s="26"/>
      <c r="Q41" s="27"/>
      <c r="R41" s="28"/>
    </row>
    <row r="42" spans="1:18" ht="18.75" thickBot="1" x14ac:dyDescent="0.3">
      <c r="A42" s="12"/>
      <c r="B42" s="15"/>
      <c r="C42" s="15"/>
      <c r="D42" s="15"/>
      <c r="E42" s="15"/>
      <c r="F42" s="15"/>
      <c r="G42" s="14">
        <f t="shared" si="1"/>
        <v>0</v>
      </c>
      <c r="H42" s="30">
        <f t="shared" si="2"/>
        <v>0</v>
      </c>
      <c r="I42" s="19"/>
      <c r="J42" s="36" t="str">
        <f>LOOKUP(G42,{0;1;35;40;50;60;70},{"No Submission";"Fail";"Marginal Fail";"3rd";"2.2";"2.1";"1st"})</f>
        <v>No Submission</v>
      </c>
      <c r="K42" s="19"/>
      <c r="L42" s="26"/>
      <c r="M42" s="26"/>
      <c r="N42" s="26"/>
      <c r="O42" s="26"/>
      <c r="P42" s="26"/>
      <c r="Q42" s="27"/>
      <c r="R42" s="28"/>
    </row>
    <row r="43" spans="1:18" ht="18.75" thickBot="1" x14ac:dyDescent="0.3">
      <c r="A43" s="12"/>
      <c r="B43" s="15"/>
      <c r="C43" s="15"/>
      <c r="D43" s="15"/>
      <c r="E43" s="15"/>
      <c r="F43" s="15"/>
      <c r="G43" s="14">
        <f t="shared" si="1"/>
        <v>0</v>
      </c>
      <c r="H43" s="30">
        <f t="shared" si="2"/>
        <v>0</v>
      </c>
      <c r="I43" s="19"/>
      <c r="J43" s="36" t="str">
        <f>LOOKUP(G43,{0;1;35;40;50;60;70},{"No Submission";"Fail";"Marginal Fail";"3rd";"2.2";"2.1";"1st"})</f>
        <v>No Submission</v>
      </c>
      <c r="K43" s="19"/>
      <c r="L43" s="26"/>
      <c r="M43" s="26"/>
      <c r="N43" s="26"/>
      <c r="O43" s="26"/>
      <c r="P43" s="26"/>
      <c r="Q43" s="27"/>
      <c r="R43" s="28"/>
    </row>
    <row r="44" spans="1:18" ht="18.75" thickBot="1" x14ac:dyDescent="0.3">
      <c r="A44" s="12"/>
      <c r="B44" s="15"/>
      <c r="C44" s="15"/>
      <c r="D44" s="15"/>
      <c r="E44" s="15"/>
      <c r="F44" s="15"/>
      <c r="G44" s="14">
        <f t="shared" si="1"/>
        <v>0</v>
      </c>
      <c r="H44" s="30">
        <f t="shared" si="2"/>
        <v>0</v>
      </c>
      <c r="I44" s="19"/>
      <c r="J44" s="36" t="str">
        <f>LOOKUP(G44,{0;1;35;40;50;60;70},{"No Submission";"Fail";"Marginal Fail";"3rd";"2.2";"2.1";"1st"})</f>
        <v>No Submission</v>
      </c>
      <c r="K44" s="19"/>
      <c r="L44" s="26"/>
      <c r="M44" s="26"/>
      <c r="N44" s="26"/>
      <c r="O44" s="26"/>
      <c r="P44" s="26"/>
      <c r="Q44" s="27"/>
      <c r="R44" s="28"/>
    </row>
    <row r="45" spans="1:18" ht="18.75" thickBot="1" x14ac:dyDescent="0.3">
      <c r="A45" s="12"/>
      <c r="B45" s="15"/>
      <c r="C45" s="15"/>
      <c r="D45" s="15"/>
      <c r="E45" s="15"/>
      <c r="F45" s="15"/>
      <c r="G45" s="14">
        <f t="shared" si="1"/>
        <v>0</v>
      </c>
      <c r="H45" s="30">
        <f t="shared" si="2"/>
        <v>0</v>
      </c>
      <c r="I45" s="19"/>
      <c r="J45" s="36" t="str">
        <f>LOOKUP(G45,{0;1;35;40;50;60;70},{"No Submission";"Fail";"Marginal Fail";"3rd";"2.2";"2.1";"1st"})</f>
        <v>No Submission</v>
      </c>
      <c r="K45" s="19"/>
      <c r="L45" s="26"/>
      <c r="M45" s="26"/>
      <c r="N45" s="26"/>
      <c r="O45" s="26"/>
      <c r="P45" s="26"/>
      <c r="Q45" s="27"/>
      <c r="R45" s="28"/>
    </row>
    <row r="46" spans="1:18" ht="18.75" thickBot="1" x14ac:dyDescent="0.3">
      <c r="A46" s="12"/>
      <c r="B46" s="15"/>
      <c r="C46" s="15"/>
      <c r="D46" s="15"/>
      <c r="E46" s="15"/>
      <c r="F46" s="15"/>
      <c r="G46" s="14">
        <f t="shared" si="1"/>
        <v>0</v>
      </c>
      <c r="H46" s="30">
        <f t="shared" si="2"/>
        <v>0</v>
      </c>
      <c r="I46" s="19"/>
      <c r="J46" s="36" t="str">
        <f>LOOKUP(G46,{0;1;35;40;50;60;70},{"No Submission";"Fail";"Marginal Fail";"3rd";"2.2";"2.1";"1st"})</f>
        <v>No Submission</v>
      </c>
      <c r="K46" s="19"/>
      <c r="L46" s="26"/>
      <c r="M46" s="26"/>
      <c r="N46" s="26"/>
      <c r="O46" s="26"/>
      <c r="P46" s="26"/>
      <c r="Q46" s="27"/>
      <c r="R46" s="28"/>
    </row>
    <row r="47" spans="1:18" ht="18.75" thickBot="1" x14ac:dyDescent="0.3">
      <c r="A47" s="12"/>
      <c r="B47" s="15"/>
      <c r="C47" s="15"/>
      <c r="D47" s="15"/>
      <c r="E47" s="15"/>
      <c r="F47" s="15"/>
      <c r="G47" s="14">
        <f t="shared" si="1"/>
        <v>0</v>
      </c>
      <c r="H47" s="30">
        <f t="shared" si="2"/>
        <v>0</v>
      </c>
      <c r="I47" s="19"/>
      <c r="J47" s="36" t="str">
        <f>LOOKUP(G47,{0;1;35;40;50;60;70},{"No Submission";"Fail";"Marginal Fail";"3rd";"2.2";"2.1";"1st"})</f>
        <v>No Submission</v>
      </c>
      <c r="K47" s="19"/>
      <c r="L47" s="26"/>
      <c r="M47" s="26"/>
      <c r="N47" s="26"/>
      <c r="O47" s="26"/>
      <c r="P47" s="26"/>
      <c r="Q47" s="27"/>
      <c r="R47" s="28"/>
    </row>
    <row r="48" spans="1:18" ht="18.75" thickBot="1" x14ac:dyDescent="0.3">
      <c r="A48" s="12"/>
      <c r="B48" s="15"/>
      <c r="C48" s="15"/>
      <c r="D48" s="15"/>
      <c r="E48" s="15"/>
      <c r="F48" s="15"/>
      <c r="G48" s="14">
        <f t="shared" si="1"/>
        <v>0</v>
      </c>
      <c r="H48" s="30">
        <f t="shared" si="2"/>
        <v>0</v>
      </c>
      <c r="I48" s="19"/>
      <c r="J48" s="36" t="str">
        <f>LOOKUP(G48,{0;1;35;40;50;60;70},{"No Submission";"Fail";"Marginal Fail";"3rd";"2.2";"2.1";"1st"})</f>
        <v>No Submission</v>
      </c>
      <c r="K48" s="19"/>
      <c r="L48" s="26"/>
      <c r="M48" s="26"/>
      <c r="N48" s="26"/>
      <c r="O48" s="26"/>
      <c r="P48" s="26"/>
      <c r="Q48" s="27"/>
      <c r="R48" s="28"/>
    </row>
    <row r="49" spans="1:18" ht="18.75" thickBot="1" x14ac:dyDescent="0.3">
      <c r="A49" s="12"/>
      <c r="B49" s="15"/>
      <c r="C49" s="15"/>
      <c r="D49" s="15"/>
      <c r="E49" s="15"/>
      <c r="F49" s="15"/>
      <c r="G49" s="14">
        <f t="shared" si="1"/>
        <v>0</v>
      </c>
      <c r="H49" s="30">
        <f t="shared" si="2"/>
        <v>0</v>
      </c>
      <c r="I49" s="19"/>
      <c r="J49" s="36" t="str">
        <f>LOOKUP(G49,{0;1;35;40;50;60;70},{"No Submission";"Fail";"Marginal Fail";"3rd";"2.2";"2.1";"1st"})</f>
        <v>No Submission</v>
      </c>
      <c r="K49" s="19"/>
      <c r="L49" s="26"/>
      <c r="M49" s="26"/>
      <c r="N49" s="26"/>
      <c r="O49" s="26"/>
      <c r="P49" s="26"/>
      <c r="Q49" s="27"/>
      <c r="R49" s="28"/>
    </row>
    <row r="50" spans="1:18" ht="18.75" thickBot="1" x14ac:dyDescent="0.3">
      <c r="A50" s="12"/>
      <c r="B50" s="15"/>
      <c r="C50" s="15"/>
      <c r="D50" s="15"/>
      <c r="E50" s="15"/>
      <c r="F50" s="15"/>
      <c r="G50" s="14">
        <f t="shared" si="1"/>
        <v>0</v>
      </c>
      <c r="H50" s="30">
        <f t="shared" si="2"/>
        <v>0</v>
      </c>
      <c r="I50" s="19"/>
      <c r="J50" s="37" t="str">
        <f>LOOKUP(G50,{0;1;35;40;50;60;70},{"No Submission";"Fail";"Marginal Fail";"3rd";"2.2";"2.1";"1st"})</f>
        <v>No Submission</v>
      </c>
      <c r="K50" s="19"/>
      <c r="L50" s="26"/>
      <c r="M50" s="26"/>
      <c r="N50" s="26"/>
      <c r="O50" s="26"/>
      <c r="P50" s="26"/>
      <c r="Q50" s="27"/>
      <c r="R50" s="28"/>
    </row>
    <row r="51" spans="1:18" ht="16.5" thickBot="1" x14ac:dyDescent="0.3"/>
    <row r="52" spans="1:18" ht="16.5" thickBot="1" x14ac:dyDescent="0.3">
      <c r="B52" s="61" t="s">
        <v>49</v>
      </c>
      <c r="C52" s="62"/>
      <c r="D52" s="63"/>
      <c r="E52" s="67" t="s">
        <v>51</v>
      </c>
      <c r="F52" s="67"/>
      <c r="G52" s="39">
        <f>AVERAGE(G7:G16)</f>
        <v>46</v>
      </c>
    </row>
    <row r="53" spans="1:18" ht="16.5" thickBot="1" x14ac:dyDescent="0.3">
      <c r="B53" s="64"/>
      <c r="C53" s="65"/>
      <c r="D53" s="66"/>
      <c r="E53" s="67" t="s">
        <v>52</v>
      </c>
      <c r="F53" s="67"/>
      <c r="G53" s="40">
        <f>_xlfn.STDEV.S(G7:G16)</f>
        <v>18.797162906495579</v>
      </c>
    </row>
    <row r="54" spans="1:18" ht="16.5" thickBot="1" x14ac:dyDescent="0.3"/>
    <row r="55" spans="1:18" ht="16.5" thickBot="1" x14ac:dyDescent="0.3">
      <c r="B55" s="68" t="s">
        <v>50</v>
      </c>
      <c r="C55" s="69"/>
      <c r="D55" s="70"/>
      <c r="E55" s="67" t="s">
        <v>51</v>
      </c>
      <c r="F55" s="67"/>
      <c r="G55" s="39">
        <f>AVERAGE(G19:G28)</f>
        <v>50.8</v>
      </c>
    </row>
    <row r="56" spans="1:18" ht="16.5" thickBot="1" x14ac:dyDescent="0.3">
      <c r="B56" s="71"/>
      <c r="C56" s="72"/>
      <c r="D56" s="73"/>
      <c r="E56" s="67" t="s">
        <v>52</v>
      </c>
      <c r="F56" s="67"/>
      <c r="G56" s="40">
        <f>_xlfn.STDEV.S(G19:G28)</f>
        <v>19.814697126684074</v>
      </c>
    </row>
  </sheetData>
  <mergeCells count="18">
    <mergeCell ref="L7:L16"/>
    <mergeCell ref="L19:L28"/>
    <mergeCell ref="L4:P4"/>
    <mergeCell ref="H1:H2"/>
    <mergeCell ref="A1:G1"/>
    <mergeCell ref="A2:G2"/>
    <mergeCell ref="G4:G6"/>
    <mergeCell ref="H4:H6"/>
    <mergeCell ref="A4:A6"/>
    <mergeCell ref="B4:F4"/>
    <mergeCell ref="J4:J6"/>
    <mergeCell ref="J1:K2"/>
    <mergeCell ref="B52:D53"/>
    <mergeCell ref="E52:F52"/>
    <mergeCell ref="E53:F53"/>
    <mergeCell ref="B55:D56"/>
    <mergeCell ref="E55:F55"/>
    <mergeCell ref="E56:F56"/>
  </mergeCells>
  <conditionalFormatting sqref="J7:J50">
    <cfRule type="containsText" dxfId="6" priority="1" operator="containsText" text="No Submission?">
      <formula>NOT(ISERROR(SEARCH("No Submission?",J7)))</formula>
    </cfRule>
    <cfRule type="containsText" dxfId="5" priority="2" operator="containsText" text="1st">
      <formula>NOT(ISERROR(SEARCH("1st",J7)))</formula>
    </cfRule>
    <cfRule type="containsText" dxfId="4" priority="3" operator="containsText" text="2.1">
      <formula>NOT(ISERROR(SEARCH("2.1",J7)))</formula>
    </cfRule>
    <cfRule type="containsText" dxfId="3" priority="4" operator="containsText" text="2.2">
      <formula>NOT(ISERROR(SEARCH("2.2",J7)))</formula>
    </cfRule>
    <cfRule type="containsText" dxfId="2" priority="5" operator="containsText" text="3rd">
      <formula>NOT(ISERROR(SEARCH("3rd",J7)))</formula>
    </cfRule>
    <cfRule type="containsText" dxfId="1" priority="6" operator="containsText" text="Marginal Fail">
      <formula>NOT(ISERROR(SEARCH("Marginal Fail",J7)))</formula>
    </cfRule>
    <cfRule type="containsText" dxfId="0" priority="7" operator="containsText" text="Fail">
      <formula>NOT(ISERROR(SEARCH("Fail",J7)))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Games Student</cp:lastModifiedBy>
  <dcterms:created xsi:type="dcterms:W3CDTF">2018-09-19T06:36:09Z</dcterms:created>
  <dcterms:modified xsi:type="dcterms:W3CDTF">2021-06-03T10:42:58Z</dcterms:modified>
</cp:coreProperties>
</file>