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2200996\OneDrive - University of Wales Trinity Saint David\Documents\Vehicle Technology Module\Engine Characteristics Assignment - Andrew Harrison\"/>
    </mc:Choice>
  </mc:AlternateContent>
  <xr:revisionPtr revIDLastSave="0" documentId="13_ncr:1_{12F82E38-037C-4900-ACFC-DC408ABDD0C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GrE HnD BsC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6" i="1" l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" i="1"/>
  <c r="E8" i="1"/>
  <c r="E7" i="1"/>
  <c r="E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6" i="1"/>
  <c r="I6" i="1"/>
  <c r="H6" i="1" s="1"/>
  <c r="K6" i="1" s="1"/>
  <c r="I24" i="1"/>
  <c r="I14" i="1"/>
  <c r="I11" i="1"/>
  <c r="I8" i="1"/>
  <c r="I9" i="1"/>
  <c r="I10" i="1"/>
  <c r="I12" i="1"/>
  <c r="I13" i="1"/>
  <c r="I15" i="1"/>
  <c r="I16" i="1"/>
  <c r="I17" i="1"/>
  <c r="I18" i="1"/>
  <c r="I19" i="1"/>
  <c r="I20" i="1"/>
  <c r="I21" i="1"/>
  <c r="I22" i="1"/>
  <c r="I23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7" i="1"/>
  <c r="B7" i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G6" i="1" l="1"/>
  <c r="H7" i="1"/>
  <c r="H16" i="1"/>
  <c r="H32" i="1"/>
  <c r="H21" i="1"/>
  <c r="H37" i="1"/>
  <c r="H17" i="1"/>
  <c r="H59" i="1"/>
  <c r="H51" i="1"/>
  <c r="H43" i="1"/>
  <c r="H35" i="1"/>
  <c r="H27" i="1"/>
  <c r="H18" i="1"/>
  <c r="H8" i="1"/>
  <c r="H12" i="1"/>
  <c r="H75" i="1"/>
  <c r="H95" i="1"/>
  <c r="H79" i="1"/>
  <c r="H71" i="1"/>
  <c r="H63" i="1"/>
  <c r="H55" i="1"/>
  <c r="H47" i="1"/>
  <c r="H39" i="1"/>
  <c r="H31" i="1"/>
  <c r="H22" i="1"/>
  <c r="H13" i="1"/>
  <c r="H77" i="1"/>
  <c r="H61" i="1"/>
  <c r="H45" i="1"/>
  <c r="H29" i="1"/>
  <c r="H53" i="1"/>
  <c r="H86" i="1"/>
  <c r="H73" i="1"/>
  <c r="H57" i="1"/>
  <c r="H41" i="1"/>
  <c r="H25" i="1"/>
  <c r="H10" i="1"/>
  <c r="H90" i="1"/>
  <c r="H72" i="1"/>
  <c r="H56" i="1"/>
  <c r="H40" i="1"/>
  <c r="H24" i="1"/>
  <c r="H67" i="1"/>
  <c r="H69" i="1"/>
  <c r="H87" i="1"/>
  <c r="H94" i="1"/>
  <c r="H93" i="1"/>
  <c r="H92" i="1"/>
  <c r="H84" i="1"/>
  <c r="H76" i="1"/>
  <c r="H68" i="1"/>
  <c r="H60" i="1"/>
  <c r="H52" i="1"/>
  <c r="H44" i="1"/>
  <c r="H36" i="1"/>
  <c r="H28" i="1"/>
  <c r="H19" i="1"/>
  <c r="H9" i="1"/>
  <c r="H89" i="1"/>
  <c r="H70" i="1"/>
  <c r="H54" i="1"/>
  <c r="H38" i="1"/>
  <c r="H20" i="1"/>
  <c r="H85" i="1"/>
  <c r="H74" i="1"/>
  <c r="H66" i="1"/>
  <c r="H58" i="1"/>
  <c r="H50" i="1"/>
  <c r="H42" i="1"/>
  <c r="H34" i="1"/>
  <c r="H26" i="1"/>
  <c r="H11" i="1"/>
  <c r="H82" i="1"/>
  <c r="H65" i="1"/>
  <c r="H49" i="1"/>
  <c r="H33" i="1"/>
  <c r="H14" i="1"/>
  <c r="H91" i="1"/>
  <c r="H83" i="1"/>
  <c r="H81" i="1"/>
  <c r="H64" i="1"/>
  <c r="H48" i="1"/>
  <c r="H96" i="1"/>
  <c r="H88" i="1"/>
  <c r="H80" i="1"/>
  <c r="H23" i="1"/>
  <c r="H15" i="1"/>
  <c r="H78" i="1"/>
  <c r="H62" i="1"/>
  <c r="H46" i="1"/>
  <c r="H30" i="1"/>
  <c r="K64" i="1" l="1"/>
  <c r="G64" i="1"/>
  <c r="K19" i="1"/>
  <c r="G19" i="1"/>
  <c r="K40" i="1"/>
  <c r="G40" i="1"/>
  <c r="K22" i="1"/>
  <c r="G22" i="1"/>
  <c r="K11" i="1"/>
  <c r="G11" i="1"/>
  <c r="K28" i="1"/>
  <c r="G28" i="1"/>
  <c r="K86" i="1"/>
  <c r="G86" i="1"/>
  <c r="K59" i="1"/>
  <c r="G59" i="1"/>
  <c r="K15" i="1"/>
  <c r="G15" i="1"/>
  <c r="K83" i="1"/>
  <c r="G83" i="1"/>
  <c r="K26" i="1"/>
  <c r="G26" i="1"/>
  <c r="K20" i="1"/>
  <c r="G20" i="1"/>
  <c r="K36" i="1"/>
  <c r="G36" i="1"/>
  <c r="K93" i="1"/>
  <c r="G93" i="1"/>
  <c r="K72" i="1"/>
  <c r="G72" i="1"/>
  <c r="K53" i="1"/>
  <c r="G53" i="1"/>
  <c r="K39" i="1"/>
  <c r="G39" i="1"/>
  <c r="K12" i="1"/>
  <c r="G12" i="1"/>
  <c r="K17" i="1"/>
  <c r="G17" i="1"/>
  <c r="K23" i="1"/>
  <c r="G23" i="1"/>
  <c r="K91" i="1"/>
  <c r="G91" i="1"/>
  <c r="K34" i="1"/>
  <c r="G34" i="1"/>
  <c r="K38" i="1"/>
  <c r="G38" i="1"/>
  <c r="K44" i="1"/>
  <c r="G44" i="1"/>
  <c r="K94" i="1"/>
  <c r="G94" i="1"/>
  <c r="K90" i="1"/>
  <c r="G90" i="1"/>
  <c r="K29" i="1"/>
  <c r="G29" i="1"/>
  <c r="K47" i="1"/>
  <c r="G47" i="1"/>
  <c r="K8" i="1"/>
  <c r="G8" i="1"/>
  <c r="K37" i="1"/>
  <c r="G37" i="1"/>
  <c r="K74" i="1"/>
  <c r="G74" i="1"/>
  <c r="K95" i="1"/>
  <c r="G95" i="1"/>
  <c r="K81" i="1"/>
  <c r="G81" i="1"/>
  <c r="K92" i="1"/>
  <c r="G92" i="1"/>
  <c r="K31" i="1"/>
  <c r="G31" i="1"/>
  <c r="K14" i="1"/>
  <c r="G14" i="1"/>
  <c r="K52" i="1"/>
  <c r="G52" i="1"/>
  <c r="K87" i="1"/>
  <c r="G87" i="1"/>
  <c r="K45" i="1"/>
  <c r="G45" i="1"/>
  <c r="K21" i="1"/>
  <c r="G21" i="1"/>
  <c r="K50" i="1"/>
  <c r="G50" i="1"/>
  <c r="K69" i="1"/>
  <c r="G69" i="1"/>
  <c r="K61" i="1"/>
  <c r="G61" i="1"/>
  <c r="K32" i="1"/>
  <c r="G32" i="1"/>
  <c r="K30" i="1"/>
  <c r="G30" i="1"/>
  <c r="K96" i="1"/>
  <c r="G96" i="1"/>
  <c r="K49" i="1"/>
  <c r="G49" i="1"/>
  <c r="K58" i="1"/>
  <c r="G58" i="1"/>
  <c r="K89" i="1"/>
  <c r="G89" i="1"/>
  <c r="K68" i="1"/>
  <c r="G68" i="1"/>
  <c r="K67" i="1"/>
  <c r="G67" i="1"/>
  <c r="K41" i="1"/>
  <c r="G41" i="1"/>
  <c r="K77" i="1"/>
  <c r="G77" i="1"/>
  <c r="K71" i="1"/>
  <c r="G71" i="1"/>
  <c r="K35" i="1"/>
  <c r="G35" i="1"/>
  <c r="K16" i="1"/>
  <c r="G16" i="1"/>
  <c r="K62" i="1"/>
  <c r="G62" i="1"/>
  <c r="K82" i="1"/>
  <c r="G82" i="1"/>
  <c r="K84" i="1"/>
  <c r="G84" i="1"/>
  <c r="K73" i="1"/>
  <c r="G73" i="1"/>
  <c r="K51" i="1"/>
  <c r="G51" i="1"/>
  <c r="K78" i="1"/>
  <c r="G78" i="1"/>
  <c r="K85" i="1"/>
  <c r="G85" i="1"/>
  <c r="K56" i="1"/>
  <c r="G56" i="1"/>
  <c r="K75" i="1"/>
  <c r="G75" i="1"/>
  <c r="K80" i="1"/>
  <c r="G80" i="1"/>
  <c r="K42" i="1"/>
  <c r="G42" i="1"/>
  <c r="K54" i="1"/>
  <c r="G54" i="1"/>
  <c r="K10" i="1"/>
  <c r="G10" i="1"/>
  <c r="K55" i="1"/>
  <c r="G55" i="1"/>
  <c r="K18" i="1"/>
  <c r="G18" i="1"/>
  <c r="K88" i="1"/>
  <c r="G88" i="1"/>
  <c r="K33" i="1"/>
  <c r="G33" i="1"/>
  <c r="K70" i="1"/>
  <c r="G70" i="1"/>
  <c r="K60" i="1"/>
  <c r="G60" i="1"/>
  <c r="K25" i="1"/>
  <c r="G25" i="1"/>
  <c r="K63" i="1"/>
  <c r="G63" i="1"/>
  <c r="K27" i="1"/>
  <c r="G27" i="1"/>
  <c r="K46" i="1"/>
  <c r="G46" i="1"/>
  <c r="K48" i="1"/>
  <c r="G48" i="1"/>
  <c r="K65" i="1"/>
  <c r="G65" i="1"/>
  <c r="K66" i="1"/>
  <c r="G66" i="1"/>
  <c r="K9" i="1"/>
  <c r="G9" i="1"/>
  <c r="K76" i="1"/>
  <c r="G76" i="1"/>
  <c r="K24" i="1"/>
  <c r="G24" i="1"/>
  <c r="K57" i="1"/>
  <c r="G57" i="1"/>
  <c r="K13" i="1"/>
  <c r="G13" i="1"/>
  <c r="K79" i="1"/>
  <c r="G79" i="1"/>
  <c r="K43" i="1"/>
  <c r="G43" i="1"/>
  <c r="K7" i="1"/>
  <c r="G7" i="1"/>
</calcChain>
</file>

<file path=xl/sharedStrings.xml><?xml version="1.0" encoding="utf-8"?>
<sst xmlns="http://schemas.openxmlformats.org/spreadsheetml/2006/main" count="38" uniqueCount="30">
  <si>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</si>
  <si>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</si>
  <si>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</si>
  <si>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</si>
  <si>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</si>
  <si>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</si>
  <si>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</si>
  <si>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</si>
  <si>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</si>
  <si>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</si>
  <si>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</si>
  <si>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</si>
  <si>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</si>
  <si>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BMEP</t>
  </si>
  <si>
    <t>SFC</t>
  </si>
  <si>
    <t>Overall thermal efficiency</t>
  </si>
  <si>
    <t>Power (KW)</t>
  </si>
  <si>
    <t>Torque (NM)</t>
  </si>
  <si>
    <t>Ambient Temp</t>
  </si>
  <si>
    <t>Kelvin</t>
  </si>
  <si>
    <t>Cylinder Displacement</t>
  </si>
  <si>
    <t>Engine Displacement</t>
  </si>
  <si>
    <t>Kg/Hour</t>
  </si>
  <si>
    <t>M</t>
  </si>
  <si>
    <t>Dist from dyno pivot</t>
  </si>
  <si>
    <r>
      <t>M</t>
    </r>
    <r>
      <rPr>
        <b/>
        <i/>
        <sz val="11"/>
        <color theme="1"/>
        <rFont val="Calibri"/>
        <family val="2"/>
        <scheme val="minor"/>
      </rPr>
      <t>3</t>
    </r>
  </si>
  <si>
    <t>Calorific value of fuel</t>
  </si>
  <si>
    <t>KJ/KG</t>
  </si>
  <si>
    <t>Power (W)</t>
  </si>
  <si>
    <t>Kg/Second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</si>
</sst>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#,##0.000"/>
    <numFmt numFmtId="175" formatCode="#,##0.00000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2" fontId="0" fillId="0" borderId="0" xfId="0" applyNumberFormat="1"/>
    <xf numFmtId="2" fontId="1" fillId="0" borderId="0" xfId="0" applyNumberFormat="1" applyFont="1" applyAlignment="1">
      <alignment horizontal="center"/>
    </xf>
    <xf numFmtId="0" fontId="0" fillId="2" borderId="1" xfId="0" applyFill="1" applyBorder="1" applyAlignment="1">
      <alignment horizontal="center"/>
    </xf>
    <xf numFmtId="164" fontId="0" fillId="0" borderId="0" xfId="0" applyNumberFormat="1" applyAlignment="1">
      <alignment horizontal="center"/>
    </xf>
    <xf numFmtId="164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/>
    </xf>
    <xf numFmtId="165" fontId="0" fillId="0" borderId="0" xfId="0" applyNumberFormat="1" applyAlignment="1">
      <alignment horizontal="center"/>
    </xf>
    <xf numFmtId="164" fontId="0" fillId="0" borderId="0" xfId="0" applyNumberFormat="1"/>
    <xf numFmtId="164" fontId="0" fillId="0" borderId="0" xfId="0" quotePrefix="1" applyNumberFormat="1"/>
    <xf numFmtId="2" fontId="1" fillId="0" borderId="0" xfId="0" applyNumberFormat="1" applyFont="1"/>
    <xf numFmtId="10" fontId="0" fillId="0" borderId="0" xfId="0" applyNumberFormat="1" applyAlignment="1">
      <alignment horizontal="center"/>
    </xf>
    <xf numFmtId="175" fontId="0" fillId="0" borderId="0" xfId="0" applyNumberFormat="1"/>
    <xf numFmtId="175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Torque against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9709997441655531E-2"/>
          <c:y val="0.13897029702970298"/>
          <c:w val="0.8958495693453481"/>
          <c:h val="0.64852171201372111"/>
        </c:manualLayout>
      </c:layout>
      <c:lineChart>
        <c:grouping val="standard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BsC'!$I$6:$I$96</c:f>
              <c:numCache>
                <c:formatCode>0.00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0511-E940-8E04-5ECFA768C4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88517872"/>
        <c:axId val="888519584"/>
      </c:lineChart>
      <c:catAx>
        <c:axId val="88851787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Engine/Dyno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8519584"/>
        <c:crosses val="autoZero"/>
        <c:auto val="1"/>
        <c:lblAlgn val="ctr"/>
        <c:lblOffset val="100"/>
        <c:noMultiLvlLbl val="0"/>
      </c:catAx>
      <c:valAx>
        <c:axId val="8885195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(N/M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85178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SFC against Engine</a:t>
            </a:r>
            <a:r>
              <a:rPr lang="en-GB" baseline="0"/>
              <a:t> Speed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BsC'!$K$6:$K$96</c:f>
              <c:numCache>
                <c:formatCode>General</c:formatCode>
                <c:ptCount val="91"/>
                <c:pt idx="0">
                  <c:v>8.0575614949866797E-3</c:v>
                </c:pt>
                <c:pt idx="1">
                  <c:v>7.8549339006934813E-3</c:v>
                </c:pt>
                <c:pt idx="2">
                  <c:v>7.5638441949335729E-3</c:v>
                </c:pt>
                <c:pt idx="3">
                  <c:v>7.110968721082825E-3</c:v>
                </c:pt>
                <c:pt idx="4">
                  <c:v>6.8590083000942071E-3</c:v>
                </c:pt>
                <c:pt idx="5">
                  <c:v>6.8769159628899483E-3</c:v>
                </c:pt>
                <c:pt idx="6">
                  <c:v>6.497071917243794E-3</c:v>
                </c:pt>
                <c:pt idx="7">
                  <c:v>6.1737580761705262E-3</c:v>
                </c:pt>
                <c:pt idx="8">
                  <c:v>6.1099023800953176E-3</c:v>
                </c:pt>
                <c:pt idx="9">
                  <c:v>5.9056957290981732E-3</c:v>
                </c:pt>
                <c:pt idx="10">
                  <c:v>5.9136791675744142E-3</c:v>
                </c:pt>
                <c:pt idx="11">
                  <c:v>5.9756289725630104E-3</c:v>
                </c:pt>
                <c:pt idx="12">
                  <c:v>5.9222539729368254E-3</c:v>
                </c:pt>
                <c:pt idx="13">
                  <c:v>5.8984723538155681E-3</c:v>
                </c:pt>
                <c:pt idx="14">
                  <c:v>5.8060253212393166E-3</c:v>
                </c:pt>
                <c:pt idx="15">
                  <c:v>5.7992392408956579E-3</c:v>
                </c:pt>
                <c:pt idx="16">
                  <c:v>5.9439485068151594E-3</c:v>
                </c:pt>
                <c:pt idx="17">
                  <c:v>6.0222991785696296E-3</c:v>
                </c:pt>
                <c:pt idx="18">
                  <c:v>6.0211872491149213E-3</c:v>
                </c:pt>
                <c:pt idx="19">
                  <c:v>5.9832117052056677E-3</c:v>
                </c:pt>
                <c:pt idx="20">
                  <c:v>6.0154596857469019E-3</c:v>
                </c:pt>
                <c:pt idx="21">
                  <c:v>5.9427826176658462E-3</c:v>
                </c:pt>
                <c:pt idx="22">
                  <c:v>5.8940551779304781E-3</c:v>
                </c:pt>
                <c:pt idx="23">
                  <c:v>5.8614621282889589E-3</c:v>
                </c:pt>
                <c:pt idx="24">
                  <c:v>5.8549875788407252E-3</c:v>
                </c:pt>
                <c:pt idx="25">
                  <c:v>5.8226942495102872E-3</c:v>
                </c:pt>
                <c:pt idx="26">
                  <c:v>5.8244022065025184E-3</c:v>
                </c:pt>
                <c:pt idx="27">
                  <c:v>5.8856542348057466E-3</c:v>
                </c:pt>
                <c:pt idx="28">
                  <c:v>5.9172612959339692E-3</c:v>
                </c:pt>
                <c:pt idx="29">
                  <c:v>5.8764424234629582E-3</c:v>
                </c:pt>
                <c:pt idx="30">
                  <c:v>5.910384278496634E-3</c:v>
                </c:pt>
                <c:pt idx="31">
                  <c:v>5.9127194513976305E-3</c:v>
                </c:pt>
                <c:pt idx="32">
                  <c:v>5.9970891355086587E-3</c:v>
                </c:pt>
                <c:pt idx="33">
                  <c:v>6.0179587446813022E-3</c:v>
                </c:pt>
                <c:pt idx="34">
                  <c:v>6.0618418035355637E-3</c:v>
                </c:pt>
                <c:pt idx="35">
                  <c:v>6.1276884653451028E-3</c:v>
                </c:pt>
                <c:pt idx="36">
                  <c:v>6.0856150006237944E-3</c:v>
                </c:pt>
                <c:pt idx="37">
                  <c:v>6.0949128136083943E-3</c:v>
                </c:pt>
                <c:pt idx="38">
                  <c:v>6.1905009774668035E-3</c:v>
                </c:pt>
                <c:pt idx="39">
                  <c:v>6.2710861633055318E-3</c:v>
                </c:pt>
                <c:pt idx="40">
                  <c:v>6.3798370342114455E-3</c:v>
                </c:pt>
                <c:pt idx="41">
                  <c:v>6.5289992433040173E-3</c:v>
                </c:pt>
                <c:pt idx="42">
                  <c:v>6.548340372056022E-3</c:v>
                </c:pt>
                <c:pt idx="43">
                  <c:v>6.6434539075781009E-3</c:v>
                </c:pt>
                <c:pt idx="44">
                  <c:v>6.611111010385415E-3</c:v>
                </c:pt>
                <c:pt idx="45">
                  <c:v>6.6482693725051544E-3</c:v>
                </c:pt>
                <c:pt idx="46">
                  <c:v>6.5763004364910865E-3</c:v>
                </c:pt>
                <c:pt idx="47">
                  <c:v>6.5348884676844068E-3</c:v>
                </c:pt>
                <c:pt idx="48">
                  <c:v>6.5590350452503846E-3</c:v>
                </c:pt>
                <c:pt idx="49">
                  <c:v>6.48643891588843E-3</c:v>
                </c:pt>
                <c:pt idx="50">
                  <c:v>6.5560815643719694E-3</c:v>
                </c:pt>
                <c:pt idx="51">
                  <c:v>6.5162248533611284E-3</c:v>
                </c:pt>
                <c:pt idx="52">
                  <c:v>6.6845242697480545E-3</c:v>
                </c:pt>
                <c:pt idx="53">
                  <c:v>6.662896331393592E-3</c:v>
                </c:pt>
                <c:pt idx="54">
                  <c:v>6.7572353136664404E-3</c:v>
                </c:pt>
                <c:pt idx="55">
                  <c:v>6.6861182557360066E-3</c:v>
                </c:pt>
                <c:pt idx="56">
                  <c:v>6.7166792456644772E-3</c:v>
                </c:pt>
                <c:pt idx="57">
                  <c:v>6.7849774743506657E-3</c:v>
                </c:pt>
                <c:pt idx="58">
                  <c:v>6.7790555496229712E-3</c:v>
                </c:pt>
                <c:pt idx="59">
                  <c:v>6.916944033992979E-3</c:v>
                </c:pt>
                <c:pt idx="60">
                  <c:v>6.9391030018926426E-3</c:v>
                </c:pt>
                <c:pt idx="61">
                  <c:v>6.9888147371122752E-3</c:v>
                </c:pt>
                <c:pt idx="62">
                  <c:v>7.0245071888629896E-3</c:v>
                </c:pt>
                <c:pt idx="63">
                  <c:v>7.095257499322067E-3</c:v>
                </c:pt>
                <c:pt idx="64">
                  <c:v>7.0896755037684576E-3</c:v>
                </c:pt>
                <c:pt idx="65">
                  <c:v>7.1147728774699657E-3</c:v>
                </c:pt>
                <c:pt idx="66">
                  <c:v>7.1917503901171081E-3</c:v>
                </c:pt>
                <c:pt idx="67">
                  <c:v>7.2233354515104436E-3</c:v>
                </c:pt>
                <c:pt idx="68">
                  <c:v>7.2239400287254655E-3</c:v>
                </c:pt>
                <c:pt idx="69">
                  <c:v>7.1517828492840274E-3</c:v>
                </c:pt>
                <c:pt idx="70">
                  <c:v>7.2191594623996543E-3</c:v>
                </c:pt>
                <c:pt idx="71">
                  <c:v>7.2147709422967863E-3</c:v>
                </c:pt>
                <c:pt idx="72">
                  <c:v>7.2444269072718418E-3</c:v>
                </c:pt>
                <c:pt idx="73">
                  <c:v>7.2657710117540377E-3</c:v>
                </c:pt>
                <c:pt idx="74">
                  <c:v>7.2629906858548993E-3</c:v>
                </c:pt>
                <c:pt idx="75">
                  <c:v>7.3679047042874363E-3</c:v>
                </c:pt>
                <c:pt idx="76">
                  <c:v>7.3917742507932267E-3</c:v>
                </c:pt>
                <c:pt idx="77">
                  <c:v>7.4695706319892214E-3</c:v>
                </c:pt>
                <c:pt idx="78">
                  <c:v>7.5541732243114288E-3</c:v>
                </c:pt>
                <c:pt idx="79">
                  <c:v>7.5899747501380265E-3</c:v>
                </c:pt>
                <c:pt idx="80">
                  <c:v>7.6112016549927108E-3</c:v>
                </c:pt>
                <c:pt idx="81">
                  <c:v>7.6985894177854491E-3</c:v>
                </c:pt>
                <c:pt idx="82">
                  <c:v>7.7549988739345505E-3</c:v>
                </c:pt>
                <c:pt idx="83">
                  <c:v>7.8481959963957442E-3</c:v>
                </c:pt>
                <c:pt idx="84">
                  <c:v>7.926108106926108E-3</c:v>
                </c:pt>
                <c:pt idx="85">
                  <c:v>7.9345829541343799E-3</c:v>
                </c:pt>
                <c:pt idx="86">
                  <c:v>7.9982846733854546E-3</c:v>
                </c:pt>
                <c:pt idx="87">
                  <c:v>7.9893914390607237E-3</c:v>
                </c:pt>
                <c:pt idx="88">
                  <c:v>8.1933375732397406E-3</c:v>
                </c:pt>
                <c:pt idx="89">
                  <c:v>8.303917459708007E-3</c:v>
                </c:pt>
                <c:pt idx="90">
                  <c:v>8.374294738823302E-3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D7C8-7849-BA6C-47CF16BDF5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09376960"/>
        <c:axId val="910358544"/>
      </c:lineChart>
      <c:catAx>
        <c:axId val="80937696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Engine/Dyno Speed (RPM)</a:t>
                </a:r>
              </a:p>
            </c:rich>
          </c:tx>
          <c:layout>
            <c:manualLayout>
              <c:xMode val="edge"/>
              <c:yMode val="edge"/>
              <c:x val="0.36277646544181974"/>
              <c:y val="0.9203470399533392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10358544"/>
        <c:crosses val="autoZero"/>
        <c:auto val="1"/>
        <c:lblAlgn val="ctr"/>
        <c:lblOffset val="100"/>
        <c:noMultiLvlLbl val="0"/>
      </c:catAx>
      <c:valAx>
        <c:axId val="910358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 </a:t>
                </a:r>
                <a:r>
                  <a:rPr lang="en-GB" sz="1000" b="0" i="0" u="none" strike="noStrike" baseline="0">
                    <a:effectLst/>
                  </a:rPr>
                  <a:t>(kg/kWh)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1.6666666666666666E-2"/>
              <c:y val="0.4372954943132108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93769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Brake</a:t>
            </a:r>
            <a:r>
              <a:rPr lang="en-GB" baseline="0"/>
              <a:t> Power against Engine Speed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BsC'!$H$6:$H$96</c:f>
              <c:numCache>
                <c:formatCode>0.000</c:formatCode>
                <c:ptCount val="91"/>
                <c:pt idx="0">
                  <c:v>8.7371346832167589</c:v>
                </c:pt>
                <c:pt idx="1">
                  <c:v>9.2171367595605229</c:v>
                </c:pt>
                <c:pt idx="2">
                  <c:v>9.7437226495709499</c:v>
                </c:pt>
                <c:pt idx="3">
                  <c:v>10.237704995686489</c:v>
                </c:pt>
                <c:pt idx="4">
                  <c:v>10.847049127929781</c:v>
                </c:pt>
                <c:pt idx="5">
                  <c:v>11.480436932200366</c:v>
                </c:pt>
                <c:pt idx="6">
                  <c:v>12.159323616278147</c:v>
                </c:pt>
                <c:pt idx="7">
                  <c:v>12.893281372206681</c:v>
                </c:pt>
                <c:pt idx="8">
                  <c:v>13.666339461007453</c:v>
                </c:pt>
                <c:pt idx="9">
                  <c:v>14.342086671121825</c:v>
                </c:pt>
                <c:pt idx="10">
                  <c:v>14.990667820818077</c:v>
                </c:pt>
                <c:pt idx="11">
                  <c:v>15.596684537799465</c:v>
                </c:pt>
                <c:pt idx="12">
                  <c:v>16.193158962489331</c:v>
                </c:pt>
                <c:pt idx="13">
                  <c:v>16.741622928201267</c:v>
                </c:pt>
                <c:pt idx="14">
                  <c:v>17.232098460542705</c:v>
                </c:pt>
                <c:pt idx="15">
                  <c:v>17.769572131686111</c:v>
                </c:pt>
                <c:pt idx="16">
                  <c:v>18.388450013434635</c:v>
                </c:pt>
                <c:pt idx="17">
                  <c:v>18.954554832845755</c:v>
                </c:pt>
                <c:pt idx="18">
                  <c:v>19.506119829982776</c:v>
                </c:pt>
                <c:pt idx="19">
                  <c:v>20.148041877762072</c:v>
                </c:pt>
                <c:pt idx="20">
                  <c:v>20.871222908779455</c:v>
                </c:pt>
                <c:pt idx="21">
                  <c:v>21.513490939403702</c:v>
                </c:pt>
                <c:pt idx="22">
                  <c:v>22.208818215706223</c:v>
                </c:pt>
                <c:pt idx="23">
                  <c:v>22.920902167326396</c:v>
                </c:pt>
                <c:pt idx="24">
                  <c:v>23.518410269157958</c:v>
                </c:pt>
                <c:pt idx="25">
                  <c:v>24.224181101706122</c:v>
                </c:pt>
                <c:pt idx="26">
                  <c:v>24.886674178883791</c:v>
                </c:pt>
                <c:pt idx="27">
                  <c:v>25.460211222371566</c:v>
                </c:pt>
                <c:pt idx="28">
                  <c:v>25.974854297141579</c:v>
                </c:pt>
                <c:pt idx="29">
                  <c:v>26.487113934535284</c:v>
                </c:pt>
                <c:pt idx="30">
                  <c:v>27.003320339197277</c:v>
                </c:pt>
                <c:pt idx="31">
                  <c:v>27.50003637692722</c:v>
                </c:pt>
                <c:pt idx="32">
                  <c:v>28.021928005868535</c:v>
                </c:pt>
                <c:pt idx="33">
                  <c:v>28.489726711989881</c:v>
                </c:pt>
                <c:pt idx="34">
                  <c:v>28.811375430176277</c:v>
                </c:pt>
                <c:pt idx="35">
                  <c:v>29.113751622481146</c:v>
                </c:pt>
                <c:pt idx="36">
                  <c:v>29.58616343320179</c:v>
                </c:pt>
                <c:pt idx="37">
                  <c:v>30.041446957400957</c:v>
                </c:pt>
                <c:pt idx="38">
                  <c:v>30.352955388255186</c:v>
                </c:pt>
                <c:pt idx="39">
                  <c:v>30.704409887824855</c:v>
                </c:pt>
                <c:pt idx="40">
                  <c:v>31.192019315364316</c:v>
                </c:pt>
                <c:pt idx="41">
                  <c:v>31.559201084503091</c:v>
                </c:pt>
                <c:pt idx="42">
                  <c:v>32.076829863083205</c:v>
                </c:pt>
                <c:pt idx="43">
                  <c:v>32.520734395937417</c:v>
                </c:pt>
                <c:pt idx="44">
                  <c:v>32.967227393039032</c:v>
                </c:pt>
                <c:pt idx="45">
                  <c:v>33.550084616374662</c:v>
                </c:pt>
                <c:pt idx="46">
                  <c:v>34.289795938872878</c:v>
                </c:pt>
                <c:pt idx="47">
                  <c:v>34.966166772386771</c:v>
                </c:pt>
                <c:pt idx="48">
                  <c:v>35.706471818532513</c:v>
                </c:pt>
                <c:pt idx="49">
                  <c:v>36.391308553264757</c:v>
                </c:pt>
                <c:pt idx="50">
                  <c:v>36.90466593869737</c:v>
                </c:pt>
                <c:pt idx="51">
                  <c:v>37.667515397875604</c:v>
                </c:pt>
                <c:pt idx="52">
                  <c:v>38.155295681140977</c:v>
                </c:pt>
                <c:pt idx="53">
                  <c:v>38.654360985102045</c:v>
                </c:pt>
                <c:pt idx="54">
                  <c:v>39.135828149295399</c:v>
                </c:pt>
                <c:pt idx="55">
                  <c:v>39.649313676522439</c:v>
                </c:pt>
                <c:pt idx="56">
                  <c:v>40.094217715373169</c:v>
                </c:pt>
                <c:pt idx="57">
                  <c:v>40.346486194664685</c:v>
                </c:pt>
                <c:pt idx="58">
                  <c:v>40.698884672119945</c:v>
                </c:pt>
                <c:pt idx="59">
                  <c:v>40.892336067770344</c:v>
                </c:pt>
                <c:pt idx="60">
                  <c:v>41.006741061833054</c:v>
                </c:pt>
                <c:pt idx="61">
                  <c:v>41.079927112022368</c:v>
                </c:pt>
                <c:pt idx="62">
                  <c:v>41.134558230378921</c:v>
                </c:pt>
                <c:pt idx="63">
                  <c:v>41.302236039777291</c:v>
                </c:pt>
                <c:pt idx="64">
                  <c:v>41.595697834583312</c:v>
                </c:pt>
                <c:pt idx="65">
                  <c:v>41.76521234303511</c:v>
                </c:pt>
                <c:pt idx="66">
                  <c:v>42.020368284094339</c:v>
                </c:pt>
                <c:pt idx="67">
                  <c:v>42.369623016193032</c:v>
                </c:pt>
                <c:pt idx="68">
                  <c:v>42.802127200736571</c:v>
                </c:pt>
                <c:pt idx="69">
                  <c:v>43.33185256471041</c:v>
                </c:pt>
                <c:pt idx="70">
                  <c:v>43.557702477384616</c:v>
                </c:pt>
                <c:pt idx="71">
                  <c:v>43.951499297225475</c:v>
                </c:pt>
                <c:pt idx="72">
                  <c:v>44.089063784933948</c:v>
                </c:pt>
                <c:pt idx="73">
                  <c:v>44.117823074996096</c:v>
                </c:pt>
                <c:pt idx="74">
                  <c:v>44.155364349369478</c:v>
                </c:pt>
                <c:pt idx="75">
                  <c:v>44.089875349631967</c:v>
                </c:pt>
                <c:pt idx="76">
                  <c:v>43.906914495551845</c:v>
                </c:pt>
                <c:pt idx="77">
                  <c:v>43.603577239788791</c:v>
                </c:pt>
                <c:pt idx="78">
                  <c:v>43.379995436875916</c:v>
                </c:pt>
                <c:pt idx="79">
                  <c:v>43.274188757219122</c:v>
                </c:pt>
                <c:pt idx="80">
                  <c:v>43.186347557140735</c:v>
                </c:pt>
                <c:pt idx="81">
                  <c:v>42.845511313796436</c:v>
                </c:pt>
                <c:pt idx="82">
                  <c:v>42.514512943149469</c:v>
                </c:pt>
                <c:pt idx="83">
                  <c:v>42.168926483485841</c:v>
                </c:pt>
                <c:pt idx="84">
                  <c:v>42.11398526198677</c:v>
                </c:pt>
                <c:pt idx="85">
                  <c:v>41.753927322339408</c:v>
                </c:pt>
                <c:pt idx="86">
                  <c:v>41.558910888239765</c:v>
                </c:pt>
                <c:pt idx="87">
                  <c:v>41.404905808306552</c:v>
                </c:pt>
                <c:pt idx="88">
                  <c:v>41.350670220955458</c:v>
                </c:pt>
                <c:pt idx="89">
                  <c:v>41.402145634054641</c:v>
                </c:pt>
                <c:pt idx="90">
                  <c:v>41.651268659432326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EFCE-584E-94AE-EB0681FBE4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54807936"/>
        <c:axId val="914344128"/>
      </c:lineChart>
      <c:catAx>
        <c:axId val="85480793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Engine/Dyno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14344128"/>
        <c:crosses val="autoZero"/>
        <c:auto val="1"/>
        <c:lblAlgn val="ctr"/>
        <c:lblOffset val="100"/>
        <c:noMultiLvlLbl val="0"/>
      </c:catAx>
      <c:valAx>
        <c:axId val="914344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548079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377826</xdr:colOff>
      <xdr:row>98</xdr:row>
      <xdr:rowOff>12700</xdr:rowOff>
    </xdr:from>
    <xdr:to>
      <xdr:col>10</xdr:col>
      <xdr:colOff>1104901</xdr:colOff>
      <xdr:row>116</xdr:row>
      <xdr:rowOff>133350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73269C8-2697-4E69-3735-CEB1FCFA4AD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1323975</xdr:colOff>
      <xdr:row>98</xdr:row>
      <xdr:rowOff>123825</xdr:rowOff>
    </xdr:from>
    <xdr:to>
      <xdr:col>15</xdr:col>
      <xdr:colOff>95250</xdr:colOff>
      <xdr:row>116</xdr:row>
      <xdr:rowOff>180975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F5719DDF-7473-CCDB-5F8D-AAA00043141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155575</xdr:colOff>
      <xdr:row>97</xdr:row>
      <xdr:rowOff>158750</xdr:rowOff>
    </xdr:from>
    <xdr:to>
      <xdr:col>6</xdr:col>
      <xdr:colOff>142875</xdr:colOff>
      <xdr:row>116</xdr:row>
      <xdr:rowOff>133350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70970155-BB75-164A-C100-CC939FA696F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96"/>
  <sheetViews>
    <sheetView tabSelected="1" zoomScale="90" zoomScaleNormal="90" workbookViewId="0"/>
  </sheetViews>
  <sheetFormatPr defaultColWidth="8.85546875" defaultRowHeight="15" x14ac:dyDescent="0.25"/>
  <cols>
    <col min="1" max="1" width="9.140625" style="1"/>
    <col min="2" max="2" width="13.42578125" style="1" customWidth="1"/>
    <col min="3" max="3" width="14.42578125" customWidth="1"/>
    <col min="4" max="4" width="14.85546875" style="6" customWidth="1"/>
    <col min="5" max="5" width="15.42578125" style="14" customWidth="1"/>
    <col min="6" max="6" width="13.85546875" style="3" customWidth="1"/>
    <col min="7" max="7" width="13.28515625" style="1" customWidth="1"/>
    <col min="8" max="9" width="14.85546875" style="1" customWidth="1"/>
    <col min="10" max="10" width="24.85546875" customWidth="1"/>
    <col min="11" max="11" width="20.28515625" customWidth="1"/>
    <col min="12" max="12" width="24.42578125" customWidth="1"/>
    <col min="13" max="13" width="17.85546875" customWidth="1"/>
    <col min="14" max="14" width="23" customWidth="1"/>
    <col min="15" max="15" width="23.28515625" customWidth="1"/>
    <col min="16" max="16" width="21" customWidth="1"/>
  </cols>
  <sheetData>
    <row r="1" spans="1:16" x14ac:dyDescent="0.25">
      <c r="A1"/>
      <c r="B1"/>
      <c r="G1" s="2" t="s">
        <v>0</v>
      </c>
      <c r="H1" s="2" t="s">
        <v>1</v>
      </c>
      <c r="I1" s="2" t="s">
        <v>2</v>
      </c>
      <c r="J1" s="2" t="s">
        <v>1</v>
      </c>
      <c r="K1" s="2" t="s">
        <v>24</v>
      </c>
      <c r="L1" s="2" t="s">
        <v>18</v>
      </c>
      <c r="M1" s="2" t="s">
        <v>18</v>
      </c>
      <c r="N1" s="2" t="s">
        <v>20</v>
      </c>
      <c r="O1" s="2" t="s">
        <v>21</v>
      </c>
      <c r="P1" s="2" t="s">
        <v>26</v>
      </c>
    </row>
    <row r="2" spans="1:16" x14ac:dyDescent="0.25">
      <c r="C2" s="1"/>
      <c r="G2" s="2" t="s">
        <v>3</v>
      </c>
      <c r="H2" s="2" t="s">
        <v>4</v>
      </c>
      <c r="I2" s="2" t="s">
        <v>5</v>
      </c>
      <c r="J2" s="2" t="s">
        <v>4</v>
      </c>
      <c r="K2" s="2" t="s">
        <v>23</v>
      </c>
      <c r="L2" s="2" t="s">
        <v>5</v>
      </c>
      <c r="M2" s="2" t="s">
        <v>19</v>
      </c>
      <c r="N2" s="2" t="s">
        <v>25</v>
      </c>
      <c r="O2" s="2" t="s">
        <v>25</v>
      </c>
      <c r="P2" s="2" t="s">
        <v>27</v>
      </c>
    </row>
    <row r="3" spans="1:16" x14ac:dyDescent="0.25">
      <c r="C3" s="1"/>
      <c r="G3" s="5">
        <v>1018.9</v>
      </c>
      <c r="H3" s="5">
        <v>46</v>
      </c>
      <c r="I3" s="5">
        <v>27</v>
      </c>
      <c r="J3" s="5">
        <v>40</v>
      </c>
      <c r="K3" s="5">
        <v>0.81577599999999995</v>
      </c>
      <c r="L3" s="5">
        <v>27</v>
      </c>
      <c r="M3" s="5">
        <v>300</v>
      </c>
      <c r="N3" s="5">
        <v>3.9750000000000001E-4</v>
      </c>
      <c r="O3" s="5">
        <v>1.5900000000000001E-3</v>
      </c>
      <c r="P3" s="5">
        <v>44000</v>
      </c>
    </row>
    <row r="4" spans="1:16" x14ac:dyDescent="0.25">
      <c r="A4" s="2" t="s">
        <v>6</v>
      </c>
      <c r="B4" s="2" t="s">
        <v>7</v>
      </c>
      <c r="C4" s="2" t="s">
        <v>8</v>
      </c>
      <c r="D4" s="7" t="s">
        <v>8</v>
      </c>
      <c r="E4" s="7" t="s">
        <v>8</v>
      </c>
      <c r="F4" s="8" t="s">
        <v>9</v>
      </c>
      <c r="G4" s="12" t="s">
        <v>28</v>
      </c>
      <c r="H4" s="7" t="s">
        <v>16</v>
      </c>
      <c r="I4" s="4" t="s">
        <v>17</v>
      </c>
      <c r="J4" s="2" t="s">
        <v>13</v>
      </c>
      <c r="K4" s="2" t="s">
        <v>14</v>
      </c>
      <c r="L4" s="2" t="s">
        <v>15</v>
      </c>
    </row>
    <row r="5" spans="1:16" x14ac:dyDescent="0.25">
      <c r="A5" s="2" t="s">
        <v>10</v>
      </c>
      <c r="B5" s="2" t="s">
        <v>11</v>
      </c>
      <c r="C5" s="2" t="s">
        <v>12</v>
      </c>
      <c r="D5" s="7" t="s">
        <v>22</v>
      </c>
      <c r="E5" s="15" t="s">
        <v>29</v>
      </c>
      <c r="F5" s="8" t="s">
        <v>9</v>
      </c>
      <c r="G5" s="3"/>
      <c r="H5" s="10"/>
      <c r="I5" s="3"/>
      <c r="J5" s="1"/>
      <c r="K5" s="1"/>
      <c r="L5" s="1"/>
    </row>
    <row r="6" spans="1:16" x14ac:dyDescent="0.25">
      <c r="A6" s="1">
        <v>102.27500000000001</v>
      </c>
      <c r="B6" s="1">
        <v>1000</v>
      </c>
      <c r="C6" s="1">
        <v>7.0400000000000004E-2</v>
      </c>
      <c r="D6" s="6">
        <f>C6*44.3597433891</f>
        <v>3.1229259345926401</v>
      </c>
      <c r="E6" s="14">
        <f>D6/3600</f>
        <v>8.6747942627573335E-4</v>
      </c>
      <c r="F6" s="9">
        <v>1.2658</v>
      </c>
      <c r="G6" s="3">
        <f>H6*1000</f>
        <v>8737.1346832167583</v>
      </c>
      <c r="H6" s="11">
        <f>2*3.1415926535*B6*I6/60/1000</f>
        <v>8.7371346832167589</v>
      </c>
      <c r="I6" s="3">
        <f>$A$6*$K$3</f>
        <v>83.433490399999997</v>
      </c>
      <c r="J6" s="1"/>
      <c r="K6" s="1">
        <f>C6/H6</f>
        <v>8.0575614949866797E-3</v>
      </c>
      <c r="L6" s="13">
        <f>((H6)/(E6*$P$3))</f>
        <v>0.22890599682909812</v>
      </c>
    </row>
    <row r="7" spans="1:16" x14ac:dyDescent="0.25">
      <c r="A7" s="1">
        <v>102.756</v>
      </c>
      <c r="B7" s="1">
        <f t="shared" ref="B7:B38" si="0">B6+50</f>
        <v>1050</v>
      </c>
      <c r="C7" s="1">
        <v>7.2400000000000006E-2</v>
      </c>
      <c r="D7" s="6">
        <f t="shared" ref="D7:D70" si="1">C7*44.3597433891</f>
        <v>3.2116454213708399</v>
      </c>
      <c r="E7" s="14">
        <f t="shared" ref="E7:E9" si="2">D7/3600</f>
        <v>8.9212372815856663E-4</v>
      </c>
      <c r="F7" s="9">
        <v>1.26783</v>
      </c>
      <c r="G7" s="3">
        <f t="shared" ref="G7:G70" si="3">H7*1000</f>
        <v>9217.1367595605225</v>
      </c>
      <c r="H7" s="11">
        <f>2*3.1415926535*B7*I7/60/1000</f>
        <v>9.2171367595605229</v>
      </c>
      <c r="I7" s="3">
        <f>A7*$K$3</f>
        <v>83.825878656</v>
      </c>
      <c r="J7" s="1"/>
      <c r="K7" s="1">
        <f>C7/H7</f>
        <v>7.8549339006934813E-3</v>
      </c>
      <c r="L7" s="13">
        <f t="shared" ref="L7:L70" si="4">((H7)/(E7*$P$3))</f>
        <v>0.23481090602924712</v>
      </c>
    </row>
    <row r="8" spans="1:16" x14ac:dyDescent="0.25">
      <c r="A8" s="1">
        <v>103.68899999999999</v>
      </c>
      <c r="B8" s="1">
        <f t="shared" si="0"/>
        <v>1100</v>
      </c>
      <c r="C8" s="1">
        <v>7.3700000000000002E-2</v>
      </c>
      <c r="D8" s="6">
        <f t="shared" si="1"/>
        <v>3.2693130877766698</v>
      </c>
      <c r="E8" s="14">
        <f>D8/3600</f>
        <v>9.0814252438240828E-4</v>
      </c>
      <c r="F8" s="9">
        <v>1.2734399999999999</v>
      </c>
      <c r="G8" s="3">
        <f t="shared" si="3"/>
        <v>9743.7226495709492</v>
      </c>
      <c r="H8" s="11">
        <f>2*3.1415926535*B8*I8/60/1000</f>
        <v>9.7437226495709499</v>
      </c>
      <c r="I8" s="3">
        <f>A8*$K$3</f>
        <v>84.586997663999995</v>
      </c>
      <c r="J8" s="1"/>
      <c r="K8" s="1">
        <f>C8/H8</f>
        <v>7.5638441949335729E-3</v>
      </c>
      <c r="L8" s="13">
        <f t="shared" si="4"/>
        <v>0.24384745355504805</v>
      </c>
    </row>
    <row r="9" spans="1:16" x14ac:dyDescent="0.25">
      <c r="A9" s="1">
        <v>104.209</v>
      </c>
      <c r="B9" s="1">
        <f t="shared" si="0"/>
        <v>1150</v>
      </c>
      <c r="C9" s="1">
        <v>7.2800000000000004E-2</v>
      </c>
      <c r="D9" s="6">
        <f t="shared" si="1"/>
        <v>3.2293893187264797</v>
      </c>
      <c r="E9" s="14">
        <f>D9/3600</f>
        <v>8.9705258853513324E-4</v>
      </c>
      <c r="F9" s="9">
        <v>1.2847599999999999</v>
      </c>
      <c r="G9" s="3">
        <f t="shared" si="3"/>
        <v>10237.704995686488</v>
      </c>
      <c r="H9" s="11">
        <f>2*3.1415926535*B9*I9/60/1000</f>
        <v>10.237704995686489</v>
      </c>
      <c r="I9" s="3">
        <f>A9*$K$3</f>
        <v>85.011201184000001</v>
      </c>
      <c r="J9" s="1"/>
      <c r="K9" s="1">
        <f>C9/H9</f>
        <v>7.110968721082825E-3</v>
      </c>
      <c r="L9" s="13">
        <f t="shared" si="4"/>
        <v>0.25937733920179923</v>
      </c>
    </row>
    <row r="10" spans="1:16" x14ac:dyDescent="0.25">
      <c r="A10" s="1">
        <v>105.81100000000001</v>
      </c>
      <c r="B10" s="1">
        <f t="shared" si="0"/>
        <v>1200</v>
      </c>
      <c r="C10" s="1">
        <v>7.4399999999999994E-2</v>
      </c>
      <c r="D10" s="6">
        <f t="shared" si="1"/>
        <v>3.3003649081490396</v>
      </c>
      <c r="E10" s="14">
        <f t="shared" ref="E10:E73" si="5">D10/3600</f>
        <v>9.1676803004139991E-4</v>
      </c>
      <c r="F10" s="9">
        <v>1.2918099999999999</v>
      </c>
      <c r="G10" s="3">
        <f t="shared" si="3"/>
        <v>10847.04912792978</v>
      </c>
      <c r="H10" s="11">
        <f>2*3.1415926535*B10*I10/60/1000</f>
        <v>10.847049127929781</v>
      </c>
      <c r="I10" s="3">
        <f>A10*$K$3</f>
        <v>86.318074335999995</v>
      </c>
      <c r="J10" s="1"/>
      <c r="K10" s="1">
        <f>C10/H10</f>
        <v>6.8590083000942071E-3</v>
      </c>
      <c r="L10" s="13">
        <f t="shared" si="4"/>
        <v>0.26890536726662828</v>
      </c>
    </row>
    <row r="11" spans="1:16" x14ac:dyDescent="0.25">
      <c r="A11" s="1">
        <v>107.51</v>
      </c>
      <c r="B11" s="1">
        <f t="shared" si="0"/>
        <v>1250</v>
      </c>
      <c r="C11" s="1">
        <v>7.8950000000000006E-2</v>
      </c>
      <c r="D11" s="6">
        <f t="shared" si="1"/>
        <v>3.5022017405694452</v>
      </c>
      <c r="E11" s="14">
        <f t="shared" si="5"/>
        <v>9.7283381682484592E-4</v>
      </c>
      <c r="F11" s="9">
        <v>1.2972900000000001</v>
      </c>
      <c r="G11" s="3">
        <f t="shared" si="3"/>
        <v>11480.436932200366</v>
      </c>
      <c r="H11" s="11">
        <f>2*3.1415926535*B11*I11/60/1000</f>
        <v>11.480436932200366</v>
      </c>
      <c r="I11" s="3">
        <f>A11*$K$3</f>
        <v>87.704077760000004</v>
      </c>
      <c r="J11" s="1"/>
      <c r="K11" s="1">
        <f>C11/H11</f>
        <v>6.8769159628899483E-3</v>
      </c>
      <c r="L11" s="13">
        <f t="shared" si="4"/>
        <v>0.26820513090094317</v>
      </c>
    </row>
    <row r="12" spans="1:16" x14ac:dyDescent="0.25">
      <c r="A12" s="1">
        <v>109.488</v>
      </c>
      <c r="B12" s="1">
        <f t="shared" si="0"/>
        <v>1300</v>
      </c>
      <c r="C12" s="1">
        <v>7.9000000000000001E-2</v>
      </c>
      <c r="D12" s="6">
        <f t="shared" si="1"/>
        <v>3.5044197277388998</v>
      </c>
      <c r="E12" s="14">
        <f t="shared" si="5"/>
        <v>9.7344992437191661E-4</v>
      </c>
      <c r="F12" s="9">
        <v>1.29895</v>
      </c>
      <c r="G12" s="3">
        <f t="shared" si="3"/>
        <v>12159.323616278147</v>
      </c>
      <c r="H12" s="11">
        <f>2*3.1415926535*B12*I12/60/1000</f>
        <v>12.159323616278147</v>
      </c>
      <c r="I12" s="3">
        <f>A12*$K$3</f>
        <v>89.317682687999991</v>
      </c>
      <c r="J12" s="1"/>
      <c r="K12" s="1">
        <f>C12/H12</f>
        <v>6.497071917243794E-3</v>
      </c>
      <c r="L12" s="13">
        <f t="shared" si="4"/>
        <v>0.28388544401462174</v>
      </c>
    </row>
    <row r="13" spans="1:16" x14ac:dyDescent="0.25">
      <c r="A13" s="1">
        <v>111.797</v>
      </c>
      <c r="B13" s="1">
        <f t="shared" si="0"/>
        <v>1350</v>
      </c>
      <c r="C13" s="1">
        <v>7.9600000000000004E-2</v>
      </c>
      <c r="D13" s="6">
        <f t="shared" si="1"/>
        <v>3.53103557377236</v>
      </c>
      <c r="E13" s="14">
        <f t="shared" si="5"/>
        <v>9.8084321493676664E-4</v>
      </c>
      <c r="F13" s="9">
        <v>1.2946899999999999</v>
      </c>
      <c r="G13" s="3">
        <f t="shared" si="3"/>
        <v>12893.281372206682</v>
      </c>
      <c r="H13" s="11">
        <f>2*3.1415926535*B13*I13/60/1000</f>
        <v>12.893281372206681</v>
      </c>
      <c r="I13" s="3">
        <f>A13*$K$3</f>
        <v>91.201309471999991</v>
      </c>
      <c r="J13" s="1"/>
      <c r="K13" s="1">
        <f>C13/H13</f>
        <v>6.1737580761705262E-3</v>
      </c>
      <c r="L13" s="13">
        <f t="shared" si="4"/>
        <v>0.29875225482851253</v>
      </c>
    </row>
    <row r="14" spans="1:16" x14ac:dyDescent="0.25">
      <c r="A14" s="1">
        <v>114.268</v>
      </c>
      <c r="B14" s="1">
        <f t="shared" si="0"/>
        <v>1400</v>
      </c>
      <c r="C14" s="1">
        <v>8.3500000000000005E-2</v>
      </c>
      <c r="D14" s="6">
        <f t="shared" si="1"/>
        <v>3.70403857298985</v>
      </c>
      <c r="E14" s="14">
        <f t="shared" si="5"/>
        <v>1.0288996036082916E-3</v>
      </c>
      <c r="F14" s="9">
        <v>1.2855000000000001</v>
      </c>
      <c r="G14" s="3">
        <f t="shared" si="3"/>
        <v>13666.339461007454</v>
      </c>
      <c r="H14" s="11">
        <f>2*3.1415926535*B14*I14/60/1000</f>
        <v>13.666339461007453</v>
      </c>
      <c r="I14" s="3">
        <f>A14*$K$3</f>
        <v>93.217091967999991</v>
      </c>
      <c r="J14" s="1"/>
      <c r="K14" s="1">
        <f>C14/H14</f>
        <v>6.1099023800953176E-3</v>
      </c>
      <c r="L14" s="13">
        <f t="shared" si="4"/>
        <v>0.30187456873785767</v>
      </c>
    </row>
    <row r="15" spans="1:16" x14ac:dyDescent="0.25">
      <c r="A15" s="1">
        <v>115.783</v>
      </c>
      <c r="B15" s="1">
        <f t="shared" si="0"/>
        <v>1450</v>
      </c>
      <c r="C15" s="1">
        <v>8.4699999999999998E-2</v>
      </c>
      <c r="D15" s="6">
        <f t="shared" si="1"/>
        <v>3.7572702650567695</v>
      </c>
      <c r="E15" s="14">
        <f t="shared" si="5"/>
        <v>1.0436861847379914E-3</v>
      </c>
      <c r="F15" s="9">
        <v>1.2781800000000001</v>
      </c>
      <c r="G15" s="3">
        <f t="shared" si="3"/>
        <v>14342.086671121824</v>
      </c>
      <c r="H15" s="11">
        <f>2*3.1415926535*B15*I15/60/1000</f>
        <v>14.342086671121825</v>
      </c>
      <c r="I15" s="3">
        <f>A15*$K$3</f>
        <v>94.452992607999988</v>
      </c>
      <c r="J15" s="1"/>
      <c r="K15" s="1">
        <f>C15/H15</f>
        <v>5.9056957290981732E-3</v>
      </c>
      <c r="L15" s="13">
        <f t="shared" si="4"/>
        <v>0.31231276222612581</v>
      </c>
    </row>
    <row r="16" spans="1:16" x14ac:dyDescent="0.25">
      <c r="A16" s="1">
        <v>116.985</v>
      </c>
      <c r="B16" s="1">
        <f t="shared" si="0"/>
        <v>1500</v>
      </c>
      <c r="C16" s="1">
        <v>8.8650000000000007E-2</v>
      </c>
      <c r="D16" s="6">
        <f t="shared" si="1"/>
        <v>3.9324912514437149</v>
      </c>
      <c r="E16" s="14">
        <f t="shared" si="5"/>
        <v>1.0923586809565874E-3</v>
      </c>
      <c r="F16" s="9">
        <v>1.2795000000000001</v>
      </c>
      <c r="G16" s="3">
        <f t="shared" si="3"/>
        <v>14990.667820818077</v>
      </c>
      <c r="H16" s="11">
        <f>2*3.1415926535*B16*I16/60/1000</f>
        <v>14.990667820818077</v>
      </c>
      <c r="I16" s="3">
        <f>A16*$K$3</f>
        <v>95.43355536</v>
      </c>
      <c r="J16" s="1"/>
      <c r="K16" s="1">
        <f>C16/H16</f>
        <v>5.9136791675744142E-3</v>
      </c>
      <c r="L16" s="13">
        <f t="shared" si="4"/>
        <v>0.31189114149697827</v>
      </c>
    </row>
    <row r="17" spans="1:12" x14ac:dyDescent="0.25">
      <c r="A17" s="1">
        <v>117.788</v>
      </c>
      <c r="B17" s="1">
        <f t="shared" si="0"/>
        <v>1550</v>
      </c>
      <c r="C17" s="1">
        <v>9.3200000000000005E-2</v>
      </c>
      <c r="D17" s="6">
        <f t="shared" si="1"/>
        <v>4.1343280838641201</v>
      </c>
      <c r="E17" s="14">
        <f t="shared" si="5"/>
        <v>1.1484244677400334E-3</v>
      </c>
      <c r="F17" s="9">
        <v>1.27766</v>
      </c>
      <c r="G17" s="3">
        <f>H17*1000</f>
        <v>15596.684537799465</v>
      </c>
      <c r="H17" s="11">
        <f>2*3.1415926535*B17*I17/60/1000</f>
        <v>15.596684537799465</v>
      </c>
      <c r="I17" s="3">
        <f>A17*$K$3</f>
        <v>96.088623487999996</v>
      </c>
      <c r="J17" s="1"/>
      <c r="K17" s="1">
        <f>C17/H17</f>
        <v>5.9756289725630104E-3</v>
      </c>
      <c r="L17" s="13">
        <f t="shared" si="4"/>
        <v>0.30865774205365221</v>
      </c>
    </row>
    <row r="18" spans="1:12" x14ac:dyDescent="0.25">
      <c r="A18" s="1">
        <v>118.471</v>
      </c>
      <c r="B18" s="1">
        <f t="shared" si="0"/>
        <v>1600</v>
      </c>
      <c r="C18" s="1">
        <v>9.5899999999999999E-2</v>
      </c>
      <c r="D18" s="6">
        <f t="shared" si="1"/>
        <v>4.25409939101469</v>
      </c>
      <c r="E18" s="14">
        <f t="shared" si="5"/>
        <v>1.1816942752818583E-3</v>
      </c>
      <c r="F18" s="9">
        <v>1.2823500000000001</v>
      </c>
      <c r="G18" s="3">
        <f t="shared" si="3"/>
        <v>16193.158962489331</v>
      </c>
      <c r="H18" s="11">
        <f>2*3.1415926535*B18*I18/60/1000</f>
        <v>16.193158962489331</v>
      </c>
      <c r="I18" s="3">
        <f>A18*$K$3</f>
        <v>96.645798495999998</v>
      </c>
      <c r="J18" s="1"/>
      <c r="K18" s="1">
        <f>C18/H18</f>
        <v>5.9222539729368254E-3</v>
      </c>
      <c r="L18" s="13">
        <f t="shared" si="4"/>
        <v>0.31143955569116544</v>
      </c>
    </row>
    <row r="19" spans="1:12" x14ac:dyDescent="0.25">
      <c r="A19" s="1">
        <v>118.77200000000001</v>
      </c>
      <c r="B19" s="1">
        <f t="shared" si="0"/>
        <v>1650</v>
      </c>
      <c r="C19" s="1">
        <v>9.8750000000000004E-2</v>
      </c>
      <c r="D19" s="6">
        <f t="shared" si="1"/>
        <v>4.3805246596736245</v>
      </c>
      <c r="E19" s="14">
        <f t="shared" si="5"/>
        <v>1.2168124054648957E-3</v>
      </c>
      <c r="F19" s="9">
        <v>1.2902800000000001</v>
      </c>
      <c r="G19" s="3">
        <f t="shared" si="3"/>
        <v>16741.622928201268</v>
      </c>
      <c r="H19" s="11">
        <f>2*3.1415926535*B19*I19/60/1000</f>
        <v>16.741622928201267</v>
      </c>
      <c r="I19" s="3">
        <f>A19*$K$3</f>
        <v>96.891347072000002</v>
      </c>
      <c r="J19" s="1"/>
      <c r="K19" s="1">
        <f>C19/H19</f>
        <v>5.8984723538155681E-3</v>
      </c>
      <c r="L19" s="13">
        <f t="shared" si="4"/>
        <v>0.31269522604926253</v>
      </c>
    </row>
    <row r="20" spans="1:12" x14ac:dyDescent="0.25">
      <c r="A20" s="1">
        <v>118.65600000000001</v>
      </c>
      <c r="B20" s="1">
        <f t="shared" si="0"/>
        <v>1700</v>
      </c>
      <c r="C20" s="1">
        <v>0.10005</v>
      </c>
      <c r="D20" s="6">
        <f t="shared" si="1"/>
        <v>4.4381923260794549</v>
      </c>
      <c r="E20" s="14">
        <f t="shared" si="5"/>
        <v>1.2328312016887375E-3</v>
      </c>
      <c r="F20" s="9">
        <v>1.29942</v>
      </c>
      <c r="G20" s="3">
        <f>H20*1000</f>
        <v>17232.098460542704</v>
      </c>
      <c r="H20" s="11">
        <f>2*3.1415926535*B20*I20/60/1000</f>
        <v>17.232098460542705</v>
      </c>
      <c r="I20" s="3">
        <f>A20*$K$3</f>
        <v>96.796717055999991</v>
      </c>
      <c r="J20" s="1"/>
      <c r="K20" s="1">
        <f>C20/H20</f>
        <v>5.8060253212393166E-3</v>
      </c>
      <c r="L20" s="13">
        <f t="shared" si="4"/>
        <v>0.31767414779858127</v>
      </c>
    </row>
    <row r="21" spans="1:12" x14ac:dyDescent="0.25">
      <c r="A21" s="1">
        <v>118.861</v>
      </c>
      <c r="B21" s="1">
        <f t="shared" si="0"/>
        <v>1750</v>
      </c>
      <c r="C21" s="1">
        <v>0.10305</v>
      </c>
      <c r="D21" s="6">
        <f t="shared" si="1"/>
        <v>4.5712715562467547</v>
      </c>
      <c r="E21" s="14">
        <f t="shared" si="5"/>
        <v>1.2697976545129875E-3</v>
      </c>
      <c r="F21" s="9">
        <v>1.31053</v>
      </c>
      <c r="G21" s="3">
        <f t="shared" si="3"/>
        <v>17769.572131686113</v>
      </c>
      <c r="H21" s="11">
        <f>2*3.1415926535*B21*I21/60/1000</f>
        <v>17.769572131686111</v>
      </c>
      <c r="I21" s="3">
        <f>A21*$K$3</f>
        <v>96.963951135999991</v>
      </c>
      <c r="J21" s="1"/>
      <c r="K21" s="1">
        <f>C21/H21</f>
        <v>5.7992392408956579E-3</v>
      </c>
      <c r="L21" s="13">
        <f t="shared" si="4"/>
        <v>0.31804587971039178</v>
      </c>
    </row>
    <row r="22" spans="1:12" x14ac:dyDescent="0.25">
      <c r="A22" s="1">
        <v>119.584</v>
      </c>
      <c r="B22" s="1">
        <f t="shared" si="0"/>
        <v>1800</v>
      </c>
      <c r="C22" s="1">
        <v>0.10929999999999999</v>
      </c>
      <c r="D22" s="6">
        <f t="shared" si="1"/>
        <v>4.8485199524286298</v>
      </c>
      <c r="E22" s="14">
        <f t="shared" si="5"/>
        <v>1.3468110978968415E-3</v>
      </c>
      <c r="F22" s="9">
        <v>1.3149</v>
      </c>
      <c r="G22" s="3">
        <f t="shared" si="3"/>
        <v>18388.450013434634</v>
      </c>
      <c r="H22" s="11">
        <f>2*3.1415926535*B22*I22/60/1000</f>
        <v>18.388450013434635</v>
      </c>
      <c r="I22" s="3">
        <f>A22*$K$3</f>
        <v>97.553757183999991</v>
      </c>
      <c r="J22" s="1"/>
      <c r="K22" s="1">
        <f>C22/H22</f>
        <v>5.9439485068151594E-3</v>
      </c>
      <c r="L22" s="13">
        <f t="shared" si="4"/>
        <v>0.31030284732563229</v>
      </c>
    </row>
    <row r="23" spans="1:12" x14ac:dyDescent="0.25">
      <c r="A23" s="1">
        <v>119.934</v>
      </c>
      <c r="B23" s="1">
        <f t="shared" si="0"/>
        <v>1850</v>
      </c>
      <c r="C23" s="1">
        <v>0.11415</v>
      </c>
      <c r="D23" s="6">
        <f t="shared" si="1"/>
        <v>5.0636647078657644</v>
      </c>
      <c r="E23" s="14">
        <f t="shared" si="5"/>
        <v>1.4065735299627123E-3</v>
      </c>
      <c r="F23" s="9">
        <v>1.3184899999999999</v>
      </c>
      <c r="G23" s="3">
        <f t="shared" si="3"/>
        <v>18954.554832845755</v>
      </c>
      <c r="H23" s="11">
        <f>2*3.1415926535*B23*I23/60/1000</f>
        <v>18.954554832845755</v>
      </c>
      <c r="I23" s="3">
        <f>A23*$K$3</f>
        <v>97.839278783999987</v>
      </c>
      <c r="J23" s="1"/>
      <c r="K23" s="1">
        <f>C23/H23</f>
        <v>6.0222991785696296E-3</v>
      </c>
      <c r="L23" s="13">
        <f t="shared" si="4"/>
        <v>0.30626577845635328</v>
      </c>
    </row>
    <row r="24" spans="1:12" x14ac:dyDescent="0.25">
      <c r="A24" s="1">
        <v>120.176</v>
      </c>
      <c r="B24" s="1">
        <f t="shared" si="0"/>
        <v>1900</v>
      </c>
      <c r="C24" s="1">
        <v>0.11745</v>
      </c>
      <c r="D24" s="6">
        <f t="shared" si="1"/>
        <v>5.2100518610497941</v>
      </c>
      <c r="E24" s="14">
        <f t="shared" si="5"/>
        <v>1.4472366280693873E-3</v>
      </c>
      <c r="F24" s="9">
        <v>1.3189200000000001</v>
      </c>
      <c r="G24" s="3">
        <f t="shared" si="3"/>
        <v>19506.119829982777</v>
      </c>
      <c r="H24" s="11">
        <f>2*3.1415926535*B24*I24/60/1000</f>
        <v>19.506119829982776</v>
      </c>
      <c r="I24" s="3">
        <f>A24*$K$3</f>
        <v>98.036696575999997</v>
      </c>
      <c r="J24" s="1"/>
      <c r="K24" s="1">
        <f>C24/H24</f>
        <v>6.0211872491149213E-3</v>
      </c>
      <c r="L24" s="13">
        <f t="shared" si="4"/>
        <v>0.30632233639516926</v>
      </c>
    </row>
    <row r="25" spans="1:12" x14ac:dyDescent="0.25">
      <c r="A25" s="1">
        <v>120.94799999999999</v>
      </c>
      <c r="B25" s="1">
        <f t="shared" si="0"/>
        <v>1950</v>
      </c>
      <c r="C25" s="1">
        <v>0.12055</v>
      </c>
      <c r="D25" s="6">
        <f t="shared" si="1"/>
        <v>5.3475670655560048</v>
      </c>
      <c r="E25" s="14">
        <f t="shared" si="5"/>
        <v>1.4854352959877792E-3</v>
      </c>
      <c r="F25" s="9">
        <v>1.31484</v>
      </c>
      <c r="G25" s="3">
        <f t="shared" si="3"/>
        <v>20148.041877762073</v>
      </c>
      <c r="H25" s="11">
        <f>2*3.1415926535*B25*I25/60/1000</f>
        <v>20.148041877762072</v>
      </c>
      <c r="I25" s="3">
        <f>A25*$K$3</f>
        <v>98.666475647999988</v>
      </c>
      <c r="J25" s="1"/>
      <c r="K25" s="1">
        <f>C25/H25</f>
        <v>5.9832117052056677E-3</v>
      </c>
      <c r="L25" s="13">
        <f t="shared" si="4"/>
        <v>0.30826656934384439</v>
      </c>
    </row>
    <row r="26" spans="1:12" x14ac:dyDescent="0.25">
      <c r="A26" s="1">
        <v>122.157</v>
      </c>
      <c r="B26" s="1">
        <f t="shared" si="0"/>
        <v>2000</v>
      </c>
      <c r="C26" s="1">
        <v>0.12554999999999999</v>
      </c>
      <c r="D26" s="6">
        <f t="shared" si="1"/>
        <v>5.5693657825015039</v>
      </c>
      <c r="E26" s="14">
        <f t="shared" si="5"/>
        <v>1.5470460506948622E-3</v>
      </c>
      <c r="F26" s="9">
        <v>1.31653</v>
      </c>
      <c r="G26" s="3">
        <f t="shared" si="3"/>
        <v>20871.222908779455</v>
      </c>
      <c r="H26" s="11">
        <f>2*3.1415926535*B26*I26/60/1000</f>
        <v>20.871222908779455</v>
      </c>
      <c r="I26" s="3">
        <f>A26*$K$3</f>
        <v>99.652748831999986</v>
      </c>
      <c r="J26" s="1"/>
      <c r="K26" s="1">
        <f>C26/H26</f>
        <v>6.0154596857469019E-3</v>
      </c>
      <c r="L26" s="13">
        <f t="shared" si="4"/>
        <v>0.30661399832699138</v>
      </c>
    </row>
    <row r="27" spans="1:12" x14ac:dyDescent="0.25">
      <c r="A27" s="1">
        <v>122.845</v>
      </c>
      <c r="B27" s="1">
        <f t="shared" si="0"/>
        <v>2050</v>
      </c>
      <c r="C27" s="1">
        <v>0.12784999999999999</v>
      </c>
      <c r="D27" s="6">
        <f t="shared" si="1"/>
        <v>5.671393192296434</v>
      </c>
      <c r="E27" s="14">
        <f t="shared" si="5"/>
        <v>1.5753869978601205E-3</v>
      </c>
      <c r="F27" s="9">
        <v>1.32098</v>
      </c>
      <c r="G27" s="3">
        <f t="shared" si="3"/>
        <v>21513.490939403702</v>
      </c>
      <c r="H27" s="11">
        <f>2*3.1415926535*B27*I27/60/1000</f>
        <v>21.513490939403702</v>
      </c>
      <c r="I27" s="3">
        <f>A27*$K$3</f>
        <v>100.21400272</v>
      </c>
      <c r="J27" s="1"/>
      <c r="K27" s="1">
        <f>C27/H27</f>
        <v>5.9427826176658462E-3</v>
      </c>
      <c r="L27" s="13">
        <f t="shared" si="4"/>
        <v>0.31036372431642489</v>
      </c>
    </row>
    <row r="28" spans="1:12" x14ac:dyDescent="0.25">
      <c r="A28" s="1">
        <v>123.79600000000001</v>
      </c>
      <c r="B28" s="1">
        <f t="shared" si="0"/>
        <v>2100</v>
      </c>
      <c r="C28" s="1">
        <v>0.13089999999999999</v>
      </c>
      <c r="D28" s="6">
        <f t="shared" si="1"/>
        <v>5.8066904096331893</v>
      </c>
      <c r="E28" s="14">
        <f t="shared" si="5"/>
        <v>1.6129695582314414E-3</v>
      </c>
      <c r="F28" s="9">
        <v>1.32287</v>
      </c>
      <c r="G28" s="3">
        <f t="shared" si="3"/>
        <v>22208.818215706222</v>
      </c>
      <c r="H28" s="11">
        <f>2*3.1415926535*B28*I28/60/1000</f>
        <v>22.208818215706223</v>
      </c>
      <c r="I28" s="3">
        <f>A28*$K$3</f>
        <v>100.989805696</v>
      </c>
      <c r="J28" s="1"/>
      <c r="K28" s="1">
        <f>C28/H28</f>
        <v>5.8940551779304781E-3</v>
      </c>
      <c r="L28" s="13">
        <f t="shared" si="4"/>
        <v>0.31292956892020457</v>
      </c>
    </row>
    <row r="29" spans="1:12" x14ac:dyDescent="0.25">
      <c r="A29" s="1">
        <v>124.794</v>
      </c>
      <c r="B29" s="1">
        <f t="shared" si="0"/>
        <v>2150</v>
      </c>
      <c r="C29" s="1">
        <v>0.13435</v>
      </c>
      <c r="D29" s="6">
        <f t="shared" si="1"/>
        <v>5.9597315243255844</v>
      </c>
      <c r="E29" s="14">
        <f t="shared" si="5"/>
        <v>1.655480978979329E-3</v>
      </c>
      <c r="F29" s="9">
        <v>1.3216399999999999</v>
      </c>
      <c r="G29" s="3">
        <f t="shared" si="3"/>
        <v>22920.902167326396</v>
      </c>
      <c r="H29" s="11">
        <f>2*3.1415926535*B29*I29/60/1000</f>
        <v>22.920902167326396</v>
      </c>
      <c r="I29" s="3">
        <f>A29*$K$3</f>
        <v>101.80395014399998</v>
      </c>
      <c r="J29" s="1"/>
      <c r="K29" s="1">
        <f>C29/H29</f>
        <v>5.8614621282889589E-3</v>
      </c>
      <c r="L29" s="13">
        <f t="shared" si="4"/>
        <v>0.31466963458144814</v>
      </c>
    </row>
    <row r="30" spans="1:12" x14ac:dyDescent="0.25">
      <c r="A30" s="1">
        <v>125.137</v>
      </c>
      <c r="B30" s="1">
        <f t="shared" si="0"/>
        <v>2200</v>
      </c>
      <c r="C30" s="1">
        <v>0.13769999999999999</v>
      </c>
      <c r="D30" s="6">
        <f t="shared" si="1"/>
        <v>6.1083366646790687</v>
      </c>
      <c r="E30" s="14">
        <f t="shared" si="5"/>
        <v>1.6967601846330747E-3</v>
      </c>
      <c r="F30" s="9">
        <v>1.3165199999999999</v>
      </c>
      <c r="G30" s="3">
        <f t="shared" si="3"/>
        <v>23518.410269157957</v>
      </c>
      <c r="H30" s="11">
        <f>2*3.1415926535*B30*I30/60/1000</f>
        <v>23.518410269157958</v>
      </c>
      <c r="I30" s="3">
        <f>A30*$K$3</f>
        <v>102.08376131199999</v>
      </c>
      <c r="J30" s="1"/>
      <c r="K30" s="1">
        <f>C30/H30</f>
        <v>5.8549875788407252E-3</v>
      </c>
      <c r="L30" s="13">
        <f t="shared" si="4"/>
        <v>0.31501760186259464</v>
      </c>
    </row>
    <row r="31" spans="1:12" x14ac:dyDescent="0.25">
      <c r="A31" s="1">
        <v>126.02800000000001</v>
      </c>
      <c r="B31" s="1">
        <f t="shared" si="0"/>
        <v>2250</v>
      </c>
      <c r="C31" s="1">
        <v>0.14105000000000001</v>
      </c>
      <c r="D31" s="6">
        <f t="shared" si="1"/>
        <v>6.2569418050325547</v>
      </c>
      <c r="E31" s="14">
        <f t="shared" si="5"/>
        <v>1.7380393902868207E-3</v>
      </c>
      <c r="F31" s="9">
        <v>1.3046500000000001</v>
      </c>
      <c r="G31" s="3">
        <f t="shared" si="3"/>
        <v>24224.181101706123</v>
      </c>
      <c r="H31" s="11">
        <f>2*3.1415926535*B31*I31/60/1000</f>
        <v>24.224181101706122</v>
      </c>
      <c r="I31" s="3">
        <f>A31*$K$3</f>
        <v>102.810617728</v>
      </c>
      <c r="J31" s="1"/>
      <c r="K31" s="1">
        <f>C31/H31</f>
        <v>5.8226942495102872E-3</v>
      </c>
      <c r="L31" s="13">
        <f t="shared" si="4"/>
        <v>0.31676472556957769</v>
      </c>
    </row>
    <row r="32" spans="1:12" x14ac:dyDescent="0.25">
      <c r="A32" s="1">
        <v>126.66</v>
      </c>
      <c r="B32" s="1">
        <f t="shared" si="0"/>
        <v>2300</v>
      </c>
      <c r="C32" s="1">
        <v>0.14495</v>
      </c>
      <c r="D32" s="6">
        <f t="shared" si="1"/>
        <v>6.4299448042500442</v>
      </c>
      <c r="E32" s="14">
        <f t="shared" si="5"/>
        <v>1.7860957789583457E-3</v>
      </c>
      <c r="F32" s="9">
        <v>1.2964599999999999</v>
      </c>
      <c r="G32" s="3">
        <f t="shared" si="3"/>
        <v>24886.67417888379</v>
      </c>
      <c r="H32" s="11">
        <f>2*3.1415926535*B32*I32/60/1000</f>
        <v>24.886674178883791</v>
      </c>
      <c r="I32" s="3">
        <f>A32*$K$3</f>
        <v>103.32618815999999</v>
      </c>
      <c r="J32" s="1"/>
      <c r="K32" s="1">
        <f>C32/H32</f>
        <v>5.8244022065025184E-3</v>
      </c>
      <c r="L32" s="13">
        <f t="shared" si="4"/>
        <v>0.31667183697625134</v>
      </c>
    </row>
    <row r="33" spans="1:12" x14ac:dyDescent="0.25">
      <c r="A33" s="1">
        <v>126.822</v>
      </c>
      <c r="B33" s="1">
        <f t="shared" si="0"/>
        <v>2350</v>
      </c>
      <c r="C33" s="1">
        <v>0.14985000000000001</v>
      </c>
      <c r="D33" s="6">
        <f t="shared" si="1"/>
        <v>6.6473075468566352</v>
      </c>
      <c r="E33" s="14">
        <f t="shared" si="5"/>
        <v>1.8464743185712875E-3</v>
      </c>
      <c r="F33" s="9">
        <v>1.2822899999999999</v>
      </c>
      <c r="G33" s="3">
        <f t="shared" si="3"/>
        <v>25460.211222371567</v>
      </c>
      <c r="H33" s="11">
        <f>2*3.1415926535*B33*I33/60/1000</f>
        <v>25.460211222371566</v>
      </c>
      <c r="I33" s="3">
        <f>A33*$K$3</f>
        <v>103.458343872</v>
      </c>
      <c r="J33" s="1"/>
      <c r="K33" s="1">
        <f>C33/H33</f>
        <v>5.8856542348057466E-3</v>
      </c>
      <c r="L33" s="13">
        <f t="shared" si="4"/>
        <v>0.31337623184087005</v>
      </c>
    </row>
    <row r="34" spans="1:12" x14ac:dyDescent="0.25">
      <c r="A34" s="1">
        <v>126.69</v>
      </c>
      <c r="B34" s="1">
        <f t="shared" si="0"/>
        <v>2400</v>
      </c>
      <c r="C34" s="1">
        <v>0.1537</v>
      </c>
      <c r="D34" s="6">
        <f t="shared" si="1"/>
        <v>6.8180925589046693</v>
      </c>
      <c r="E34" s="14">
        <f t="shared" si="5"/>
        <v>1.8939145996957414E-3</v>
      </c>
      <c r="F34" s="9">
        <v>1.2730399999999999</v>
      </c>
      <c r="G34" s="3">
        <f t="shared" si="3"/>
        <v>25974.854297141581</v>
      </c>
      <c r="H34" s="11">
        <f>2*3.1415926535*B34*I34/60/1000</f>
        <v>25.974854297141579</v>
      </c>
      <c r="I34" s="3">
        <f>A34*$K$3</f>
        <v>103.35066144</v>
      </c>
      <c r="J34" s="1"/>
      <c r="K34" s="1">
        <f>C34/H34</f>
        <v>5.9172612959339692E-3</v>
      </c>
      <c r="L34" s="13">
        <f t="shared" si="4"/>
        <v>0.31170233217334442</v>
      </c>
    </row>
    <row r="35" spans="1:12" x14ac:dyDescent="0.25">
      <c r="A35" s="1">
        <v>126.55200000000001</v>
      </c>
      <c r="B35" s="1">
        <f t="shared" si="0"/>
        <v>2450</v>
      </c>
      <c r="C35" s="1">
        <v>0.15565000000000001</v>
      </c>
      <c r="D35" s="6">
        <f t="shared" si="1"/>
        <v>6.9045940585134149</v>
      </c>
      <c r="E35" s="14">
        <f t="shared" si="5"/>
        <v>1.9179427940315041E-3</v>
      </c>
      <c r="F35" s="9">
        <v>1.2698400000000001</v>
      </c>
      <c r="G35" s="3">
        <f t="shared" si="3"/>
        <v>26487.113934535282</v>
      </c>
      <c r="H35" s="11">
        <f>2*3.1415926535*B35*I35/60/1000</f>
        <v>26.487113934535284</v>
      </c>
      <c r="I35" s="3">
        <f>A35*$K$3</f>
        <v>103.238084352</v>
      </c>
      <c r="J35" s="1"/>
      <c r="K35" s="1">
        <f>C35/H35</f>
        <v>5.8764424234629582E-3</v>
      </c>
      <c r="L35" s="13">
        <f t="shared" si="4"/>
        <v>0.31386747509980273</v>
      </c>
    </row>
    <row r="36" spans="1:12" x14ac:dyDescent="0.25">
      <c r="A36" s="1">
        <v>126.438</v>
      </c>
      <c r="B36" s="1">
        <f t="shared" si="0"/>
        <v>2500</v>
      </c>
      <c r="C36" s="1">
        <v>0.15959999999999999</v>
      </c>
      <c r="D36" s="6">
        <f t="shared" si="1"/>
        <v>7.079815044900359</v>
      </c>
      <c r="E36" s="14">
        <f t="shared" si="5"/>
        <v>1.9666152902500997E-3</v>
      </c>
      <c r="F36" s="9">
        <v>1.2744599999999999</v>
      </c>
      <c r="G36" s="3">
        <f t="shared" si="3"/>
        <v>27003.320339197278</v>
      </c>
      <c r="H36" s="11">
        <f>2*3.1415926535*B36*I36/60/1000</f>
        <v>27.003320339197277</v>
      </c>
      <c r="I36" s="3">
        <f>A36*$K$3</f>
        <v>103.145085888</v>
      </c>
      <c r="J36" s="1"/>
      <c r="K36" s="1">
        <f>C36/H36</f>
        <v>5.910384278496634E-3</v>
      </c>
      <c r="L36" s="13">
        <f t="shared" si="4"/>
        <v>0.31206501288454835</v>
      </c>
    </row>
    <row r="37" spans="1:12" x14ac:dyDescent="0.25">
      <c r="A37" s="1">
        <v>126.239</v>
      </c>
      <c r="B37" s="1">
        <f t="shared" si="0"/>
        <v>2550</v>
      </c>
      <c r="C37" s="1">
        <v>0.16259999999999999</v>
      </c>
      <c r="D37" s="6">
        <f t="shared" si="1"/>
        <v>7.2128942750676588</v>
      </c>
      <c r="E37" s="14">
        <f t="shared" si="5"/>
        <v>2.0035817430743498E-3</v>
      </c>
      <c r="F37" s="9">
        <v>1.2787599999999999</v>
      </c>
      <c r="G37" s="3">
        <f t="shared" si="3"/>
        <v>27500.036376927219</v>
      </c>
      <c r="H37" s="11">
        <f>2*3.1415926535*B37*I37/60/1000</f>
        <v>27.50003637692722</v>
      </c>
      <c r="I37" s="3">
        <f>A37*$K$3</f>
        <v>102.982746464</v>
      </c>
      <c r="J37" s="1"/>
      <c r="K37" s="1">
        <f>C37/H37</f>
        <v>5.9127194513976305E-3</v>
      </c>
      <c r="L37" s="13">
        <f t="shared" si="4"/>
        <v>0.31194176574464477</v>
      </c>
    </row>
    <row r="38" spans="1:12" x14ac:dyDescent="0.25">
      <c r="A38" s="1">
        <v>126.161</v>
      </c>
      <c r="B38" s="1">
        <f t="shared" si="0"/>
        <v>2600</v>
      </c>
      <c r="C38" s="1">
        <v>0.16805</v>
      </c>
      <c r="D38" s="6">
        <f t="shared" si="1"/>
        <v>7.454654876538255</v>
      </c>
      <c r="E38" s="14">
        <f t="shared" si="5"/>
        <v>2.0707374657050709E-3</v>
      </c>
      <c r="F38" s="9">
        <v>1.27634</v>
      </c>
      <c r="G38" s="3">
        <f t="shared" si="3"/>
        <v>28021.928005868536</v>
      </c>
      <c r="H38" s="11">
        <f>2*3.1415926535*B38*I38/60/1000</f>
        <v>28.021928005868535</v>
      </c>
      <c r="I38" s="3">
        <f>A38*$K$3</f>
        <v>102.919115936</v>
      </c>
      <c r="J38" s="1"/>
      <c r="K38" s="1">
        <f>C38/H38</f>
        <v>5.9970891355086587E-3</v>
      </c>
      <c r="L38" s="13">
        <f t="shared" si="4"/>
        <v>0.3075532319673025</v>
      </c>
    </row>
    <row r="39" spans="1:12" x14ac:dyDescent="0.25">
      <c r="A39" s="1">
        <v>125.84699999999999</v>
      </c>
      <c r="B39" s="1">
        <f t="shared" ref="B39:B70" si="6">B38+50</f>
        <v>2650</v>
      </c>
      <c r="C39" s="1">
        <v>0.17144999999999999</v>
      </c>
      <c r="D39" s="6">
        <f t="shared" si="1"/>
        <v>7.6054780040611938</v>
      </c>
      <c r="E39" s="14">
        <f t="shared" si="5"/>
        <v>2.112632778905887E-3</v>
      </c>
      <c r="F39" s="9">
        <v>1.28027</v>
      </c>
      <c r="G39" s="3">
        <f t="shared" si="3"/>
        <v>28489.726711989882</v>
      </c>
      <c r="H39" s="11">
        <f>2*3.1415926535*B39*I39/60/1000</f>
        <v>28.489726711989881</v>
      </c>
      <c r="I39" s="3">
        <f>A39*$K$3</f>
        <v>102.66296227199999</v>
      </c>
      <c r="J39" s="1"/>
      <c r="K39" s="1">
        <f>C39/H39</f>
        <v>6.0179587446813022E-3</v>
      </c>
      <c r="L39" s="13">
        <f t="shared" si="4"/>
        <v>0.306486671689432</v>
      </c>
    </row>
    <row r="40" spans="1:12" x14ac:dyDescent="0.25">
      <c r="A40" s="1">
        <v>124.911</v>
      </c>
      <c r="B40" s="1">
        <f t="shared" si="6"/>
        <v>2700</v>
      </c>
      <c r="C40" s="1">
        <v>0.17465</v>
      </c>
      <c r="D40" s="6">
        <f t="shared" si="1"/>
        <v>7.7474291829063144</v>
      </c>
      <c r="E40" s="14">
        <f t="shared" si="5"/>
        <v>2.1520636619184207E-3</v>
      </c>
      <c r="F40" s="9">
        <v>1.2837099999999999</v>
      </c>
      <c r="G40" s="3">
        <f t="shared" si="3"/>
        <v>28811.375430176278</v>
      </c>
      <c r="H40" s="11">
        <f>2*3.1415926535*B40*I40/60/1000</f>
        <v>28.811375430176277</v>
      </c>
      <c r="I40" s="3">
        <f>A40*$K$3</f>
        <v>101.89939593599999</v>
      </c>
      <c r="J40" s="1"/>
      <c r="K40" s="1">
        <f>C40/H40</f>
        <v>6.0618418035355637E-3</v>
      </c>
      <c r="L40" s="13">
        <f t="shared" si="4"/>
        <v>0.30426794459497863</v>
      </c>
    </row>
    <row r="41" spans="1:12" x14ac:dyDescent="0.25">
      <c r="A41" s="1">
        <v>123.92700000000001</v>
      </c>
      <c r="B41" s="1">
        <f t="shared" si="6"/>
        <v>2750</v>
      </c>
      <c r="C41" s="1">
        <v>0.1784</v>
      </c>
      <c r="D41" s="6">
        <f t="shared" si="1"/>
        <v>7.9137782206154395</v>
      </c>
      <c r="E41" s="14">
        <f t="shared" si="5"/>
        <v>2.1982717279487333E-3</v>
      </c>
      <c r="F41" s="9">
        <v>1.2811999999999999</v>
      </c>
      <c r="G41" s="3">
        <f t="shared" si="3"/>
        <v>29113.751622481148</v>
      </c>
      <c r="H41" s="11">
        <f>2*3.1415926535*B41*I41/60/1000</f>
        <v>29.113751622481146</v>
      </c>
      <c r="I41" s="3">
        <f>A41*$K$3</f>
        <v>101.096672352</v>
      </c>
      <c r="J41" s="1"/>
      <c r="K41" s="1">
        <f>C41/H41</f>
        <v>6.1276884653451028E-3</v>
      </c>
      <c r="L41" s="13">
        <f t="shared" si="4"/>
        <v>0.30099835467366709</v>
      </c>
    </row>
    <row r="42" spans="1:12" x14ac:dyDescent="0.25">
      <c r="A42" s="1">
        <v>123.68899999999999</v>
      </c>
      <c r="B42" s="1">
        <f t="shared" si="6"/>
        <v>2800</v>
      </c>
      <c r="C42" s="1">
        <v>0.18004999999999999</v>
      </c>
      <c r="D42" s="6">
        <f t="shared" si="1"/>
        <v>7.9869717972074534</v>
      </c>
      <c r="E42" s="14">
        <f t="shared" si="5"/>
        <v>2.2186032770020706E-3</v>
      </c>
      <c r="F42" s="9">
        <v>1.2744800000000001</v>
      </c>
      <c r="G42" s="3">
        <f t="shared" si="3"/>
        <v>29586.163433201789</v>
      </c>
      <c r="H42" s="11">
        <f>2*3.1415926535*B42*I42/60/1000</f>
        <v>29.58616343320179</v>
      </c>
      <c r="I42" s="3">
        <f>A42*$K$3</f>
        <v>100.90251766399999</v>
      </c>
      <c r="J42" s="1"/>
      <c r="K42" s="1">
        <f>C42/H42</f>
        <v>6.0856150006237944E-3</v>
      </c>
      <c r="L42" s="13">
        <f t="shared" si="4"/>
        <v>0.30307933476446097</v>
      </c>
    </row>
    <row r="43" spans="1:12" x14ac:dyDescent="0.25">
      <c r="A43" s="1">
        <v>123.389</v>
      </c>
      <c r="B43" s="1">
        <f t="shared" si="6"/>
        <v>2850</v>
      </c>
      <c r="C43" s="1">
        <v>0.18310000000000001</v>
      </c>
      <c r="D43" s="6">
        <f t="shared" si="1"/>
        <v>8.1222690145442105</v>
      </c>
      <c r="E43" s="14">
        <f t="shared" si="5"/>
        <v>2.2561858373733919E-3</v>
      </c>
      <c r="F43" s="9">
        <v>1.2603599999999999</v>
      </c>
      <c r="G43" s="3">
        <f t="shared" si="3"/>
        <v>30041.446957400956</v>
      </c>
      <c r="H43" s="11">
        <f>2*3.1415926535*B43*I43/60/1000</f>
        <v>30.041446957400957</v>
      </c>
      <c r="I43" s="3">
        <f>A43*$K$3</f>
        <v>100.65778486399999</v>
      </c>
      <c r="J43" s="1"/>
      <c r="K43" s="1">
        <f>C43/H43</f>
        <v>6.0949128136083943E-3</v>
      </c>
      <c r="L43" s="13">
        <f t="shared" si="4"/>
        <v>0.30261698607132703</v>
      </c>
    </row>
    <row r="44" spans="1:12" x14ac:dyDescent="0.25">
      <c r="A44" s="1">
        <v>122.51900000000001</v>
      </c>
      <c r="B44" s="1">
        <f t="shared" si="6"/>
        <v>2900</v>
      </c>
      <c r="C44" s="1">
        <v>0.18790000000000001</v>
      </c>
      <c r="D44" s="6">
        <f t="shared" si="1"/>
        <v>8.3351957828118906</v>
      </c>
      <c r="E44" s="14">
        <f t="shared" si="5"/>
        <v>2.3153321618921917E-3</v>
      </c>
      <c r="F44" s="9">
        <v>1.2531000000000001</v>
      </c>
      <c r="G44" s="3">
        <f t="shared" si="3"/>
        <v>30352.955388255185</v>
      </c>
      <c r="H44" s="11">
        <f>2*3.1415926535*B44*I44/60/1000</f>
        <v>30.352955388255186</v>
      </c>
      <c r="I44" s="3">
        <f>A44*$K$3</f>
        <v>99.948059743999991</v>
      </c>
      <c r="J44" s="1"/>
      <c r="K44" s="1">
        <f>C44/H44</f>
        <v>6.1905009774668035E-3</v>
      </c>
      <c r="L44" s="13">
        <f t="shared" si="4"/>
        <v>0.29794424598838132</v>
      </c>
    </row>
    <row r="45" spans="1:12" x14ac:dyDescent="0.25">
      <c r="A45" s="1">
        <v>121.837</v>
      </c>
      <c r="B45" s="1">
        <f t="shared" si="6"/>
        <v>2950</v>
      </c>
      <c r="C45" s="1">
        <v>0.19255</v>
      </c>
      <c r="D45" s="6">
        <f t="shared" si="1"/>
        <v>8.5414685895712044</v>
      </c>
      <c r="E45" s="14">
        <f t="shared" si="5"/>
        <v>2.3726301637697791E-3</v>
      </c>
      <c r="F45" s="9">
        <v>1.23943</v>
      </c>
      <c r="G45" s="3">
        <f t="shared" si="3"/>
        <v>30704.409887824855</v>
      </c>
      <c r="H45" s="11">
        <f>2*3.1415926535*B45*I45/60/1000</f>
        <v>30.704409887824855</v>
      </c>
      <c r="I45" s="3">
        <f>A45*$K$3</f>
        <v>99.391700512</v>
      </c>
      <c r="J45" s="1"/>
      <c r="K45" s="1">
        <f>C45/H45</f>
        <v>6.2710861633055318E-3</v>
      </c>
      <c r="L45" s="13">
        <f t="shared" si="4"/>
        <v>0.29411558029836982</v>
      </c>
    </row>
    <row r="46" spans="1:12" x14ac:dyDescent="0.25">
      <c r="A46" s="1">
        <v>121.709</v>
      </c>
      <c r="B46" s="1">
        <f t="shared" si="6"/>
        <v>3000</v>
      </c>
      <c r="C46" s="1">
        <v>0.19900000000000001</v>
      </c>
      <c r="D46" s="6">
        <f t="shared" si="1"/>
        <v>8.8275889344308993</v>
      </c>
      <c r="E46" s="14">
        <f t="shared" si="5"/>
        <v>2.4521080373419166E-3</v>
      </c>
      <c r="F46" s="9">
        <v>1.2273499999999999</v>
      </c>
      <c r="G46" s="3">
        <f t="shared" si="3"/>
        <v>31192.019315364316</v>
      </c>
      <c r="H46" s="11">
        <f>2*3.1415926535*B46*I46/60/1000</f>
        <v>31.192019315364316</v>
      </c>
      <c r="I46" s="3">
        <f>A46*$K$3</f>
        <v>99.287281183999994</v>
      </c>
      <c r="J46" s="1"/>
      <c r="K46" s="1">
        <f>C46/H46</f>
        <v>6.3798370342114455E-3</v>
      </c>
      <c r="L46" s="13">
        <f t="shared" si="4"/>
        <v>0.28910207833383272</v>
      </c>
    </row>
    <row r="47" spans="1:12" x14ac:dyDescent="0.25">
      <c r="A47" s="1">
        <v>121.123</v>
      </c>
      <c r="B47" s="1">
        <f t="shared" si="6"/>
        <v>3050</v>
      </c>
      <c r="C47" s="1">
        <v>0.20605000000000001</v>
      </c>
      <c r="D47" s="6">
        <f t="shared" si="1"/>
        <v>9.1403251253240541</v>
      </c>
      <c r="E47" s="14">
        <f t="shared" si="5"/>
        <v>2.5389792014789041E-3</v>
      </c>
      <c r="F47" s="9">
        <v>1.2193000000000001</v>
      </c>
      <c r="G47" s="3">
        <f t="shared" si="3"/>
        <v>31559.201084503089</v>
      </c>
      <c r="H47" s="11">
        <f>2*3.1415926535*B47*I47/60/1000</f>
        <v>31.559201084503091</v>
      </c>
      <c r="I47" s="3">
        <f>A47*$K$3</f>
        <v>98.809236447999993</v>
      </c>
      <c r="J47" s="1"/>
      <c r="K47" s="1">
        <f>C47/H47</f>
        <v>6.5289992433040173E-3</v>
      </c>
      <c r="L47" s="13">
        <f t="shared" si="4"/>
        <v>0.28249722159384238</v>
      </c>
    </row>
    <row r="48" spans="1:12" x14ac:dyDescent="0.25">
      <c r="A48" s="1">
        <v>121.124</v>
      </c>
      <c r="B48" s="1">
        <f t="shared" si="6"/>
        <v>3100</v>
      </c>
      <c r="C48" s="1">
        <v>0.21004999999999999</v>
      </c>
      <c r="D48" s="6">
        <f t="shared" si="1"/>
        <v>9.3177640988804544</v>
      </c>
      <c r="E48" s="14">
        <f t="shared" si="5"/>
        <v>2.5882678052445707E-3</v>
      </c>
      <c r="F48" s="9">
        <v>1.20692</v>
      </c>
      <c r="G48" s="3">
        <f t="shared" si="3"/>
        <v>32076.829863083203</v>
      </c>
      <c r="H48" s="11">
        <f>2*3.1415926535*B48*I48/60/1000</f>
        <v>32.076829863083205</v>
      </c>
      <c r="I48" s="3">
        <f>A48*$K$3</f>
        <v>98.810052223999989</v>
      </c>
      <c r="J48" s="1"/>
      <c r="K48" s="1">
        <f>C48/H48</f>
        <v>6.548340372056022E-3</v>
      </c>
      <c r="L48" s="13">
        <f t="shared" si="4"/>
        <v>0.28166283993001712</v>
      </c>
    </row>
    <row r="49" spans="1:12" x14ac:dyDescent="0.25">
      <c r="A49" s="1">
        <v>120.851</v>
      </c>
      <c r="B49" s="1">
        <f t="shared" si="6"/>
        <v>3150</v>
      </c>
      <c r="C49" s="1">
        <v>0.21604999999999999</v>
      </c>
      <c r="D49" s="6">
        <f t="shared" si="1"/>
        <v>9.5839225592150541</v>
      </c>
      <c r="E49" s="14">
        <f t="shared" si="5"/>
        <v>2.6622007108930705E-3</v>
      </c>
      <c r="F49" s="9">
        <v>1.1927399999999999</v>
      </c>
      <c r="G49" s="3">
        <f t="shared" si="3"/>
        <v>32520.734395937416</v>
      </c>
      <c r="H49" s="11">
        <f>2*3.1415926535*B49*I49/60/1000</f>
        <v>32.520734395937417</v>
      </c>
      <c r="I49" s="3">
        <f>A49*$K$3</f>
        <v>98.587345375999988</v>
      </c>
      <c r="J49" s="1"/>
      <c r="K49" s="1">
        <f>C49/H49</f>
        <v>6.6434539075781009E-3</v>
      </c>
      <c r="L49" s="13">
        <f t="shared" si="4"/>
        <v>0.27763030671707883</v>
      </c>
    </row>
    <row r="50" spans="1:12" x14ac:dyDescent="0.25">
      <c r="A50" s="1">
        <v>120.596</v>
      </c>
      <c r="B50" s="1">
        <f t="shared" si="6"/>
        <v>3200</v>
      </c>
      <c r="C50" s="1">
        <v>0.21795</v>
      </c>
      <c r="D50" s="6">
        <f t="shared" si="1"/>
        <v>9.6682060716543443</v>
      </c>
      <c r="E50" s="14">
        <f t="shared" si="5"/>
        <v>2.6856127976817622E-3</v>
      </c>
      <c r="F50" s="9">
        <v>1.1848099999999999</v>
      </c>
      <c r="G50" s="3">
        <f t="shared" si="3"/>
        <v>32967.227393039029</v>
      </c>
      <c r="H50" s="11">
        <f>2*3.1415926535*B50*I50/60/1000</f>
        <v>32.967227393039032</v>
      </c>
      <c r="I50" s="3">
        <f>A50*$K$3</f>
        <v>98.379322496</v>
      </c>
      <c r="J50" s="1"/>
      <c r="K50" s="1">
        <f>C50/H50</f>
        <v>6.611111010385415E-3</v>
      </c>
      <c r="L50" s="13">
        <f t="shared" si="4"/>
        <v>0.2789885305396132</v>
      </c>
    </row>
    <row r="51" spans="1:12" x14ac:dyDescent="0.25">
      <c r="A51" s="1">
        <v>120.84</v>
      </c>
      <c r="B51" s="1">
        <f t="shared" si="6"/>
        <v>3250</v>
      </c>
      <c r="C51" s="1">
        <v>0.22305</v>
      </c>
      <c r="D51" s="6">
        <f t="shared" si="1"/>
        <v>9.8944407629387534</v>
      </c>
      <c r="E51" s="14">
        <f t="shared" si="5"/>
        <v>2.7484557674829872E-3</v>
      </c>
      <c r="F51" s="9">
        <v>1.17378</v>
      </c>
      <c r="G51" s="3">
        <f t="shared" si="3"/>
        <v>33550.084616374661</v>
      </c>
      <c r="H51" s="11">
        <f>2*3.1415926535*B51*I51/60/1000</f>
        <v>33.550084616374662</v>
      </c>
      <c r="I51" s="3">
        <f>A51*$K$3</f>
        <v>98.578371840000003</v>
      </c>
      <c r="J51" s="1"/>
      <c r="K51" s="1">
        <f>C51/H51</f>
        <v>6.6482693725051544E-3</v>
      </c>
      <c r="L51" s="13">
        <f t="shared" si="4"/>
        <v>0.277429213931908</v>
      </c>
    </row>
    <row r="52" spans="1:12" x14ac:dyDescent="0.25">
      <c r="A52" s="1">
        <v>121.633</v>
      </c>
      <c r="B52" s="1">
        <f t="shared" si="6"/>
        <v>3300</v>
      </c>
      <c r="C52" s="1">
        <v>0.22550000000000001</v>
      </c>
      <c r="D52" s="6">
        <f t="shared" si="1"/>
        <v>10.00312213424205</v>
      </c>
      <c r="E52" s="14">
        <f t="shared" si="5"/>
        <v>2.7786450372894581E-3</v>
      </c>
      <c r="F52" s="9">
        <v>1.1611800000000001</v>
      </c>
      <c r="G52" s="3">
        <f t="shared" si="3"/>
        <v>34289.795938872878</v>
      </c>
      <c r="H52" s="11">
        <f>2*3.1415926535*B52*I52/60/1000</f>
        <v>34.289795938872878</v>
      </c>
      <c r="I52" s="3">
        <f>A52*$K$3</f>
        <v>99.225282207999996</v>
      </c>
      <c r="J52" s="1"/>
      <c r="K52" s="1">
        <f>C52/H52</f>
        <v>6.5763004364910865E-3</v>
      </c>
      <c r="L52" s="13">
        <f t="shared" si="4"/>
        <v>0.28046531082844089</v>
      </c>
    </row>
    <row r="53" spans="1:12" x14ac:dyDescent="0.25">
      <c r="A53" s="1">
        <v>122.181</v>
      </c>
      <c r="B53" s="1">
        <f t="shared" si="6"/>
        <v>3350</v>
      </c>
      <c r="C53" s="1">
        <v>0.22850000000000001</v>
      </c>
      <c r="D53" s="6">
        <f t="shared" si="1"/>
        <v>10.13620136440935</v>
      </c>
      <c r="E53" s="14">
        <f t="shared" si="5"/>
        <v>2.8156114901137083E-3</v>
      </c>
      <c r="F53" s="9">
        <v>1.1510400000000001</v>
      </c>
      <c r="G53" s="3">
        <f t="shared" si="3"/>
        <v>34966.166772386772</v>
      </c>
      <c r="H53" s="11">
        <f>2*3.1415926535*B53*I53/60/1000</f>
        <v>34.966166772386771</v>
      </c>
      <c r="I53" s="3">
        <f>A53*$K$3</f>
        <v>99.672327455999991</v>
      </c>
      <c r="J53" s="1"/>
      <c r="K53" s="1">
        <f>C53/H53</f>
        <v>6.5348884676844068E-3</v>
      </c>
      <c r="L53" s="13">
        <f t="shared" si="4"/>
        <v>0.2822426358372484</v>
      </c>
    </row>
    <row r="54" spans="1:12" x14ac:dyDescent="0.25">
      <c r="A54" s="1">
        <v>122.93300000000001</v>
      </c>
      <c r="B54" s="1">
        <f t="shared" si="6"/>
        <v>3400</v>
      </c>
      <c r="C54" s="1">
        <v>0.23419999999999999</v>
      </c>
      <c r="D54" s="6">
        <f t="shared" si="1"/>
        <v>10.389051901727219</v>
      </c>
      <c r="E54" s="14">
        <f t="shared" si="5"/>
        <v>2.8858477504797833E-3</v>
      </c>
      <c r="F54" s="9">
        <v>1.14117</v>
      </c>
      <c r="G54" s="3">
        <f t="shared" si="3"/>
        <v>35706.471818532511</v>
      </c>
      <c r="H54" s="11">
        <f>2*3.1415926535*B54*I54/60/1000</f>
        <v>35.706471818532513</v>
      </c>
      <c r="I54" s="3">
        <f>A54*$K$3</f>
        <v>100.285791008</v>
      </c>
      <c r="J54" s="1"/>
      <c r="K54" s="1">
        <f>C54/H54</f>
        <v>6.5590350452503846E-3</v>
      </c>
      <c r="L54" s="13">
        <f t="shared" si="4"/>
        <v>0.28120358151726799</v>
      </c>
    </row>
    <row r="55" spans="1:12" x14ac:dyDescent="0.25">
      <c r="A55" s="1">
        <v>123.47499999999999</v>
      </c>
      <c r="B55" s="1">
        <f t="shared" si="6"/>
        <v>3450</v>
      </c>
      <c r="C55" s="1">
        <v>0.23605000000000001</v>
      </c>
      <c r="D55" s="6">
        <f t="shared" si="1"/>
        <v>10.471117426997054</v>
      </c>
      <c r="E55" s="14">
        <f t="shared" si="5"/>
        <v>2.9086437297214038E-3</v>
      </c>
      <c r="F55" s="9">
        <v>1.12669</v>
      </c>
      <c r="G55" s="3">
        <f t="shared" si="3"/>
        <v>36391.30855326476</v>
      </c>
      <c r="H55" s="11">
        <f>2*3.1415926535*B55*I55/60/1000</f>
        <v>36.391308553264757</v>
      </c>
      <c r="I55" s="3">
        <f>A55*$K$3</f>
        <v>100.72794159999999</v>
      </c>
      <c r="J55" s="1"/>
      <c r="K55" s="1">
        <f>C55/H55</f>
        <v>6.48643891588843E-3</v>
      </c>
      <c r="L55" s="13">
        <f t="shared" si="4"/>
        <v>0.28435080788378297</v>
      </c>
    </row>
    <row r="56" spans="1:12" x14ac:dyDescent="0.25">
      <c r="A56" s="1">
        <v>123.428</v>
      </c>
      <c r="B56" s="1">
        <f t="shared" si="6"/>
        <v>3500</v>
      </c>
      <c r="C56" s="1">
        <v>0.24195</v>
      </c>
      <c r="D56" s="6">
        <f t="shared" si="1"/>
        <v>10.732839912992745</v>
      </c>
      <c r="E56" s="14">
        <f t="shared" si="5"/>
        <v>2.9813444202757625E-3</v>
      </c>
      <c r="F56" s="9">
        <v>1.11975</v>
      </c>
      <c r="G56" s="3">
        <f t="shared" si="3"/>
        <v>36904.66593869737</v>
      </c>
      <c r="H56" s="11">
        <f>2*3.1415926535*B56*I56/60/1000</f>
        <v>36.90466593869737</v>
      </c>
      <c r="I56" s="3">
        <f>A56*$K$3</f>
        <v>100.689600128</v>
      </c>
      <c r="J56" s="1"/>
      <c r="K56" s="1">
        <f>C56/H56</f>
        <v>6.5560815643719694E-3</v>
      </c>
      <c r="L56" s="13">
        <f t="shared" si="4"/>
        <v>0.28133026227814606</v>
      </c>
    </row>
    <row r="57" spans="1:12" x14ac:dyDescent="0.25">
      <c r="A57" s="1">
        <v>124.205</v>
      </c>
      <c r="B57" s="1">
        <f t="shared" si="6"/>
        <v>3550</v>
      </c>
      <c r="C57" s="1">
        <v>0.24545</v>
      </c>
      <c r="D57" s="6">
        <f t="shared" si="1"/>
        <v>10.888099014854594</v>
      </c>
      <c r="E57" s="14">
        <f t="shared" si="5"/>
        <v>3.0244719485707206E-3</v>
      </c>
      <c r="F57" s="9">
        <v>1.10622</v>
      </c>
      <c r="G57" s="3">
        <f t="shared" si="3"/>
        <v>37667.515397875606</v>
      </c>
      <c r="H57" s="11">
        <f>2*3.1415926535*B57*I57/60/1000</f>
        <v>37.667515397875604</v>
      </c>
      <c r="I57" s="3">
        <f>A57*$K$3</f>
        <v>101.32345807999999</v>
      </c>
      <c r="J57" s="1"/>
      <c r="K57" s="1">
        <f>C57/H57</f>
        <v>6.5162248533611284E-3</v>
      </c>
      <c r="L57" s="13">
        <f t="shared" si="4"/>
        <v>0.28305102839879959</v>
      </c>
    </row>
    <row r="58" spans="1:12" x14ac:dyDescent="0.25">
      <c r="A58" s="1">
        <v>124.066</v>
      </c>
      <c r="B58" s="1">
        <f t="shared" si="6"/>
        <v>3600</v>
      </c>
      <c r="C58" s="1">
        <v>0.25505</v>
      </c>
      <c r="D58" s="6">
        <f t="shared" si="1"/>
        <v>11.313952551389955</v>
      </c>
      <c r="E58" s="14">
        <f t="shared" si="5"/>
        <v>3.1427645976083206E-3</v>
      </c>
      <c r="F58" s="9">
        <v>1.09697</v>
      </c>
      <c r="G58" s="3">
        <f t="shared" si="3"/>
        <v>38155.295681140975</v>
      </c>
      <c r="H58" s="11">
        <f>2*3.1415926535*B58*I58/60/1000</f>
        <v>38.155295681140977</v>
      </c>
      <c r="I58" s="3">
        <f>A58*$K$3</f>
        <v>101.21006521599999</v>
      </c>
      <c r="J58" s="1"/>
      <c r="K58" s="1">
        <f>C58/H58</f>
        <v>6.6845242697480545E-3</v>
      </c>
      <c r="L58" s="13">
        <f t="shared" si="4"/>
        <v>0.27592451932128331</v>
      </c>
    </row>
    <row r="59" spans="1:12" x14ac:dyDescent="0.25">
      <c r="A59" s="1">
        <v>123.967</v>
      </c>
      <c r="B59" s="1">
        <f t="shared" si="6"/>
        <v>3650</v>
      </c>
      <c r="C59" s="1">
        <v>0.25755</v>
      </c>
      <c r="D59" s="6">
        <f t="shared" si="1"/>
        <v>11.424851909862705</v>
      </c>
      <c r="E59" s="14">
        <f t="shared" si="5"/>
        <v>3.1735699749618623E-3</v>
      </c>
      <c r="F59" s="9">
        <v>1.0940099999999999</v>
      </c>
      <c r="G59" s="3">
        <f t="shared" si="3"/>
        <v>38654.360985102045</v>
      </c>
      <c r="H59" s="11">
        <f>2*3.1415926535*B59*I59/60/1000</f>
        <v>38.654360985102045</v>
      </c>
      <c r="I59" s="3">
        <f>A59*$K$3</f>
        <v>101.129303392</v>
      </c>
      <c r="J59" s="1"/>
      <c r="K59" s="1">
        <f>C59/H59</f>
        <v>6.662896331393592E-3</v>
      </c>
      <c r="L59" s="13">
        <f t="shared" si="4"/>
        <v>0.27682017763525824</v>
      </c>
    </row>
    <row r="60" spans="1:12" x14ac:dyDescent="0.25">
      <c r="A60" s="1">
        <v>123.815</v>
      </c>
      <c r="B60" s="1">
        <f t="shared" si="6"/>
        <v>3700</v>
      </c>
      <c r="C60" s="1">
        <v>0.26445000000000002</v>
      </c>
      <c r="D60" s="6">
        <f t="shared" si="1"/>
        <v>11.730934139247495</v>
      </c>
      <c r="E60" s="14">
        <f t="shared" si="5"/>
        <v>3.2585928164576374E-3</v>
      </c>
      <c r="F60" s="9">
        <v>1.09659</v>
      </c>
      <c r="G60" s="3">
        <f t="shared" si="3"/>
        <v>39135.828149295397</v>
      </c>
      <c r="H60" s="11">
        <f>2*3.1415926535*B60*I60/60/1000</f>
        <v>39.135828149295399</v>
      </c>
      <c r="I60" s="3">
        <f>A60*$K$3</f>
        <v>101.00530543999999</v>
      </c>
      <c r="J60" s="1"/>
      <c r="K60" s="1">
        <f>C60/H60</f>
        <v>6.7572353136664404E-3</v>
      </c>
      <c r="L60" s="13">
        <f t="shared" si="4"/>
        <v>0.27295544115377413</v>
      </c>
    </row>
    <row r="61" spans="1:12" x14ac:dyDescent="0.25">
      <c r="A61" s="1">
        <v>123.767</v>
      </c>
      <c r="B61" s="1">
        <f t="shared" si="6"/>
        <v>3750</v>
      </c>
      <c r="C61" s="1">
        <v>0.2651</v>
      </c>
      <c r="D61" s="6">
        <f t="shared" si="1"/>
        <v>11.75976797245041</v>
      </c>
      <c r="E61" s="14">
        <f t="shared" si="5"/>
        <v>3.2666022145695583E-3</v>
      </c>
      <c r="F61" s="9">
        <v>1.0980799999999999</v>
      </c>
      <c r="G61" s="3">
        <f t="shared" si="3"/>
        <v>39649.313676522441</v>
      </c>
      <c r="H61" s="11">
        <f>2*3.1415926535*B61*I61/60/1000</f>
        <v>39.649313676522439</v>
      </c>
      <c r="I61" s="3">
        <f>A61*$K$3</f>
        <v>100.96614819199999</v>
      </c>
      <c r="J61" s="1"/>
      <c r="K61" s="1">
        <f>C61/H61</f>
        <v>6.6861182557360066E-3</v>
      </c>
      <c r="L61" s="13">
        <f t="shared" si="4"/>
        <v>0.27585873828051977</v>
      </c>
    </row>
    <row r="62" spans="1:12" x14ac:dyDescent="0.25">
      <c r="A62" s="1">
        <v>123.509</v>
      </c>
      <c r="B62" s="1">
        <f t="shared" si="6"/>
        <v>3800</v>
      </c>
      <c r="C62" s="1">
        <v>0.26929999999999998</v>
      </c>
      <c r="D62" s="6">
        <f t="shared" si="1"/>
        <v>11.946078894684629</v>
      </c>
      <c r="E62" s="14">
        <f t="shared" si="5"/>
        <v>3.318355248523508E-3</v>
      </c>
      <c r="F62" s="9">
        <v>1.09907</v>
      </c>
      <c r="G62" s="3">
        <f t="shared" si="3"/>
        <v>40094.217715373168</v>
      </c>
      <c r="H62" s="11">
        <f>2*3.1415926535*B62*I62/60/1000</f>
        <v>40.094217715373169</v>
      </c>
      <c r="I62" s="3">
        <f>A62*$K$3</f>
        <v>100.75567798399999</v>
      </c>
      <c r="J62" s="1"/>
      <c r="K62" s="1">
        <f>C62/H62</f>
        <v>6.7166792456644772E-3</v>
      </c>
      <c r="L62" s="13">
        <f t="shared" si="4"/>
        <v>0.27460357694052973</v>
      </c>
    </row>
    <row r="63" spans="1:12" x14ac:dyDescent="0.25">
      <c r="A63" s="1">
        <v>122.672</v>
      </c>
      <c r="B63" s="1">
        <f t="shared" si="6"/>
        <v>3850</v>
      </c>
      <c r="C63" s="1">
        <v>0.27374999999999999</v>
      </c>
      <c r="D63" s="6">
        <f t="shared" si="1"/>
        <v>12.143479752766124</v>
      </c>
      <c r="E63" s="14">
        <f t="shared" si="5"/>
        <v>3.3731888202128122E-3</v>
      </c>
      <c r="F63" s="9">
        <v>1.1053299999999999</v>
      </c>
      <c r="G63" s="3">
        <f t="shared" si="3"/>
        <v>40346.486194664685</v>
      </c>
      <c r="H63" s="11">
        <f>2*3.1415926535*B63*I63/60/1000</f>
        <v>40.346486194664685</v>
      </c>
      <c r="I63" s="3">
        <f>A63*$K$3</f>
        <v>100.072873472</v>
      </c>
      <c r="J63" s="1"/>
      <c r="K63" s="1">
        <f>C63/H63</f>
        <v>6.7849774743506657E-3</v>
      </c>
      <c r="L63" s="13">
        <f t="shared" si="4"/>
        <v>0.2718393912130414</v>
      </c>
    </row>
    <row r="64" spans="1:12" x14ac:dyDescent="0.25">
      <c r="A64" s="1">
        <v>122.157</v>
      </c>
      <c r="B64" s="1">
        <f t="shared" si="6"/>
        <v>3900</v>
      </c>
      <c r="C64" s="1">
        <v>0.27589999999999998</v>
      </c>
      <c r="D64" s="6">
        <f t="shared" si="1"/>
        <v>12.238853201052688</v>
      </c>
      <c r="E64" s="14">
        <f t="shared" si="5"/>
        <v>3.3996814447368579E-3</v>
      </c>
      <c r="F64" s="9">
        <v>1.11704</v>
      </c>
      <c r="G64" s="3">
        <f t="shared" si="3"/>
        <v>40698.884672119944</v>
      </c>
      <c r="H64" s="11">
        <f>2*3.1415926535*B64*I64/60/1000</f>
        <v>40.698884672119945</v>
      </c>
      <c r="I64" s="3">
        <f>A64*$K$3</f>
        <v>99.652748831999986</v>
      </c>
      <c r="J64" s="1"/>
      <c r="K64" s="1">
        <f>C64/H64</f>
        <v>6.7790555496229712E-3</v>
      </c>
      <c r="L64" s="13">
        <f t="shared" si="4"/>
        <v>0.27207685975139489</v>
      </c>
    </row>
    <row r="65" spans="1:12" x14ac:dyDescent="0.25">
      <c r="A65" s="1">
        <v>121.184</v>
      </c>
      <c r="B65" s="1">
        <f t="shared" si="6"/>
        <v>3950</v>
      </c>
      <c r="C65" s="1">
        <v>0.28284999999999999</v>
      </c>
      <c r="D65" s="6">
        <f t="shared" si="1"/>
        <v>12.547153417606934</v>
      </c>
      <c r="E65" s="14">
        <f t="shared" si="5"/>
        <v>3.4853203937797038E-3</v>
      </c>
      <c r="F65" s="9">
        <v>1.12259</v>
      </c>
      <c r="G65" s="3">
        <f t="shared" si="3"/>
        <v>40892.336067770346</v>
      </c>
      <c r="H65" s="11">
        <f>2*3.1415926535*B65*I65/60/1000</f>
        <v>40.892336067770344</v>
      </c>
      <c r="I65" s="3">
        <f>A65*$K$3</f>
        <v>98.858998783999994</v>
      </c>
      <c r="J65" s="1"/>
      <c r="K65" s="1">
        <f>C65/H65</f>
        <v>6.916944033992979E-3</v>
      </c>
      <c r="L65" s="13">
        <f t="shared" si="4"/>
        <v>0.26665303882138602</v>
      </c>
    </row>
    <row r="66" spans="1:12" x14ac:dyDescent="0.25">
      <c r="A66" s="1">
        <v>120.004</v>
      </c>
      <c r="B66" s="1">
        <f t="shared" si="6"/>
        <v>4000</v>
      </c>
      <c r="C66" s="1">
        <v>0.28455000000000003</v>
      </c>
      <c r="D66" s="6">
        <f t="shared" si="1"/>
        <v>12.622564981368406</v>
      </c>
      <c r="E66" s="14">
        <f t="shared" si="5"/>
        <v>3.5062680503801127E-3</v>
      </c>
      <c r="F66" s="9">
        <v>1.1246100000000001</v>
      </c>
      <c r="G66" s="3">
        <f t="shared" si="3"/>
        <v>41006.741061833054</v>
      </c>
      <c r="H66" s="11">
        <f>2*3.1415926535*B66*I66/60/1000</f>
        <v>41.006741061833054</v>
      </c>
      <c r="I66" s="3">
        <f>A66*$K$3</f>
        <v>97.896383103999995</v>
      </c>
      <c r="J66" s="1"/>
      <c r="K66" s="1">
        <f>C66/H66</f>
        <v>6.9391030018926426E-3</v>
      </c>
      <c r="L66" s="13">
        <f t="shared" si="4"/>
        <v>0.26580152298050874</v>
      </c>
    </row>
    <row r="67" spans="1:12" x14ac:dyDescent="0.25">
      <c r="A67" s="1">
        <v>118.73399999999999</v>
      </c>
      <c r="B67" s="1">
        <f t="shared" si="6"/>
        <v>4050</v>
      </c>
      <c r="C67" s="1">
        <v>0.28710000000000002</v>
      </c>
      <c r="D67" s="6">
        <f t="shared" si="1"/>
        <v>12.735682327010609</v>
      </c>
      <c r="E67" s="14">
        <f t="shared" si="5"/>
        <v>3.5376895352807248E-3</v>
      </c>
      <c r="F67" s="9">
        <v>1.1222000000000001</v>
      </c>
      <c r="G67" s="3">
        <f t="shared" si="3"/>
        <v>41079.927112022371</v>
      </c>
      <c r="H67" s="11">
        <f>2*3.1415926535*B67*I67/60/1000</f>
        <v>41.079927112022368</v>
      </c>
      <c r="I67" s="3">
        <f>A67*$K$3</f>
        <v>96.860347583999996</v>
      </c>
      <c r="J67" s="1"/>
      <c r="K67" s="1">
        <f>C67/H67</f>
        <v>6.9888147371122752E-3</v>
      </c>
      <c r="L67" s="13">
        <f t="shared" si="4"/>
        <v>0.26391086549015985</v>
      </c>
    </row>
    <row r="68" spans="1:12" x14ac:dyDescent="0.25">
      <c r="A68" s="1">
        <v>117.44199999999999</v>
      </c>
      <c r="B68" s="1">
        <f t="shared" si="6"/>
        <v>4100</v>
      </c>
      <c r="C68" s="1">
        <v>0.28894999999999998</v>
      </c>
      <c r="D68" s="6">
        <f t="shared" si="1"/>
        <v>12.817747852280444</v>
      </c>
      <c r="E68" s="14">
        <f t="shared" si="5"/>
        <v>3.5604855145223457E-3</v>
      </c>
      <c r="F68" s="9">
        <v>1.1239399999999999</v>
      </c>
      <c r="G68" s="3">
        <f t="shared" si="3"/>
        <v>41134.55823037892</v>
      </c>
      <c r="H68" s="11">
        <f>2*3.1415926535*B68*I68/60/1000</f>
        <v>41.134558230378921</v>
      </c>
      <c r="I68" s="3">
        <f>A68*$K$3</f>
        <v>95.806364991999985</v>
      </c>
      <c r="J68" s="1"/>
      <c r="K68" s="1">
        <f>C68/H68</f>
        <v>7.0245071888629896E-3</v>
      </c>
      <c r="L68" s="13">
        <f t="shared" si="4"/>
        <v>0.26256989941528253</v>
      </c>
    </row>
    <row r="69" spans="1:12" x14ac:dyDescent="0.25">
      <c r="A69" s="1">
        <v>116.5</v>
      </c>
      <c r="B69" s="1">
        <f t="shared" si="6"/>
        <v>4150</v>
      </c>
      <c r="C69" s="1">
        <v>0.29304999999999998</v>
      </c>
      <c r="D69" s="6">
        <f t="shared" si="1"/>
        <v>12.999622800175754</v>
      </c>
      <c r="E69" s="14">
        <f t="shared" si="5"/>
        <v>3.6110063333821539E-3</v>
      </c>
      <c r="F69" s="9">
        <v>1.12233</v>
      </c>
      <c r="G69" s="3">
        <f t="shared" si="3"/>
        <v>41302.236039777294</v>
      </c>
      <c r="H69" s="11">
        <f>2*3.1415926535*B69*I69/60/1000</f>
        <v>41.302236039777291</v>
      </c>
      <c r="I69" s="3">
        <f>A69*$K$3</f>
        <v>95.037903999999997</v>
      </c>
      <c r="J69" s="1"/>
      <c r="K69" s="1">
        <f>C69/H69</f>
        <v>7.095257499322067E-3</v>
      </c>
      <c r="L69" s="13">
        <f t="shared" si="4"/>
        <v>0.25995168550231107</v>
      </c>
    </row>
    <row r="70" spans="1:12" x14ac:dyDescent="0.25">
      <c r="A70" s="1">
        <v>115.931</v>
      </c>
      <c r="B70" s="1">
        <f t="shared" si="6"/>
        <v>4200</v>
      </c>
      <c r="C70" s="1">
        <v>0.2949</v>
      </c>
      <c r="D70" s="6">
        <f t="shared" si="1"/>
        <v>13.081688325445588</v>
      </c>
      <c r="E70" s="14">
        <f t="shared" si="5"/>
        <v>3.6338023126237747E-3</v>
      </c>
      <c r="F70" s="9">
        <v>1.1217900000000001</v>
      </c>
      <c r="G70" s="3">
        <f t="shared" si="3"/>
        <v>41595.697834583312</v>
      </c>
      <c r="H70" s="11">
        <f>2*3.1415926535*B70*I70/60/1000</f>
        <v>41.595697834583312</v>
      </c>
      <c r="I70" s="3">
        <f>A70*$K$3</f>
        <v>94.573727455999986</v>
      </c>
      <c r="J70" s="1"/>
      <c r="K70" s="1">
        <f>C70/H70</f>
        <v>7.0896755037684576E-3</v>
      </c>
      <c r="L70" s="13">
        <f t="shared" si="4"/>
        <v>0.26015635624526057</v>
      </c>
    </row>
    <row r="71" spans="1:12" x14ac:dyDescent="0.25">
      <c r="A71" s="1">
        <v>115.03400000000001</v>
      </c>
      <c r="B71" s="1">
        <f t="shared" ref="B71:B96" si="7">B70+50</f>
        <v>4250</v>
      </c>
      <c r="C71" s="1">
        <v>0.29715000000000003</v>
      </c>
      <c r="D71" s="6">
        <f t="shared" ref="D71:D96" si="8">C71*44.3597433891</f>
        <v>13.181497748071065</v>
      </c>
      <c r="E71" s="14">
        <f t="shared" si="5"/>
        <v>3.6615271522419625E-3</v>
      </c>
      <c r="F71" s="9">
        <v>1.12456</v>
      </c>
      <c r="G71" s="3">
        <f t="shared" ref="G71:G96" si="9">H71*1000</f>
        <v>41765.212343035113</v>
      </c>
      <c r="H71" s="11">
        <f>2*3.1415926535*B71*I71/60/1000</f>
        <v>41.76521234303511</v>
      </c>
      <c r="I71" s="3">
        <f>A71*$K$3</f>
        <v>93.841976383999992</v>
      </c>
      <c r="J71" s="1"/>
      <c r="K71" s="1">
        <f>C71/H71</f>
        <v>7.1147728774699657E-3</v>
      </c>
      <c r="L71" s="13">
        <f t="shared" ref="L71:L96" si="10">((H71)/(E71*$P$3))</f>
        <v>0.25923865424606035</v>
      </c>
    </row>
    <row r="72" spans="1:12" x14ac:dyDescent="0.25">
      <c r="A72" s="1">
        <v>114.39100000000001</v>
      </c>
      <c r="B72" s="1">
        <f t="shared" si="7"/>
        <v>4300</v>
      </c>
      <c r="C72" s="1">
        <v>0.30220000000000002</v>
      </c>
      <c r="D72" s="6">
        <f t="shared" si="8"/>
        <v>13.40551445218602</v>
      </c>
      <c r="E72" s="14">
        <f t="shared" si="5"/>
        <v>3.7237540144961167E-3</v>
      </c>
      <c r="F72" s="9">
        <v>1.1227799999999999</v>
      </c>
      <c r="G72" s="3">
        <f t="shared" si="9"/>
        <v>42020.368284094337</v>
      </c>
      <c r="H72" s="11">
        <f>2*3.1415926535*B72*I72/60/1000</f>
        <v>42.020368284094339</v>
      </c>
      <c r="I72" s="3">
        <f>A72*$K$3</f>
        <v>93.317432416000003</v>
      </c>
      <c r="J72" s="1"/>
      <c r="K72" s="1">
        <f>C72/H72</f>
        <v>7.1917503901171081E-3</v>
      </c>
      <c r="L72" s="13">
        <f t="shared" si="10"/>
        <v>0.25646387123728448</v>
      </c>
    </row>
    <row r="73" spans="1:12" x14ac:dyDescent="0.25">
      <c r="A73" s="1">
        <v>114.01600000000001</v>
      </c>
      <c r="B73" s="1">
        <f t="shared" si="7"/>
        <v>4350</v>
      </c>
      <c r="C73" s="1">
        <v>0.30604999999999999</v>
      </c>
      <c r="D73" s="6">
        <f t="shared" si="8"/>
        <v>13.576299464234053</v>
      </c>
      <c r="E73" s="14">
        <f t="shared" si="5"/>
        <v>3.77119429562057E-3</v>
      </c>
      <c r="F73" s="9">
        <v>1.1194299999999999</v>
      </c>
      <c r="G73" s="3">
        <f t="shared" si="9"/>
        <v>42369.623016193029</v>
      </c>
      <c r="H73" s="11">
        <f>2*3.1415926535*B73*I73/60/1000</f>
        <v>42.369623016193032</v>
      </c>
      <c r="I73" s="3">
        <f>A73*$K$3</f>
        <v>93.011516415999992</v>
      </c>
      <c r="J73" s="1"/>
      <c r="K73" s="1">
        <f>C73/H73</f>
        <v>7.2233354515104436E-3</v>
      </c>
      <c r="L73" s="13">
        <f t="shared" si="10"/>
        <v>0.25534244649208476</v>
      </c>
    </row>
    <row r="74" spans="1:12" x14ac:dyDescent="0.25">
      <c r="A74" s="1">
        <v>113.871</v>
      </c>
      <c r="B74" s="1">
        <f t="shared" si="7"/>
        <v>4400</v>
      </c>
      <c r="C74" s="1">
        <v>0.30919999999999997</v>
      </c>
      <c r="D74" s="6">
        <f t="shared" si="8"/>
        <v>13.716032655909718</v>
      </c>
      <c r="E74" s="14">
        <f t="shared" ref="E74:E96" si="11">D74/3600</f>
        <v>3.8100090710860329E-3</v>
      </c>
      <c r="F74" s="9">
        <v>1.1198600000000001</v>
      </c>
      <c r="G74" s="3">
        <f t="shared" si="9"/>
        <v>42802.12720073657</v>
      </c>
      <c r="H74" s="11">
        <f>2*3.1415926535*B74*I74/60/1000</f>
        <v>42.802127200736571</v>
      </c>
      <c r="I74" s="3">
        <f>A74*$K$3</f>
        <v>92.893228895999997</v>
      </c>
      <c r="J74" s="1"/>
      <c r="K74" s="1">
        <f>C74/H74</f>
        <v>7.2239400287254655E-3</v>
      </c>
      <c r="L74" s="13">
        <f t="shared" si="10"/>
        <v>0.25532107668218001</v>
      </c>
    </row>
    <row r="75" spans="1:12" x14ac:dyDescent="0.25">
      <c r="A75" s="1">
        <v>113.985</v>
      </c>
      <c r="B75" s="1">
        <f t="shared" si="7"/>
        <v>4450</v>
      </c>
      <c r="C75" s="1">
        <v>0.30990000000000001</v>
      </c>
      <c r="D75" s="6">
        <f t="shared" si="8"/>
        <v>13.747084476282089</v>
      </c>
      <c r="E75" s="14">
        <f t="shared" si="11"/>
        <v>3.8186345767450246E-3</v>
      </c>
      <c r="F75" s="9">
        <v>1.11873</v>
      </c>
      <c r="G75" s="3">
        <f t="shared" si="9"/>
        <v>43331.852564710411</v>
      </c>
      <c r="H75" s="11">
        <f>2*3.1415926535*B75*I75/60/1000</f>
        <v>43.33185256471041</v>
      </c>
      <c r="I75" s="3">
        <f>A75*$K$3</f>
        <v>92.986227359999987</v>
      </c>
      <c r="J75" s="1"/>
      <c r="K75" s="1">
        <f>C75/H75</f>
        <v>7.1517828492840274E-3</v>
      </c>
      <c r="L75" s="13">
        <f t="shared" si="10"/>
        <v>0.25789711249500979</v>
      </c>
    </row>
    <row r="76" spans="1:12" x14ac:dyDescent="0.25">
      <c r="A76" s="1">
        <v>113.306</v>
      </c>
      <c r="B76" s="1">
        <f t="shared" si="7"/>
        <v>4500</v>
      </c>
      <c r="C76" s="1">
        <v>0.31445000000000001</v>
      </c>
      <c r="D76" s="6">
        <f t="shared" si="8"/>
        <v>13.948921308702495</v>
      </c>
      <c r="E76" s="14">
        <f t="shared" si="11"/>
        <v>3.8747003635284708E-3</v>
      </c>
      <c r="F76" s="9">
        <v>1.1156299999999999</v>
      </c>
      <c r="G76" s="3">
        <f t="shared" si="9"/>
        <v>43557.702477384613</v>
      </c>
      <c r="H76" s="11">
        <f>2*3.1415926535*B76*I76/60/1000</f>
        <v>43.557702477384616</v>
      </c>
      <c r="I76" s="3">
        <f>A76*$K$3</f>
        <v>92.432315455999998</v>
      </c>
      <c r="J76" s="1"/>
      <c r="K76" s="1">
        <f>C76/H76</f>
        <v>7.2191594623996543E-3</v>
      </c>
      <c r="L76" s="13">
        <f t="shared" si="10"/>
        <v>0.25549015167599526</v>
      </c>
    </row>
    <row r="77" spans="1:12" x14ac:dyDescent="0.25">
      <c r="A77" s="1">
        <v>113.074</v>
      </c>
      <c r="B77" s="1">
        <f t="shared" si="7"/>
        <v>4550</v>
      </c>
      <c r="C77" s="1">
        <v>0.31709999999999999</v>
      </c>
      <c r="D77" s="6">
        <f t="shared" si="8"/>
        <v>14.066474628683608</v>
      </c>
      <c r="E77" s="14">
        <f t="shared" si="11"/>
        <v>3.907354063523224E-3</v>
      </c>
      <c r="F77" s="9">
        <v>1.1095299999999999</v>
      </c>
      <c r="G77" s="3">
        <f t="shared" si="9"/>
        <v>43951.499297225477</v>
      </c>
      <c r="H77" s="11">
        <f>2*3.1415926535*B77*I77/60/1000</f>
        <v>43.951499297225475</v>
      </c>
      <c r="I77" s="3">
        <f>A77*$K$3</f>
        <v>92.243055423999991</v>
      </c>
      <c r="J77" s="1"/>
      <c r="K77" s="1">
        <f>C77/H77</f>
        <v>7.2147709422967863E-3</v>
      </c>
      <c r="L77" s="13">
        <f t="shared" si="10"/>
        <v>0.25564555836536668</v>
      </c>
    </row>
    <row r="78" spans="1:12" x14ac:dyDescent="0.25">
      <c r="A78" s="1">
        <v>112.19499999999999</v>
      </c>
      <c r="B78" s="1">
        <f t="shared" si="7"/>
        <v>4600</v>
      </c>
      <c r="C78" s="1">
        <v>0.31940000000000002</v>
      </c>
      <c r="D78" s="6">
        <f t="shared" si="8"/>
        <v>14.16850203847854</v>
      </c>
      <c r="E78" s="14">
        <f t="shared" si="11"/>
        <v>3.9356950106884834E-3</v>
      </c>
      <c r="F78" s="9">
        <v>1.1056900000000001</v>
      </c>
      <c r="G78" s="3">
        <f t="shared" si="9"/>
        <v>44089.063784933947</v>
      </c>
      <c r="H78" s="11">
        <f>2*3.1415926535*B78*I78/60/1000</f>
        <v>44.089063784933948</v>
      </c>
      <c r="I78" s="3">
        <f>A78*$K$3</f>
        <v>91.525988319999982</v>
      </c>
      <c r="J78" s="1"/>
      <c r="K78" s="1">
        <f>C78/H78</f>
        <v>7.2444269072718418E-3</v>
      </c>
      <c r="L78" s="13">
        <f t="shared" si="10"/>
        <v>0.2545990413914288</v>
      </c>
    </row>
    <row r="79" spans="1:12" x14ac:dyDescent="0.25">
      <c r="A79" s="1">
        <v>111.06100000000001</v>
      </c>
      <c r="B79" s="1">
        <f t="shared" si="7"/>
        <v>4650</v>
      </c>
      <c r="C79" s="1">
        <v>0.32055</v>
      </c>
      <c r="D79" s="6">
        <f t="shared" si="8"/>
        <v>14.219515743376004</v>
      </c>
      <c r="E79" s="14">
        <f t="shared" si="11"/>
        <v>3.9498654842711122E-3</v>
      </c>
      <c r="F79" s="9">
        <v>1.09782</v>
      </c>
      <c r="G79" s="3">
        <f t="shared" si="9"/>
        <v>44117.823074996093</v>
      </c>
      <c r="H79" s="11">
        <f>2*3.1415926535*B79*I79/60/1000</f>
        <v>44.117823074996096</v>
      </c>
      <c r="I79" s="3">
        <f>A79*$K$3</f>
        <v>90.600898336</v>
      </c>
      <c r="J79" s="1"/>
      <c r="K79" s="1">
        <f>C79/H79</f>
        <v>7.2657710117540377E-3</v>
      </c>
      <c r="L79" s="13">
        <f t="shared" si="10"/>
        <v>0.25385112509572744</v>
      </c>
    </row>
    <row r="80" spans="1:12" x14ac:dyDescent="0.25">
      <c r="A80" s="1">
        <v>109.973</v>
      </c>
      <c r="B80" s="1">
        <f t="shared" si="7"/>
        <v>4700</v>
      </c>
      <c r="C80" s="1">
        <v>0.32069999999999999</v>
      </c>
      <c r="D80" s="6">
        <f t="shared" si="8"/>
        <v>14.226169704884368</v>
      </c>
      <c r="E80" s="14">
        <f t="shared" si="11"/>
        <v>3.9517138069123242E-3</v>
      </c>
      <c r="F80" s="9">
        <v>1.09558</v>
      </c>
      <c r="G80" s="3">
        <f t="shared" si="9"/>
        <v>44155.364349369476</v>
      </c>
      <c r="H80" s="11">
        <f>2*3.1415926535*B80*I80/60/1000</f>
        <v>44.155364349369478</v>
      </c>
      <c r="I80" s="3">
        <f>A80*$K$3</f>
        <v>89.713334047999993</v>
      </c>
      <c r="J80" s="1"/>
      <c r="K80" s="1">
        <f>C80/H80</f>
        <v>7.2629906858548993E-3</v>
      </c>
      <c r="L80" s="13">
        <f t="shared" si="10"/>
        <v>0.25394830116109179</v>
      </c>
    </row>
    <row r="81" spans="1:12" x14ac:dyDescent="0.25">
      <c r="A81" s="1">
        <v>108.654</v>
      </c>
      <c r="B81" s="1">
        <f t="shared" si="7"/>
        <v>4750</v>
      </c>
      <c r="C81" s="1">
        <v>0.32485000000000003</v>
      </c>
      <c r="D81" s="6">
        <f t="shared" si="8"/>
        <v>14.410262639949135</v>
      </c>
      <c r="E81" s="14">
        <f t="shared" si="11"/>
        <v>4.0028507333192045E-3</v>
      </c>
      <c r="F81" s="9">
        <v>1.0882700000000001</v>
      </c>
      <c r="G81" s="3">
        <f t="shared" si="9"/>
        <v>44089.87534963197</v>
      </c>
      <c r="H81" s="11">
        <f>2*3.1415926535*B81*I81/60/1000</f>
        <v>44.089875349631967</v>
      </c>
      <c r="I81" s="3">
        <f>A81*$K$3</f>
        <v>88.637325503999989</v>
      </c>
      <c r="J81" s="1"/>
      <c r="K81" s="1">
        <f>C81/H81</f>
        <v>7.3679047042874363E-3</v>
      </c>
      <c r="L81" s="13">
        <f t="shared" si="10"/>
        <v>0.25033224777573476</v>
      </c>
    </row>
    <row r="82" spans="1:12" x14ac:dyDescent="0.25">
      <c r="A82" s="1">
        <v>107.07599999999999</v>
      </c>
      <c r="B82" s="1">
        <f t="shared" si="7"/>
        <v>4800</v>
      </c>
      <c r="C82" s="1">
        <v>0.32455000000000001</v>
      </c>
      <c r="D82" s="6">
        <f t="shared" si="8"/>
        <v>14.396954716932404</v>
      </c>
      <c r="E82" s="14">
        <f t="shared" si="11"/>
        <v>3.9991540880367788E-3</v>
      </c>
      <c r="F82" s="9">
        <v>1.08396</v>
      </c>
      <c r="G82" s="3">
        <f t="shared" si="9"/>
        <v>43906.914495551842</v>
      </c>
      <c r="H82" s="11">
        <f>2*3.1415926535*B82*I82/60/1000</f>
        <v>43.906914495551845</v>
      </c>
      <c r="I82" s="3">
        <f>A82*$K$3</f>
        <v>87.350030975999985</v>
      </c>
      <c r="J82" s="1"/>
      <c r="K82" s="1">
        <f>C82/H82</f>
        <v>7.3917742507932267E-3</v>
      </c>
      <c r="L82" s="13">
        <f t="shared" si="10"/>
        <v>0.24952387389587219</v>
      </c>
    </row>
    <row r="83" spans="1:12" x14ac:dyDescent="0.25">
      <c r="A83" s="1">
        <v>105.24</v>
      </c>
      <c r="B83" s="1">
        <f t="shared" si="7"/>
        <v>4850</v>
      </c>
      <c r="C83" s="1">
        <v>0.32569999999999999</v>
      </c>
      <c r="D83" s="6">
        <f t="shared" si="8"/>
        <v>14.447968421829868</v>
      </c>
      <c r="E83" s="14">
        <f t="shared" si="11"/>
        <v>4.0133245616194076E-3</v>
      </c>
      <c r="F83" s="9">
        <v>1.0822099999999999</v>
      </c>
      <c r="G83" s="3">
        <f t="shared" si="9"/>
        <v>43603.577239788792</v>
      </c>
      <c r="H83" s="11">
        <f>2*3.1415926535*B83*I83/60/1000</f>
        <v>43.603577239788791</v>
      </c>
      <c r="I83" s="3">
        <f>A83*$K$3</f>
        <v>85.852266239999992</v>
      </c>
      <c r="J83" s="1"/>
      <c r="K83" s="1">
        <f>C83/H83</f>
        <v>7.4695706319892214E-3</v>
      </c>
      <c r="L83" s="13">
        <f t="shared" si="10"/>
        <v>0.24692505592259131</v>
      </c>
    </row>
    <row r="84" spans="1:12" x14ac:dyDescent="0.25">
      <c r="A84" s="1">
        <v>103.63200000000001</v>
      </c>
      <c r="B84" s="1">
        <f t="shared" si="7"/>
        <v>4900</v>
      </c>
      <c r="C84" s="1">
        <v>0.32769999999999999</v>
      </c>
      <c r="D84" s="6">
        <f t="shared" si="8"/>
        <v>14.536687908608069</v>
      </c>
      <c r="E84" s="14">
        <f t="shared" si="11"/>
        <v>4.0379688635022414E-3</v>
      </c>
      <c r="F84" s="9">
        <v>1.0846</v>
      </c>
      <c r="G84" s="3">
        <f t="shared" si="9"/>
        <v>43379.995436875914</v>
      </c>
      <c r="H84" s="11">
        <f>2*3.1415926535*B84*I84/60/1000</f>
        <v>43.379995436875916</v>
      </c>
      <c r="I84" s="3">
        <f>A84*$K$3</f>
        <v>84.540498431999993</v>
      </c>
      <c r="J84" s="1"/>
      <c r="K84" s="1">
        <f>C84/H84</f>
        <v>7.5541732243114288E-3</v>
      </c>
      <c r="L84" s="13">
        <f t="shared" si="10"/>
        <v>0.24415963087605866</v>
      </c>
    </row>
    <row r="85" spans="1:12" x14ac:dyDescent="0.25">
      <c r="A85" s="1">
        <v>102.33499999999999</v>
      </c>
      <c r="B85" s="1">
        <f t="shared" si="7"/>
        <v>4950</v>
      </c>
      <c r="C85" s="1">
        <v>0.32845000000000002</v>
      </c>
      <c r="D85" s="6">
        <f t="shared" si="8"/>
        <v>14.569957716149895</v>
      </c>
      <c r="E85" s="14">
        <f t="shared" si="11"/>
        <v>4.0472104767083046E-3</v>
      </c>
      <c r="F85" s="9">
        <v>1.08823</v>
      </c>
      <c r="G85" s="3">
        <f t="shared" si="9"/>
        <v>43274.188757219119</v>
      </c>
      <c r="H85" s="11">
        <f>2*3.1415926535*B85*I85/60/1000</f>
        <v>43.274188757219122</v>
      </c>
      <c r="I85" s="3">
        <f>A85*$K$3</f>
        <v>83.482436959999987</v>
      </c>
      <c r="J85" s="1"/>
      <c r="K85" s="1">
        <f>C85/H85</f>
        <v>7.5899747501380265E-3</v>
      </c>
      <c r="L85" s="13">
        <f t="shared" si="10"/>
        <v>0.24300794228441172</v>
      </c>
    </row>
    <row r="86" spans="1:12" x14ac:dyDescent="0.25">
      <c r="A86" s="1">
        <v>101.10599999999999</v>
      </c>
      <c r="B86" s="1">
        <f t="shared" si="7"/>
        <v>5000</v>
      </c>
      <c r="C86" s="1">
        <v>0.32869999999999999</v>
      </c>
      <c r="D86" s="6">
        <f t="shared" si="8"/>
        <v>14.581047651997169</v>
      </c>
      <c r="E86" s="14">
        <f t="shared" si="11"/>
        <v>4.0502910144436582E-3</v>
      </c>
      <c r="F86" s="9">
        <v>1.08687</v>
      </c>
      <c r="G86" s="3">
        <f t="shared" si="9"/>
        <v>43186.347557140733</v>
      </c>
      <c r="H86" s="11">
        <f>2*3.1415926535*B86*I86/60/1000</f>
        <v>43.186347557140735</v>
      </c>
      <c r="I86" s="3">
        <f>A86*$K$3</f>
        <v>82.479848255999997</v>
      </c>
      <c r="J86" s="1"/>
      <c r="K86" s="1">
        <f>C86/H86</f>
        <v>7.6112016549927108E-3</v>
      </c>
      <c r="L86" s="13">
        <f t="shared" si="10"/>
        <v>0.24233021665006069</v>
      </c>
    </row>
    <row r="87" spans="1:12" x14ac:dyDescent="0.25">
      <c r="A87" s="1">
        <v>99.314899999999994</v>
      </c>
      <c r="B87" s="1">
        <f t="shared" si="7"/>
        <v>5050</v>
      </c>
      <c r="C87" s="1">
        <v>0.32984999999999998</v>
      </c>
      <c r="D87" s="6">
        <f t="shared" si="8"/>
        <v>14.632061356894633</v>
      </c>
      <c r="E87" s="14">
        <f t="shared" si="11"/>
        <v>4.064461488026287E-3</v>
      </c>
      <c r="F87" s="9">
        <v>1.0891</v>
      </c>
      <c r="G87" s="3">
        <f t="shared" si="9"/>
        <v>42845.511313796436</v>
      </c>
      <c r="H87" s="11">
        <f>2*3.1415926535*B87*I87/60/1000</f>
        <v>42.845511313796436</v>
      </c>
      <c r="I87" s="3">
        <f>A87*$K$3</f>
        <v>81.018711862399996</v>
      </c>
      <c r="J87" s="1"/>
      <c r="K87" s="1">
        <f>C87/H87</f>
        <v>7.6985894177854491E-3</v>
      </c>
      <c r="L87" s="13">
        <f t="shared" si="10"/>
        <v>0.23957949254452449</v>
      </c>
    </row>
    <row r="88" spans="1:12" x14ac:dyDescent="0.25">
      <c r="A88" s="1">
        <v>97.581500000000005</v>
      </c>
      <c r="B88" s="1">
        <f t="shared" si="7"/>
        <v>5100</v>
      </c>
      <c r="C88" s="1">
        <v>0.32969999999999999</v>
      </c>
      <c r="D88" s="6">
        <f t="shared" si="8"/>
        <v>14.625407395386269</v>
      </c>
      <c r="E88" s="14">
        <f t="shared" si="11"/>
        <v>4.0626131653850742E-3</v>
      </c>
      <c r="F88" s="9">
        <v>1.09185</v>
      </c>
      <c r="G88" s="3">
        <f t="shared" si="9"/>
        <v>42514.512943149472</v>
      </c>
      <c r="H88" s="11">
        <f>2*3.1415926535*B88*I88/60/1000</f>
        <v>42.514512943149469</v>
      </c>
      <c r="I88" s="3">
        <f>A88*$K$3</f>
        <v>79.604645743999995</v>
      </c>
      <c r="J88" s="1"/>
      <c r="K88" s="1">
        <f>C88/H88</f>
        <v>7.7549988739345505E-3</v>
      </c>
      <c r="L88" s="13">
        <f t="shared" si="10"/>
        <v>0.23783680384803252</v>
      </c>
    </row>
    <row r="89" spans="1:12" x14ac:dyDescent="0.25">
      <c r="A89" s="1">
        <v>95.848600000000005</v>
      </c>
      <c r="B89" s="1">
        <f t="shared" si="7"/>
        <v>5150</v>
      </c>
      <c r="C89" s="1">
        <v>0.33095000000000002</v>
      </c>
      <c r="D89" s="6">
        <f t="shared" si="8"/>
        <v>14.680857074622645</v>
      </c>
      <c r="E89" s="14">
        <f t="shared" si="11"/>
        <v>4.0780158540618464E-3</v>
      </c>
      <c r="F89" s="9">
        <v>1.0940700000000001</v>
      </c>
      <c r="G89" s="3">
        <f t="shared" si="9"/>
        <v>42168.92648348584</v>
      </c>
      <c r="H89" s="11">
        <f>2*3.1415926535*B89*I89/60/1000</f>
        <v>42.168926483485841</v>
      </c>
      <c r="I89" s="3">
        <f>A89*$K$3</f>
        <v>78.190987513599993</v>
      </c>
      <c r="J89" s="1"/>
      <c r="K89" s="1">
        <f>C89/H89</f>
        <v>7.8481959963957442E-3</v>
      </c>
      <c r="L89" s="13">
        <f t="shared" si="10"/>
        <v>0.2350124980146685</v>
      </c>
    </row>
    <row r="90" spans="1:12" x14ac:dyDescent="0.25">
      <c r="A90" s="1">
        <v>94.803299999999993</v>
      </c>
      <c r="B90" s="1">
        <f t="shared" si="7"/>
        <v>5200</v>
      </c>
      <c r="C90" s="1">
        <v>0.33379999999999999</v>
      </c>
      <c r="D90" s="6">
        <f t="shared" si="8"/>
        <v>14.807282343281578</v>
      </c>
      <c r="E90" s="14">
        <f t="shared" si="11"/>
        <v>4.1131339842448832E-3</v>
      </c>
      <c r="F90" s="9">
        <v>1.0934600000000001</v>
      </c>
      <c r="G90" s="3">
        <f t="shared" si="9"/>
        <v>42113.985261986767</v>
      </c>
      <c r="H90" s="11">
        <f>2*3.1415926535*B90*I90/60/1000</f>
        <v>42.11398526198677</v>
      </c>
      <c r="I90" s="3">
        <f>A90*$K$3</f>
        <v>77.338256860799987</v>
      </c>
      <c r="J90" s="1"/>
      <c r="K90" s="1">
        <f>C90/H90</f>
        <v>7.926108106926108E-3</v>
      </c>
      <c r="L90" s="13">
        <f t="shared" si="10"/>
        <v>0.23270237058840548</v>
      </c>
    </row>
    <row r="91" spans="1:12" x14ac:dyDescent="0.25">
      <c r="A91" s="1">
        <v>93.0976</v>
      </c>
      <c r="B91" s="1">
        <f t="shared" si="7"/>
        <v>5250</v>
      </c>
      <c r="C91" s="1">
        <v>0.33129999999999998</v>
      </c>
      <c r="D91" s="6">
        <f t="shared" si="8"/>
        <v>14.696382984808828</v>
      </c>
      <c r="E91" s="14">
        <f t="shared" si="11"/>
        <v>4.0823286068913415E-3</v>
      </c>
      <c r="F91" s="9">
        <v>1.0880399999999999</v>
      </c>
      <c r="G91" s="3">
        <f t="shared" si="9"/>
        <v>41753.927322339405</v>
      </c>
      <c r="H91" s="11">
        <f>2*3.1415926535*B91*I91/60/1000</f>
        <v>41.753927322339408</v>
      </c>
      <c r="I91" s="3">
        <f>A91*$K$3</f>
        <v>75.94678773759999</v>
      </c>
      <c r="J91" s="1"/>
      <c r="K91" s="1">
        <f>C91/H91</f>
        <v>7.9345829541343799E-3</v>
      </c>
      <c r="L91" s="13">
        <f t="shared" si="10"/>
        <v>0.23245382355737196</v>
      </c>
    </row>
    <row r="92" spans="1:12" x14ac:dyDescent="0.25">
      <c r="A92" s="1">
        <v>91.788600000000002</v>
      </c>
      <c r="B92" s="1">
        <f t="shared" si="7"/>
        <v>5300</v>
      </c>
      <c r="C92" s="1">
        <v>0.33239999999999997</v>
      </c>
      <c r="D92" s="6">
        <f t="shared" si="8"/>
        <v>14.745178702536837</v>
      </c>
      <c r="E92" s="14">
        <f t="shared" si="11"/>
        <v>4.0958829729268991E-3</v>
      </c>
      <c r="F92" s="9">
        <v>1.0833900000000001</v>
      </c>
      <c r="G92" s="3">
        <f t="shared" si="9"/>
        <v>41558.910888239763</v>
      </c>
      <c r="H92" s="11">
        <f>2*3.1415926535*B92*I92/60/1000</f>
        <v>41.558910888239765</v>
      </c>
      <c r="I92" s="3">
        <f>A92*$K$3</f>
        <v>74.878936953600004</v>
      </c>
      <c r="J92" s="1"/>
      <c r="K92" s="1">
        <f>C92/H92</f>
        <v>7.9982846733854546E-3</v>
      </c>
      <c r="L92" s="13">
        <f t="shared" si="10"/>
        <v>0.23060246307049614</v>
      </c>
    </row>
    <row r="93" spans="1:12" x14ac:dyDescent="0.25">
      <c r="A93" s="1">
        <v>90.593800000000002</v>
      </c>
      <c r="B93" s="1">
        <f t="shared" si="7"/>
        <v>5350</v>
      </c>
      <c r="C93" s="1">
        <v>0.33079999999999998</v>
      </c>
      <c r="D93" s="6">
        <f t="shared" si="8"/>
        <v>14.674203113114277</v>
      </c>
      <c r="E93" s="14">
        <f t="shared" si="11"/>
        <v>4.0761675314206327E-3</v>
      </c>
      <c r="F93" s="9">
        <v>1.0800700000000001</v>
      </c>
      <c r="G93" s="3">
        <f t="shared" si="9"/>
        <v>41404.905808306554</v>
      </c>
      <c r="H93" s="11">
        <f>2*3.1415926535*B93*I93/60/1000</f>
        <v>41.404905808306552</v>
      </c>
      <c r="I93" s="3">
        <f>A93*$K$3</f>
        <v>73.904247788799992</v>
      </c>
      <c r="J93" s="1"/>
      <c r="K93" s="1">
        <f>C93/H93</f>
        <v>7.9893914390607237E-3</v>
      </c>
      <c r="L93" s="13">
        <f t="shared" si="10"/>
        <v>0.23085915367773305</v>
      </c>
    </row>
    <row r="94" spans="1:12" x14ac:dyDescent="0.25">
      <c r="A94" s="1">
        <v>89.6374</v>
      </c>
      <c r="B94" s="1">
        <f t="shared" si="7"/>
        <v>5400</v>
      </c>
      <c r="C94" s="1">
        <v>0.33879999999999999</v>
      </c>
      <c r="D94" s="6">
        <f t="shared" si="8"/>
        <v>15.029081060227078</v>
      </c>
      <c r="E94" s="14">
        <f t="shared" si="11"/>
        <v>4.1747447389519658E-3</v>
      </c>
      <c r="F94" s="9">
        <v>1.0789500000000001</v>
      </c>
      <c r="G94" s="3">
        <f t="shared" si="9"/>
        <v>41350.670220955457</v>
      </c>
      <c r="H94" s="11">
        <f>2*3.1415926535*B94*I94/60/1000</f>
        <v>41.350670220955458</v>
      </c>
      <c r="I94" s="3">
        <f>A94*$K$3</f>
        <v>73.124039622399991</v>
      </c>
      <c r="J94" s="1"/>
      <c r="K94" s="1">
        <f>C94/H94</f>
        <v>8.1933375732397406E-3</v>
      </c>
      <c r="L94" s="13">
        <f t="shared" si="10"/>
        <v>0.22511267594365431</v>
      </c>
    </row>
    <row r="95" spans="1:12" x14ac:dyDescent="0.25">
      <c r="A95" s="1">
        <v>88.925600000000003</v>
      </c>
      <c r="B95" s="1">
        <f t="shared" si="7"/>
        <v>5450</v>
      </c>
      <c r="C95" s="1">
        <v>0.34379999999999999</v>
      </c>
      <c r="D95" s="6">
        <f t="shared" si="8"/>
        <v>15.250879777172578</v>
      </c>
      <c r="E95" s="14">
        <f t="shared" si="11"/>
        <v>4.2363554936590492E-3</v>
      </c>
      <c r="F95" s="9">
        <v>1.0792299999999999</v>
      </c>
      <c r="G95" s="3">
        <f t="shared" si="9"/>
        <v>41402.145634054643</v>
      </c>
      <c r="H95" s="11">
        <f>2*3.1415926535*B95*I95/60/1000</f>
        <v>41.402145634054641</v>
      </c>
      <c r="I95" s="3">
        <f>A95*$K$3</f>
        <v>72.543370265600004</v>
      </c>
      <c r="J95" s="1"/>
      <c r="K95" s="1">
        <f>C95/H95</f>
        <v>8.303917459708007E-3</v>
      </c>
      <c r="L95" s="13">
        <f t="shared" si="10"/>
        <v>0.22211494213076394</v>
      </c>
    </row>
    <row r="96" spans="1:12" x14ac:dyDescent="0.25">
      <c r="A96" s="1">
        <v>88.647400000000005</v>
      </c>
      <c r="B96" s="1">
        <f t="shared" si="7"/>
        <v>5500</v>
      </c>
      <c r="C96" s="1">
        <v>0.3488</v>
      </c>
      <c r="D96" s="6">
        <f t="shared" si="8"/>
        <v>15.472678494118078</v>
      </c>
      <c r="E96" s="14">
        <f t="shared" si="11"/>
        <v>4.2979662483661326E-3</v>
      </c>
      <c r="F96" s="9">
        <v>1.0836600000000001</v>
      </c>
      <c r="G96" s="3">
        <f t="shared" si="9"/>
        <v>41651.268659432324</v>
      </c>
      <c r="H96" s="11">
        <f>2*3.1415926535*B96*I96/60/1000</f>
        <v>41.651268659432326</v>
      </c>
      <c r="I96" s="3">
        <f>A96*$K$3</f>
        <v>72.316421382399994</v>
      </c>
      <c r="J96" s="1"/>
      <c r="K96" s="1">
        <f>C96/H96</f>
        <v>8.374294738823302E-3</v>
      </c>
      <c r="L96" s="13">
        <f t="shared" si="10"/>
        <v>0.22024829595152873</v>
      </c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964E2C53674C34B8D1B91829DC3B449" ma:contentTypeVersion="14" ma:contentTypeDescription="Create a new document." ma:contentTypeScope="" ma:versionID="db6ea2669407ca3dec5aa1fdde0da7a5">
  <xsd:schema xmlns:xsd="http://www.w3.org/2001/XMLSchema" xmlns:xs="http://www.w3.org/2001/XMLSchema" xmlns:p="http://schemas.microsoft.com/office/2006/metadata/properties" xmlns:ns2="68201c9b-a986-4f63-aff5-d2cad17c790a" xmlns:ns3="2163c9c1-7118-40fd-b07b-82039bbfed7d" targetNamespace="http://schemas.microsoft.com/office/2006/metadata/properties" ma:root="true" ma:fieldsID="e47c0505359bfbec24ba2e2de74713f3" ns2:_="" ns3:_="">
    <xsd:import namespace="68201c9b-a986-4f63-aff5-d2cad17c790a"/>
    <xsd:import namespace="2163c9c1-7118-40fd-b07b-82039bbfed7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201c9b-a986-4f63-aff5-d2cad17c790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63c9c1-7118-40fd-b07b-82039bbfed7d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3a443c7b-c683-4b83-aaec-ea71847c2264}" ma:internalName="TaxCatchAll" ma:showField="CatchAllData" ma:web="2163c9c1-7118-40fd-b07b-82039bbfed7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8201c9b-a986-4f63-aff5-d2cad17c790a">
      <Terms xmlns="http://schemas.microsoft.com/office/infopath/2007/PartnerControls"/>
    </lcf76f155ced4ddcb4097134ff3c332f>
    <TaxCatchAll xmlns="2163c9c1-7118-40fd-b07b-82039bbfed7d" xsi:nil="true"/>
  </documentManagement>
</p:properties>
</file>

<file path=customXml/itemProps1.xml><?xml version="1.0" encoding="utf-8"?>
<ds:datastoreItem xmlns:ds="http://schemas.openxmlformats.org/officeDocument/2006/customXml" ds:itemID="{19A68E4C-2D57-4616-B70E-9AF55255A9C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4688E77-7160-44EF-8F23-15F6E3D81D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201c9b-a986-4f63-aff5-d2cad17c790a"/>
    <ds:schemaRef ds:uri="2163c9c1-7118-40fd-b07b-82039bbfed7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14A433E-B659-43C9-8FB2-B8A19C31D3D1}">
  <ds:schemaRefs>
    <ds:schemaRef ds:uri="http://schemas.microsoft.com/office/2006/documentManagement/types"/>
    <ds:schemaRef ds:uri="http://purl.org/dc/dcmitype/"/>
    <ds:schemaRef ds:uri="68201c9b-a986-4f63-aff5-d2cad17c790a"/>
    <ds:schemaRef ds:uri="http://schemas.openxmlformats.org/package/2006/metadata/core-properties"/>
    <ds:schemaRef ds:uri="http://purl.org/dc/terms/"/>
    <ds:schemaRef ds:uri="http://schemas.microsoft.com/office/2006/metadata/properties"/>
    <ds:schemaRef ds:uri="http://schemas.microsoft.com/office/infopath/2007/PartnerControls"/>
    <ds:schemaRef ds:uri="http://purl.org/dc/elements/1.1/"/>
    <ds:schemaRef ds:uri="2163c9c1-7118-40fd-b07b-82039bbfed7d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Matthew Starke</cp:lastModifiedBy>
  <cp:revision/>
  <dcterms:created xsi:type="dcterms:W3CDTF">2019-10-18T15:00:30Z</dcterms:created>
  <dcterms:modified xsi:type="dcterms:W3CDTF">2024-03-13T12:47:05Z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0x0101003964E2C53674C34B8D1B91829DC3B449</vt:lpwstr>
  </property>
</Properties>
</file>