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4115_student_uwtsd_ac_uk/Documents/Year 2/Assignments/"/>
    </mc:Choice>
  </mc:AlternateContent>
  <xr:revisionPtr revIDLastSave="26" documentId="8_{1DA85159-6ADD-431C-8D03-4FBC8580A866}" xr6:coauthVersionLast="47" xr6:coauthVersionMax="47" xr10:uidLastSave="{FBA6628F-4CF2-43CA-BF9E-2E2156FBF4CA}"/>
  <bookViews>
    <workbookView xWindow="-110" yWindow="-110" windowWidth="19420" windowHeight="10300" xr2:uid="{6418C5E3-73EF-4EE7-9962-BD40FA2B817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9" i="1" l="1"/>
  <c r="F49" i="1"/>
  <c r="G49" i="1"/>
  <c r="H49" i="1"/>
  <c r="I49" i="1"/>
  <c r="J49" i="1"/>
  <c r="K49" i="1"/>
  <c r="D49" i="1"/>
  <c r="K47" i="1"/>
  <c r="J47" i="1"/>
  <c r="I47" i="1"/>
  <c r="H47" i="1"/>
  <c r="G47" i="1"/>
  <c r="F47" i="1"/>
  <c r="E47" i="1"/>
  <c r="D47" i="1"/>
  <c r="E36" i="1"/>
  <c r="F36" i="1"/>
  <c r="G36" i="1"/>
  <c r="H36" i="1"/>
  <c r="I36" i="1"/>
  <c r="J36" i="1"/>
  <c r="K36" i="1"/>
  <c r="L36" i="1"/>
  <c r="D36" i="1"/>
  <c r="G34" i="1"/>
  <c r="H34" i="1"/>
  <c r="I34" i="1"/>
  <c r="J34" i="1"/>
  <c r="K34" i="1"/>
  <c r="L34" i="1"/>
  <c r="F34" i="1"/>
  <c r="E34" i="1"/>
  <c r="D34" i="1"/>
  <c r="E33" i="1"/>
  <c r="F33" i="1"/>
  <c r="G33" i="1"/>
  <c r="H33" i="1"/>
  <c r="I33" i="1"/>
  <c r="J33" i="1"/>
  <c r="K33" i="1"/>
  <c r="L33" i="1"/>
  <c r="D33" i="1"/>
  <c r="E43" i="1"/>
  <c r="F43" i="1"/>
  <c r="G43" i="1"/>
  <c r="H43" i="1"/>
  <c r="I43" i="1"/>
  <c r="J43" i="1"/>
  <c r="L43" i="1"/>
  <c r="M43" i="1"/>
  <c r="D43" i="1"/>
  <c r="E30" i="1"/>
  <c r="F30" i="1"/>
  <c r="G30" i="1"/>
  <c r="H30" i="1"/>
  <c r="I30" i="1"/>
  <c r="J30" i="1"/>
  <c r="K30" i="1"/>
  <c r="D30" i="1"/>
  <c r="E21" i="1"/>
  <c r="F21" i="1"/>
  <c r="G21" i="1"/>
  <c r="H21" i="1"/>
  <c r="I21" i="1"/>
  <c r="J21" i="1"/>
  <c r="K21" i="1"/>
  <c r="L21" i="1"/>
  <c r="M21" i="1"/>
  <c r="D21" i="1"/>
  <c r="E20" i="1"/>
  <c r="F20" i="1"/>
  <c r="G20" i="1"/>
  <c r="H20" i="1"/>
  <c r="I20" i="1"/>
  <c r="J20" i="1"/>
  <c r="K20" i="1"/>
  <c r="L20" i="1"/>
  <c r="M20" i="1"/>
  <c r="D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tc={DF690008-EC8F-4E83-B7BE-4AF0A897D415}</author>
  </authors>
  <commentList>
    <comment ref="J15" authorId="0" shapeId="0" xr:uid="{DF690008-EC8F-4E83-B7BE-4AF0A897D415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sharedStrings.xml><?xml version="1.0" encoding="utf-8"?>
<sst xmlns="http://schemas.openxmlformats.org/spreadsheetml/2006/main" count="90" uniqueCount="63">
  <si>
    <t>SuperFlow SF-110 Test Data</t>
  </si>
  <si>
    <t>Test Description:</t>
  </si>
  <si>
    <t>Test Number</t>
  </si>
  <si>
    <t>Head Description:</t>
  </si>
  <si>
    <t>Serial Number</t>
  </si>
  <si>
    <t>Intake Valve:</t>
  </si>
  <si>
    <t>Valve Seat Angle</t>
  </si>
  <si>
    <t>Degrees</t>
  </si>
  <si>
    <t>Intake Port:</t>
  </si>
  <si>
    <t>Port Volume</t>
  </si>
  <si>
    <t>cc</t>
  </si>
  <si>
    <t>Radiused Inlet:</t>
  </si>
  <si>
    <t>Port Length</t>
  </si>
  <si>
    <t>m</t>
  </si>
  <si>
    <t>Exhaust Valve:</t>
  </si>
  <si>
    <t>Exhaust Seat Angle</t>
  </si>
  <si>
    <t>Intake Manifold:</t>
  </si>
  <si>
    <t>Runner Length</t>
  </si>
  <si>
    <t>Cylinder Bore:</t>
  </si>
  <si>
    <t>Stroke</t>
  </si>
  <si>
    <t>mm</t>
  </si>
  <si>
    <t>Test Operator:</t>
  </si>
  <si>
    <t>Head Porter</t>
  </si>
  <si>
    <t>Test Setup Data</t>
  </si>
  <si>
    <t>Diameter</t>
  </si>
  <si>
    <t>Stem</t>
  </si>
  <si>
    <t>Lift Increments</t>
  </si>
  <si>
    <t>Effective Area</t>
  </si>
  <si>
    <t>Leakage</t>
  </si>
  <si>
    <t>Seat Width</t>
  </si>
  <si>
    <t>Intake Valve</t>
  </si>
  <si>
    <t>sq.cm</t>
  </si>
  <si>
    <t>litres/sec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</si>
  <si>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</si>
  <si>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</si>
  <si>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</si>
  <si>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</si>
  <si>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</si>
  <si>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</si>
  <si>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</si>
  <si>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</si>
  <si>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</si>
  <si>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</si>
  <si>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Range (1-6)</t>
  </si>
  <si>
    <t>Flow Scale Reading (%)</t>
  </si>
  <si>
    <t>Flow Scale (5./100)</t>
  </si>
  <si>
    <t>Raw Test Flow l/s (6. x E)</t>
  </si>
  <si>
    <t>Leakage (l/s)</t>
  </si>
  <si>
    <t>Test Flow (l/s) (7-8)</t>
  </si>
  <si>
    <t>Test Flow (l/s/sq cm)</t>
  </si>
  <si>
    <t>Average Flow</t>
  </si>
  <si>
    <t>l/s</t>
  </si>
  <si>
    <t>Maximum Flow</t>
  </si>
  <si>
    <t>Exhaust Valve Test Data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</si>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</sst>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3" borderId="4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3" borderId="0" xfId="0" applyFont="1" applyFill="1"/>
    <xf numFmtId="0" fontId="0" fillId="3" borderId="0" xfId="0" applyFill="1"/>
    <xf numFmtId="0" fontId="0" fillId="3" borderId="5" xfId="0" applyFill="1" applyBorder="1"/>
    <xf numFmtId="0" fontId="0" fillId="0" borderId="22" xfId="0" applyBorder="1"/>
    <xf numFmtId="0" fontId="0" fillId="0" borderId="23" xfId="0" applyBorder="1"/>
    <xf numFmtId="0" fontId="0" fillId="3" borderId="25" xfId="0" applyFill="1" applyBorder="1"/>
    <xf numFmtId="0" fontId="0" fillId="3" borderId="28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27" xfId="0" applyFill="1" applyBorder="1"/>
    <xf numFmtId="0" fontId="2" fillId="4" borderId="0" xfId="0" applyFont="1" applyFill="1"/>
    <xf numFmtId="0" fontId="2" fillId="4" borderId="7" xfId="0" applyFont="1" applyFill="1" applyBorder="1"/>
    <xf numFmtId="0" fontId="0" fillId="4" borderId="1" xfId="0" applyFill="1" applyBorder="1"/>
    <xf numFmtId="0" fontId="2" fillId="4" borderId="2" xfId="0" applyFont="1" applyFill="1" applyBorder="1" applyAlignment="1">
      <alignment horizontal="right"/>
    </xf>
    <xf numFmtId="0" fontId="0" fillId="4" borderId="4" xfId="0" applyFill="1" applyBorder="1"/>
    <xf numFmtId="0" fontId="2" fillId="4" borderId="0" xfId="0" applyFont="1" applyFill="1" applyAlignment="1">
      <alignment horizontal="right"/>
    </xf>
    <xf numFmtId="0" fontId="0" fillId="4" borderId="6" xfId="0" applyFill="1" applyBorder="1"/>
    <xf numFmtId="0" fontId="2" fillId="4" borderId="7" xfId="0" applyFont="1" applyFill="1" applyBorder="1" applyAlignment="1">
      <alignment horizontal="right"/>
    </xf>
    <xf numFmtId="0" fontId="0" fillId="0" borderId="29" xfId="0" applyBorder="1"/>
    <xf numFmtId="0" fontId="0" fillId="2" borderId="1" xfId="0" applyFill="1" applyBorder="1"/>
    <xf numFmtId="0" fontId="0" fillId="2" borderId="2" xfId="0" applyFill="1" applyBorder="1"/>
    <xf numFmtId="0" fontId="1" fillId="2" borderId="2" xfId="0" applyFont="1" applyFill="1" applyBorder="1" applyAlignment="1">
      <alignment horizontal="center"/>
    </xf>
    <xf numFmtId="0" fontId="0" fillId="2" borderId="3" xfId="0" applyFill="1" applyBorder="1"/>
    <xf numFmtId="0" fontId="1" fillId="2" borderId="2" xfId="0" applyFont="1" applyFill="1" applyBorder="1"/>
    <xf numFmtId="0" fontId="2" fillId="4" borderId="5" xfId="0" applyFont="1" applyFill="1" applyBorder="1"/>
    <xf numFmtId="0" fontId="0" fillId="0" borderId="30" xfId="0" applyBorder="1"/>
    <xf numFmtId="0" fontId="2" fillId="4" borderId="8" xfId="0" applyFont="1" applyFill="1" applyBorder="1"/>
    <xf numFmtId="0" fontId="3" fillId="3" borderId="0" xfId="0" applyFont="1" applyFill="1" applyAlignment="1">
      <alignment horizontal="right"/>
    </xf>
    <xf numFmtId="0" fontId="0" fillId="2" borderId="19" xfId="0" applyFill="1" applyBorder="1"/>
    <xf numFmtId="0" fontId="0" fillId="5" borderId="18" xfId="0" applyFill="1" applyBorder="1"/>
    <xf numFmtId="0" fontId="1" fillId="5" borderId="18" xfId="0" applyFont="1" applyFill="1" applyBorder="1"/>
    <xf numFmtId="0" fontId="0" fillId="2" borderId="18" xfId="0" applyFill="1" applyBorder="1"/>
    <xf numFmtId="0" fontId="1" fillId="2" borderId="18" xfId="0" applyFont="1" applyFill="1" applyBorder="1" applyAlignment="1">
      <alignment horizontal="center"/>
    </xf>
    <xf numFmtId="0" fontId="0" fillId="2" borderId="20" xfId="0" applyFill="1" applyBorder="1"/>
    <xf numFmtId="0" fontId="0" fillId="0" borderId="21" xfId="0" applyBorder="1"/>
    <xf numFmtId="0" fontId="0" fillId="0" borderId="36" xfId="0" applyBorder="1"/>
    <xf numFmtId="0" fontId="4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2" fillId="3" borderId="37" xfId="0" applyFont="1" applyFill="1" applyBorder="1"/>
    <xf numFmtId="0" fontId="2" fillId="3" borderId="13" xfId="0" applyFont="1" applyFill="1" applyBorder="1"/>
    <xf numFmtId="164" fontId="3" fillId="3" borderId="0" xfId="0" applyNumberFormat="1" applyFont="1" applyFill="1"/>
    <xf numFmtId="0" fontId="2" fillId="4" borderId="3" xfId="0" applyFont="1" applyFill="1" applyBorder="1" applyAlignment="1">
      <alignment horizontal="right"/>
    </xf>
    <xf numFmtId="0" fontId="2" fillId="4" borderId="31" xfId="0" applyFont="1" applyFill="1" applyBorder="1"/>
    <xf numFmtId="0" fontId="2" fillId="4" borderId="32" xfId="0" applyFont="1" applyFill="1" applyBorder="1"/>
    <xf numFmtId="0" fontId="2" fillId="4" borderId="34" xfId="0" applyFont="1" applyFill="1" applyBorder="1"/>
    <xf numFmtId="0" fontId="2" fillId="4" borderId="29" xfId="0" applyFont="1" applyFill="1" applyBorder="1"/>
    <xf numFmtId="0" fontId="2" fillId="4" borderId="30" xfId="0" applyFont="1" applyFill="1" applyBorder="1"/>
    <xf numFmtId="0" fontId="2" fillId="4" borderId="33" xfId="0" applyFont="1" applyFill="1" applyBorder="1"/>
    <xf numFmtId="0" fontId="0" fillId="3" borderId="29" xfId="0" applyFill="1" applyBorder="1"/>
    <xf numFmtId="0" fontId="2" fillId="4" borderId="39" xfId="0" applyFont="1" applyFill="1" applyBorder="1"/>
    <xf numFmtId="0" fontId="2" fillId="4" borderId="40" xfId="0" applyFont="1" applyFill="1" applyBorder="1"/>
    <xf numFmtId="0" fontId="0" fillId="3" borderId="34" xfId="0" applyFill="1" applyBorder="1"/>
    <xf numFmtId="0" fontId="0" fillId="3" borderId="35" xfId="0" applyFill="1" applyBorder="1"/>
    <xf numFmtId="0" fontId="0" fillId="3" borderId="30" xfId="0" applyFill="1" applyBorder="1"/>
    <xf numFmtId="0" fontId="2" fillId="3" borderId="36" xfId="0" applyFont="1" applyFill="1" applyBorder="1"/>
    <xf numFmtId="0" fontId="2" fillId="0" borderId="29" xfId="0" applyFont="1" applyBorder="1"/>
    <xf numFmtId="0" fontId="2" fillId="0" borderId="33" xfId="0" applyFont="1" applyBorder="1"/>
    <xf numFmtId="0" fontId="0" fillId="4" borderId="5" xfId="0" applyFill="1" applyBorder="1"/>
    <xf numFmtId="0" fontId="0" fillId="4" borderId="8" xfId="0" applyFill="1" applyBorder="1"/>
    <xf numFmtId="0" fontId="2" fillId="4" borderId="3" xfId="0" applyFont="1" applyFill="1" applyBorder="1"/>
    <xf numFmtId="0" fontId="0" fillId="4" borderId="38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3" borderId="42" xfId="0" applyFill="1" applyBorder="1"/>
    <xf numFmtId="0" fontId="0" fillId="3" borderId="43" xfId="0" applyFill="1" applyBorder="1"/>
    <xf numFmtId="0" fontId="2" fillId="4" borderId="44" xfId="0" applyFont="1" applyFill="1" applyBorder="1"/>
    <xf numFmtId="2" fontId="2" fillId="4" borderId="38" xfId="0" applyNumberFormat="1" applyFont="1" applyFill="1" applyBorder="1"/>
    <xf numFmtId="2" fontId="2" fillId="4" borderId="39" xfId="0" applyNumberFormat="1" applyFont="1" applyFill="1" applyBorder="1"/>
    <xf numFmtId="0" fontId="0" fillId="0" borderId="34" xfId="0" applyBorder="1"/>
    <xf numFmtId="0" fontId="0" fillId="0" borderId="35" xfId="0" applyBorder="1"/>
    <xf numFmtId="0" fontId="2" fillId="4" borderId="35" xfId="0" applyFont="1" applyFill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2" fillId="4" borderId="4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465992</xdr:colOff>
      <xdr:row>1</xdr:row>
      <xdr:rowOff>56728</xdr:rowOff>
    </xdr:from>
    <xdr:to>
      <xdr:col>8</xdr:col>
      <xdr:colOff>523152</xdr:colOff>
      <xdr:row>2</xdr:row>
      <xdr:rowOff>190499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7A4D1E9F-EDCB-4B92-9968-A304883F99F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485417" y="304378"/>
          <a:ext cx="1800235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323118</xdr:colOff>
      <xdr:row>56</xdr:row>
      <xdr:rowOff>180554</xdr:rowOff>
    </xdr:from>
    <xdr:to>
      <xdr:col>9</xdr:col>
      <xdr:colOff>19429</xdr:colOff>
      <xdr:row>58</xdr:row>
      <xdr:rowOff>103512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CEE03AD4-21A9-4395-A39B-C233C8319A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923568" y="12505904"/>
          <a:ext cx="1434624" cy="30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04C70943-2DBF-4F41-8263-FEC7C4BBE7A1}" userId="S::abi.summerfield@uwtsd.ac.uk::ca5258b9-f1a4-4ad2-af5d-1c126a171107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04C70943-2DBF-4F41-8263-FEC7C4BBE7A1}" id="{DF690008-EC8F-4E83-B7BE-4AF0A897D415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7A0F4-DF3A-4417-B791-10B82B62C0EF}">
  <sheetPr>
    <pageSetUpPr fitToPage="1"/>
  </sheetPr>
  <dimension ref="A1:P60"/>
  <sheetViews>
    <sheetView tabSelected="1" topLeftCell="A14" zoomScale="80" zoomScaleNormal="80" workbookViewId="0">
      <selection activeCell="R45" sqref="R45"/>
    </sheetView>
  </sheetViews>
  <sheetFormatPr defaultRowHeight="14.5" x14ac:dyDescent="0.35"/>
  <cols>
    <col min="1" max="1" width="5.36328125" customWidth="1"/>
    <col min="2" max="2" width="3.6328125" customWidth="1"/>
    <col min="3" max="3" width="22.08984375" customWidth="1"/>
    <col min="4" max="14" width="8.6328125" customWidth="1"/>
    <col min="15" max="15" width="4.90625" customWidth="1"/>
    <col min="16" max="16" width="6.90625" customWidth="1"/>
  </cols>
  <sheetData>
    <row r="1" spans="1:16" ht="19.5" customHeight="1" thickBot="1" x14ac:dyDescent="0.4">
      <c r="A1" s="12"/>
      <c r="B1" s="39"/>
      <c r="C1" s="40"/>
      <c r="D1" s="41"/>
      <c r="E1" s="42"/>
      <c r="F1" s="42"/>
      <c r="G1" s="43"/>
      <c r="H1" s="43" t="s">
        <v>0</v>
      </c>
      <c r="I1" s="42"/>
      <c r="J1" s="42"/>
      <c r="K1" s="42"/>
      <c r="L1" s="42"/>
      <c r="M1" s="42"/>
      <c r="N1" s="42"/>
      <c r="O1" s="44"/>
      <c r="P1" s="12"/>
    </row>
    <row r="2" spans="1:16" ht="19.5" customHeight="1" x14ac:dyDescent="0.35">
      <c r="A2" s="12"/>
      <c r="B2" s="12"/>
      <c r="D2" s="12"/>
      <c r="E2" s="12"/>
      <c r="F2" s="12"/>
      <c r="G2" s="12"/>
      <c r="H2" s="12"/>
      <c r="I2" s="12"/>
      <c r="J2" s="12"/>
      <c r="K2" s="12"/>
      <c r="L2" s="12"/>
      <c r="M2" s="38"/>
      <c r="N2" s="51"/>
      <c r="P2" s="12"/>
    </row>
    <row r="3" spans="1:16" ht="19.5" customHeight="1" thickBot="1" x14ac:dyDescent="0.4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ht="19.5" customHeight="1" x14ac:dyDescent="0.35">
      <c r="A4" s="12"/>
      <c r="B4" s="23"/>
      <c r="C4" s="24" t="s">
        <v>1</v>
      </c>
      <c r="D4" s="88"/>
      <c r="E4" s="89"/>
      <c r="F4" s="89"/>
      <c r="G4" s="89"/>
      <c r="H4" s="89"/>
      <c r="I4" s="89"/>
      <c r="J4" s="90"/>
      <c r="K4" s="95" t="s">
        <v>2</v>
      </c>
      <c r="L4" s="96"/>
      <c r="M4" s="2"/>
      <c r="N4" s="3"/>
      <c r="O4" s="4"/>
      <c r="P4" s="12"/>
    </row>
    <row r="5" spans="1:16" ht="19.5" customHeight="1" x14ac:dyDescent="0.35">
      <c r="A5" s="12"/>
      <c r="B5" s="25"/>
      <c r="C5" s="26" t="s">
        <v>3</v>
      </c>
      <c r="D5" s="82"/>
      <c r="E5" s="83"/>
      <c r="F5" s="83"/>
      <c r="G5" s="83"/>
      <c r="H5" s="83"/>
      <c r="I5" s="83"/>
      <c r="J5" s="84"/>
      <c r="K5" s="91" t="s">
        <v>4</v>
      </c>
      <c r="L5" s="92"/>
      <c r="M5" s="5"/>
      <c r="N5" s="6"/>
      <c r="O5" s="7"/>
      <c r="P5" s="12"/>
    </row>
    <row r="6" spans="1:16" ht="19.5" customHeight="1" x14ac:dyDescent="0.35">
      <c r="A6" s="12"/>
      <c r="B6" s="25"/>
      <c r="C6" s="26" t="s">
        <v>5</v>
      </c>
      <c r="D6" s="82"/>
      <c r="E6" s="83"/>
      <c r="F6" s="83"/>
      <c r="G6" s="83"/>
      <c r="H6" s="83"/>
      <c r="I6" s="83"/>
      <c r="J6" s="84"/>
      <c r="K6" s="91" t="s">
        <v>6</v>
      </c>
      <c r="L6" s="92"/>
      <c r="M6" s="14"/>
      <c r="N6" s="18" t="s">
        <v>7</v>
      </c>
      <c r="O6" s="16"/>
      <c r="P6" s="12"/>
    </row>
    <row r="7" spans="1:16" ht="19.5" customHeight="1" x14ac:dyDescent="0.35">
      <c r="A7" s="12"/>
      <c r="B7" s="25"/>
      <c r="C7" s="26" t="s">
        <v>8</v>
      </c>
      <c r="D7" s="82"/>
      <c r="E7" s="83"/>
      <c r="F7" s="83"/>
      <c r="G7" s="83"/>
      <c r="H7" s="83"/>
      <c r="I7" s="83"/>
      <c r="J7" s="84"/>
      <c r="K7" s="91" t="s">
        <v>9</v>
      </c>
      <c r="L7" s="92"/>
      <c r="M7" s="5"/>
      <c r="N7" s="19" t="s">
        <v>10</v>
      </c>
      <c r="O7" s="13"/>
      <c r="P7" s="12"/>
    </row>
    <row r="8" spans="1:16" ht="19.5" customHeight="1" x14ac:dyDescent="0.35">
      <c r="A8" s="12"/>
      <c r="B8" s="25"/>
      <c r="C8" s="26" t="s">
        <v>11</v>
      </c>
      <c r="D8" s="82"/>
      <c r="E8" s="83"/>
      <c r="F8" s="83"/>
      <c r="G8" s="83"/>
      <c r="H8" s="83"/>
      <c r="I8" s="83"/>
      <c r="J8" s="84"/>
      <c r="K8" s="91" t="s">
        <v>12</v>
      </c>
      <c r="L8" s="92"/>
      <c r="M8" s="5"/>
      <c r="N8" s="19" t="s">
        <v>13</v>
      </c>
      <c r="O8" s="13"/>
      <c r="P8" s="12"/>
    </row>
    <row r="9" spans="1:16" ht="19.5" customHeight="1" x14ac:dyDescent="0.35">
      <c r="A9" s="12"/>
      <c r="B9" s="25"/>
      <c r="C9" s="26" t="s">
        <v>14</v>
      </c>
      <c r="D9" s="82"/>
      <c r="E9" s="83"/>
      <c r="F9" s="83"/>
      <c r="G9" s="83"/>
      <c r="H9" s="83"/>
      <c r="I9" s="83"/>
      <c r="J9" s="84"/>
      <c r="K9" s="91" t="s">
        <v>15</v>
      </c>
      <c r="L9" s="92"/>
      <c r="M9" s="5"/>
      <c r="N9" s="19" t="s">
        <v>7</v>
      </c>
      <c r="O9" s="13"/>
      <c r="P9" s="12"/>
    </row>
    <row r="10" spans="1:16" ht="19.5" customHeight="1" x14ac:dyDescent="0.35">
      <c r="A10" s="12"/>
      <c r="B10" s="25"/>
      <c r="C10" s="26" t="s">
        <v>16</v>
      </c>
      <c r="D10" s="82"/>
      <c r="E10" s="83"/>
      <c r="F10" s="83"/>
      <c r="G10" s="83"/>
      <c r="H10" s="83"/>
      <c r="I10" s="83"/>
      <c r="J10" s="84"/>
      <c r="K10" s="91" t="s">
        <v>17</v>
      </c>
      <c r="L10" s="92"/>
      <c r="M10" s="5"/>
      <c r="N10" s="19" t="s">
        <v>13</v>
      </c>
      <c r="O10" s="13"/>
      <c r="P10" s="12"/>
    </row>
    <row r="11" spans="1:16" ht="19.5" customHeight="1" x14ac:dyDescent="0.35">
      <c r="A11" s="12"/>
      <c r="B11" s="25"/>
      <c r="C11" s="26" t="s">
        <v>18</v>
      </c>
      <c r="D11" s="82"/>
      <c r="E11" s="83"/>
      <c r="F11" s="83"/>
      <c r="G11" s="83"/>
      <c r="H11" s="83"/>
      <c r="I11" s="83"/>
      <c r="J11" s="84"/>
      <c r="K11" s="91" t="s">
        <v>19</v>
      </c>
      <c r="L11" s="92"/>
      <c r="M11" s="15"/>
      <c r="N11" s="20" t="s">
        <v>20</v>
      </c>
      <c r="O11" s="17"/>
      <c r="P11" s="12"/>
    </row>
    <row r="12" spans="1:16" ht="19.5" customHeight="1" thickBot="1" x14ac:dyDescent="0.4">
      <c r="A12" s="12"/>
      <c r="B12" s="27"/>
      <c r="C12" s="28" t="s">
        <v>21</v>
      </c>
      <c r="D12" s="85"/>
      <c r="E12" s="86"/>
      <c r="F12" s="86"/>
      <c r="G12" s="86"/>
      <c r="H12" s="86"/>
      <c r="I12" s="86"/>
      <c r="J12" s="87"/>
      <c r="K12" s="93" t="s">
        <v>22</v>
      </c>
      <c r="L12" s="94"/>
      <c r="M12" s="8"/>
      <c r="N12" s="9"/>
      <c r="O12" s="10"/>
      <c r="P12" s="12"/>
    </row>
    <row r="13" spans="1:16" ht="19.5" customHeight="1" thickBot="1" x14ac:dyDescent="0.4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ht="19.5" customHeight="1" x14ac:dyDescent="0.35">
      <c r="A14" s="12"/>
      <c r="B14" s="30"/>
      <c r="C14" s="31"/>
      <c r="D14" s="34"/>
      <c r="E14" s="31"/>
      <c r="F14" s="31"/>
      <c r="G14" s="31"/>
      <c r="H14" s="32" t="s">
        <v>23</v>
      </c>
      <c r="I14" s="31"/>
      <c r="J14" s="31"/>
      <c r="K14" s="31"/>
      <c r="L14" s="31"/>
      <c r="M14" s="31"/>
      <c r="N14" s="31"/>
      <c r="O14" s="33"/>
      <c r="P14" s="12"/>
    </row>
    <row r="15" spans="1:16" ht="19.5" customHeight="1" x14ac:dyDescent="0.35">
      <c r="A15" s="12"/>
      <c r="B15" s="1"/>
      <c r="C15" s="12"/>
      <c r="D15" s="11" t="s">
        <v>24</v>
      </c>
      <c r="E15" s="12"/>
      <c r="F15" s="11" t="s">
        <v>25</v>
      </c>
      <c r="G15" s="12"/>
      <c r="H15" s="11" t="s">
        <v>26</v>
      </c>
      <c r="I15" s="12"/>
      <c r="J15" s="11" t="s">
        <v>27</v>
      </c>
      <c r="K15" s="12"/>
      <c r="L15" s="11" t="s">
        <v>28</v>
      </c>
      <c r="M15" s="12"/>
      <c r="N15" s="11" t="s">
        <v>29</v>
      </c>
      <c r="O15" s="13"/>
      <c r="P15" s="12"/>
    </row>
    <row r="16" spans="1:16" ht="19.5" customHeight="1" x14ac:dyDescent="0.35">
      <c r="A16" s="12"/>
      <c r="B16" s="25"/>
      <c r="C16" s="26" t="s">
        <v>30</v>
      </c>
      <c r="D16" s="29">
        <v>35</v>
      </c>
      <c r="E16" s="21" t="s">
        <v>20</v>
      </c>
      <c r="F16" s="29">
        <v>5.5</v>
      </c>
      <c r="G16" s="21" t="s">
        <v>20</v>
      </c>
      <c r="H16" s="29">
        <v>1.75</v>
      </c>
      <c r="I16" s="21" t="s">
        <v>20</v>
      </c>
      <c r="J16" s="29"/>
      <c r="K16" s="21" t="s">
        <v>31</v>
      </c>
      <c r="L16" s="29">
        <v>0</v>
      </c>
      <c r="M16" s="21" t="s">
        <v>32</v>
      </c>
      <c r="N16" s="29"/>
      <c r="O16" s="35" t="s">
        <v>20</v>
      </c>
      <c r="P16" s="12"/>
    </row>
    <row r="17" spans="1:16" ht="19.5" customHeight="1" thickBot="1" x14ac:dyDescent="0.4">
      <c r="A17" s="12"/>
      <c r="B17" s="27"/>
      <c r="C17" s="28" t="s">
        <v>33</v>
      </c>
      <c r="D17" s="36">
        <v>30</v>
      </c>
      <c r="E17" s="22" t="s">
        <v>20</v>
      </c>
      <c r="F17" s="36">
        <v>5.5</v>
      </c>
      <c r="G17" s="22" t="s">
        <v>20</v>
      </c>
      <c r="H17" s="36">
        <v>1.5</v>
      </c>
      <c r="I17" s="22" t="s">
        <v>20</v>
      </c>
      <c r="J17" s="36"/>
      <c r="K17" s="22" t="s">
        <v>31</v>
      </c>
      <c r="L17" s="36">
        <v>0</v>
      </c>
      <c r="M17" s="22" t="s">
        <v>32</v>
      </c>
      <c r="N17" s="36"/>
      <c r="O17" s="37" t="s">
        <v>20</v>
      </c>
      <c r="P17" s="12"/>
    </row>
    <row r="18" spans="1:16" ht="19.5" customHeight="1" thickBot="1" x14ac:dyDescent="0.4">
      <c r="A18" s="12"/>
      <c r="B18" s="12"/>
      <c r="C18" s="48"/>
      <c r="D18" s="12"/>
      <c r="E18" s="11"/>
      <c r="F18" s="12"/>
      <c r="G18" s="11"/>
      <c r="H18" s="12"/>
      <c r="I18" s="11"/>
      <c r="J18" s="12"/>
      <c r="K18" s="11"/>
      <c r="L18" s="12"/>
      <c r="M18" s="11"/>
      <c r="N18" s="12"/>
      <c r="O18" s="11"/>
      <c r="P18" s="12"/>
    </row>
    <row r="19" spans="1:16" ht="19.5" customHeight="1" x14ac:dyDescent="0.35">
      <c r="A19" s="12"/>
      <c r="B19" s="23"/>
      <c r="C19" s="52" t="s">
        <v>34</v>
      </c>
      <c r="D19" s="77">
        <v>0.05</v>
      </c>
      <c r="E19" s="78">
        <v>0.1</v>
      </c>
      <c r="F19" s="78">
        <v>0.15</v>
      </c>
      <c r="G19" s="78">
        <v>0.2</v>
      </c>
      <c r="H19" s="78">
        <v>0.25</v>
      </c>
      <c r="I19" s="78">
        <v>0.3</v>
      </c>
      <c r="J19" s="78">
        <v>0.35</v>
      </c>
      <c r="K19" s="78">
        <v>0.4</v>
      </c>
      <c r="L19" s="78">
        <v>0.45</v>
      </c>
      <c r="M19" s="78">
        <v>0.5</v>
      </c>
      <c r="N19" s="60"/>
      <c r="O19" s="61"/>
      <c r="P19" s="12"/>
    </row>
    <row r="20" spans="1:16" ht="19.5" customHeight="1" x14ac:dyDescent="0.35">
      <c r="A20" s="12"/>
      <c r="B20" s="25"/>
      <c r="C20" s="26" t="s">
        <v>35</v>
      </c>
      <c r="D20" s="79">
        <f>$D16*D19</f>
        <v>1.75</v>
      </c>
      <c r="E20" s="79">
        <f t="shared" ref="E20:M20" si="0">$D16*E19</f>
        <v>3.5</v>
      </c>
      <c r="F20" s="79">
        <f t="shared" si="0"/>
        <v>5.25</v>
      </c>
      <c r="G20" s="79">
        <f t="shared" si="0"/>
        <v>7</v>
      </c>
      <c r="H20" s="79">
        <f t="shared" si="0"/>
        <v>8.75</v>
      </c>
      <c r="I20" s="79">
        <f t="shared" si="0"/>
        <v>10.5</v>
      </c>
      <c r="J20" s="79">
        <f t="shared" si="0"/>
        <v>12.25</v>
      </c>
      <c r="K20" s="79">
        <f t="shared" si="0"/>
        <v>14</v>
      </c>
      <c r="L20" s="79">
        <f t="shared" si="0"/>
        <v>15.75</v>
      </c>
      <c r="M20" s="79">
        <f t="shared" si="0"/>
        <v>17.5</v>
      </c>
      <c r="N20" s="66"/>
      <c r="O20" s="67"/>
      <c r="P20" s="12"/>
    </row>
    <row r="21" spans="1:16" ht="19.5" customHeight="1" thickBot="1" x14ac:dyDescent="0.4">
      <c r="A21" s="12"/>
      <c r="B21" s="27"/>
      <c r="C21" s="28" t="s">
        <v>36</v>
      </c>
      <c r="D21" s="80">
        <f>$D17*D19</f>
        <v>1.5</v>
      </c>
      <c r="E21" s="80">
        <f t="shared" ref="E21:M21" si="1">$D17*E19</f>
        <v>3</v>
      </c>
      <c r="F21" s="80">
        <f t="shared" si="1"/>
        <v>4.5</v>
      </c>
      <c r="G21" s="80">
        <f t="shared" si="1"/>
        <v>6</v>
      </c>
      <c r="H21" s="80">
        <f t="shared" si="1"/>
        <v>7.5</v>
      </c>
      <c r="I21" s="80">
        <f t="shared" si="1"/>
        <v>9</v>
      </c>
      <c r="J21" s="80">
        <f t="shared" si="1"/>
        <v>10.5</v>
      </c>
      <c r="K21" s="80">
        <f t="shared" si="1"/>
        <v>12</v>
      </c>
      <c r="L21" s="80">
        <f t="shared" si="1"/>
        <v>13.5</v>
      </c>
      <c r="M21" s="80">
        <f t="shared" si="1"/>
        <v>15</v>
      </c>
      <c r="N21" s="36"/>
      <c r="O21" s="65"/>
      <c r="P21" s="12"/>
    </row>
    <row r="22" spans="1:16" ht="19.5" customHeight="1" thickBot="1" x14ac:dyDescent="0.4">
      <c r="A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 spans="1:16" ht="19.5" customHeight="1" x14ac:dyDescent="0.35">
      <c r="A23" s="12"/>
      <c r="B23" s="23"/>
      <c r="C23" s="70" t="s">
        <v>37</v>
      </c>
      <c r="D23" s="71">
        <v>1</v>
      </c>
      <c r="E23" s="72">
        <v>2</v>
      </c>
      <c r="F23" s="72">
        <v>3</v>
      </c>
      <c r="G23" s="72">
        <v>4</v>
      </c>
      <c r="H23" s="72">
        <v>5</v>
      </c>
      <c r="I23" s="73">
        <v>6</v>
      </c>
      <c r="J23" s="1"/>
      <c r="K23" s="12"/>
      <c r="L23" s="12"/>
      <c r="M23" s="12"/>
      <c r="N23" s="12"/>
      <c r="O23" s="12"/>
      <c r="P23" s="12"/>
    </row>
    <row r="24" spans="1:16" ht="19.5" customHeight="1" x14ac:dyDescent="0.35">
      <c r="A24" s="12"/>
      <c r="B24" s="25"/>
      <c r="C24" s="68" t="s">
        <v>38</v>
      </c>
      <c r="D24" s="62">
        <v>16.5</v>
      </c>
      <c r="E24" s="59">
        <v>33.200000000000003</v>
      </c>
      <c r="F24" s="59">
        <v>69.7</v>
      </c>
      <c r="G24" s="59">
        <v>138.19999999999999</v>
      </c>
      <c r="H24" s="59">
        <v>207.8</v>
      </c>
      <c r="I24" s="74">
        <v>279.5</v>
      </c>
      <c r="J24" s="1"/>
      <c r="K24" s="12"/>
      <c r="L24" s="12"/>
      <c r="M24" s="12"/>
      <c r="N24" s="12"/>
      <c r="O24" s="12"/>
      <c r="P24" s="12"/>
    </row>
    <row r="25" spans="1:16" ht="19.5" customHeight="1" thickBot="1" x14ac:dyDescent="0.4">
      <c r="A25" s="12"/>
      <c r="B25" s="27"/>
      <c r="C25" s="69" t="s">
        <v>39</v>
      </c>
      <c r="D25" s="63">
        <v>19.5</v>
      </c>
      <c r="E25" s="64">
        <v>37.1</v>
      </c>
      <c r="F25" s="64">
        <v>75</v>
      </c>
      <c r="G25" s="64">
        <v>148.5</v>
      </c>
      <c r="H25" s="64">
        <v>219.6</v>
      </c>
      <c r="I25" s="75">
        <v>284.60000000000002</v>
      </c>
      <c r="J25" s="1"/>
      <c r="K25" s="12"/>
      <c r="L25" s="12"/>
      <c r="M25" s="12"/>
      <c r="N25" s="12"/>
      <c r="O25" s="12"/>
      <c r="P25" s="12"/>
    </row>
    <row r="26" spans="1:16" ht="19.5" customHeight="1" thickBot="1" x14ac:dyDescent="0.4">
      <c r="A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  <row r="27" spans="1:16" ht="19.5" customHeight="1" x14ac:dyDescent="0.35">
      <c r="A27" s="12"/>
      <c r="B27" s="30"/>
      <c r="C27" s="31"/>
      <c r="D27" s="31"/>
      <c r="E27" s="31"/>
      <c r="F27" s="31"/>
      <c r="G27" s="31"/>
      <c r="H27" s="32" t="s">
        <v>40</v>
      </c>
      <c r="I27" s="31"/>
      <c r="J27" s="31"/>
      <c r="K27" s="31"/>
      <c r="L27" s="31"/>
      <c r="M27" s="31"/>
      <c r="N27" s="31"/>
      <c r="O27" s="33"/>
      <c r="P27" s="12"/>
    </row>
    <row r="28" spans="1:16" ht="19.5" customHeight="1" x14ac:dyDescent="0.35">
      <c r="A28" s="12"/>
      <c r="B28" s="53">
        <v>1</v>
      </c>
      <c r="C28" s="54" t="s">
        <v>2</v>
      </c>
      <c r="D28" s="54">
        <v>1</v>
      </c>
      <c r="E28" s="54">
        <v>2</v>
      </c>
      <c r="F28" s="54">
        <v>3</v>
      </c>
      <c r="G28" s="54">
        <v>4</v>
      </c>
      <c r="H28" s="54">
        <v>5</v>
      </c>
      <c r="I28" s="54">
        <v>6</v>
      </c>
      <c r="J28" s="54">
        <v>7</v>
      </c>
      <c r="K28" s="54">
        <v>8</v>
      </c>
      <c r="L28" s="54">
        <v>9</v>
      </c>
      <c r="M28" s="54">
        <v>10</v>
      </c>
      <c r="N28" s="54">
        <v>11</v>
      </c>
      <c r="O28" s="58"/>
      <c r="P28" s="12"/>
    </row>
    <row r="29" spans="1:16" ht="19.5" customHeight="1" x14ac:dyDescent="0.35">
      <c r="A29" s="12"/>
      <c r="B29" s="55">
        <v>2</v>
      </c>
      <c r="C29" s="56" t="s">
        <v>41</v>
      </c>
      <c r="D29" s="29">
        <v>25</v>
      </c>
      <c r="E29" s="29">
        <v>25</v>
      </c>
      <c r="F29" s="29">
        <v>25</v>
      </c>
      <c r="G29" s="29">
        <v>25</v>
      </c>
      <c r="H29" s="29">
        <v>25</v>
      </c>
      <c r="I29" s="29">
        <v>25</v>
      </c>
      <c r="J29" s="29">
        <v>25</v>
      </c>
      <c r="K29" s="29">
        <v>25</v>
      </c>
      <c r="L29" s="29">
        <v>25</v>
      </c>
      <c r="M29" s="29"/>
      <c r="N29" s="29"/>
      <c r="O29" s="45"/>
      <c r="P29" s="12"/>
    </row>
    <row r="30" spans="1:16" ht="19.5" customHeight="1" x14ac:dyDescent="0.35">
      <c r="A30" s="12"/>
      <c r="B30" s="55">
        <v>3</v>
      </c>
      <c r="C30" s="56" t="s">
        <v>42</v>
      </c>
      <c r="D30" s="29">
        <f>D20</f>
        <v>1.75</v>
      </c>
      <c r="E30" s="29">
        <f t="shared" ref="E30:K30" si="2">E20</f>
        <v>3.5</v>
      </c>
      <c r="F30" s="29">
        <f t="shared" si="2"/>
        <v>5.25</v>
      </c>
      <c r="G30" s="29">
        <f t="shared" si="2"/>
        <v>7</v>
      </c>
      <c r="H30" s="29">
        <f t="shared" si="2"/>
        <v>8.75</v>
      </c>
      <c r="I30" s="29">
        <f t="shared" si="2"/>
        <v>10.5</v>
      </c>
      <c r="J30" s="29">
        <f t="shared" si="2"/>
        <v>12.25</v>
      </c>
      <c r="K30" s="29">
        <f t="shared" si="2"/>
        <v>14</v>
      </c>
      <c r="L30" s="29">
        <v>15.2</v>
      </c>
      <c r="M30" s="29"/>
      <c r="N30" s="29"/>
      <c r="O30" s="45"/>
      <c r="P30" s="12"/>
    </row>
    <row r="31" spans="1:16" ht="19.5" customHeight="1" x14ac:dyDescent="0.35">
      <c r="A31" s="12"/>
      <c r="B31" s="55">
        <v>4</v>
      </c>
      <c r="C31" s="56" t="s">
        <v>43</v>
      </c>
      <c r="D31" s="29">
        <v>2</v>
      </c>
      <c r="E31" s="29">
        <v>3</v>
      </c>
      <c r="F31" s="29">
        <v>4</v>
      </c>
      <c r="G31" s="29">
        <v>4</v>
      </c>
      <c r="H31" s="29">
        <v>4</v>
      </c>
      <c r="I31" s="29">
        <v>4</v>
      </c>
      <c r="J31" s="29">
        <v>4</v>
      </c>
      <c r="K31" s="29">
        <v>4</v>
      </c>
      <c r="L31" s="29">
        <v>4</v>
      </c>
      <c r="M31" s="29"/>
      <c r="N31" s="29"/>
      <c r="O31" s="45"/>
      <c r="P31" s="12"/>
    </row>
    <row r="32" spans="1:16" ht="19.5" customHeight="1" x14ac:dyDescent="0.35">
      <c r="A32" s="12"/>
      <c r="B32" s="55">
        <v>5</v>
      </c>
      <c r="C32" s="56" t="s">
        <v>44</v>
      </c>
      <c r="D32" s="29">
        <v>82</v>
      </c>
      <c r="E32" s="29">
        <v>75</v>
      </c>
      <c r="F32" s="29">
        <v>51</v>
      </c>
      <c r="G32" s="29">
        <v>62</v>
      </c>
      <c r="H32" s="29">
        <v>68</v>
      </c>
      <c r="I32" s="29">
        <v>73</v>
      </c>
      <c r="J32" s="29">
        <v>76</v>
      </c>
      <c r="K32" s="29">
        <v>77</v>
      </c>
      <c r="L32" s="29">
        <v>78.5</v>
      </c>
      <c r="M32" s="29"/>
      <c r="N32" s="29"/>
      <c r="O32" s="45"/>
      <c r="P32" s="12"/>
    </row>
    <row r="33" spans="1:16" ht="19.5" customHeight="1" x14ac:dyDescent="0.35">
      <c r="A33" s="12"/>
      <c r="B33" s="55">
        <v>6</v>
      </c>
      <c r="C33" s="56" t="s">
        <v>45</v>
      </c>
      <c r="D33" s="29">
        <f>D32/100</f>
        <v>0.82</v>
      </c>
      <c r="E33" s="29">
        <f t="shared" ref="E33:L33" si="3">E32/100</f>
        <v>0.75</v>
      </c>
      <c r="F33" s="29">
        <f t="shared" si="3"/>
        <v>0.51</v>
      </c>
      <c r="G33" s="29">
        <f t="shared" si="3"/>
        <v>0.62</v>
      </c>
      <c r="H33" s="29">
        <f t="shared" si="3"/>
        <v>0.68</v>
      </c>
      <c r="I33" s="29">
        <f t="shared" si="3"/>
        <v>0.73</v>
      </c>
      <c r="J33" s="29">
        <f t="shared" si="3"/>
        <v>0.76</v>
      </c>
      <c r="K33" s="29">
        <f t="shared" si="3"/>
        <v>0.77</v>
      </c>
      <c r="L33" s="29">
        <f t="shared" si="3"/>
        <v>0.78500000000000003</v>
      </c>
      <c r="M33" s="29"/>
      <c r="N33" s="29"/>
      <c r="O33" s="45"/>
      <c r="P33" s="12"/>
    </row>
    <row r="34" spans="1:16" ht="19.5" customHeight="1" x14ac:dyDescent="0.35">
      <c r="A34" s="12"/>
      <c r="B34" s="55">
        <v>7</v>
      </c>
      <c r="C34" s="76" t="s">
        <v>46</v>
      </c>
      <c r="D34" s="29">
        <f>D33*E24</f>
        <v>27.224</v>
      </c>
      <c r="E34" s="29">
        <f>E33*F24</f>
        <v>52.275000000000006</v>
      </c>
      <c r="F34" s="29">
        <f>F33*$G24</f>
        <v>70.481999999999999</v>
      </c>
      <c r="G34" s="29">
        <f t="shared" ref="G34:L34" si="4">G33*$G24</f>
        <v>85.683999999999997</v>
      </c>
      <c r="H34" s="29">
        <f t="shared" si="4"/>
        <v>93.975999999999999</v>
      </c>
      <c r="I34" s="29">
        <f t="shared" si="4"/>
        <v>100.886</v>
      </c>
      <c r="J34" s="29">
        <f t="shared" si="4"/>
        <v>105.032</v>
      </c>
      <c r="K34" s="29">
        <f t="shared" si="4"/>
        <v>106.41399999999999</v>
      </c>
      <c r="L34" s="29">
        <f t="shared" si="4"/>
        <v>108.48699999999999</v>
      </c>
      <c r="M34" s="29"/>
      <c r="N34" s="29"/>
      <c r="O34" s="45"/>
      <c r="P34" s="12"/>
    </row>
    <row r="35" spans="1:16" ht="19.5" customHeight="1" x14ac:dyDescent="0.35">
      <c r="A35" s="12"/>
      <c r="B35" s="55">
        <v>8</v>
      </c>
      <c r="C35" s="56" t="s">
        <v>47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/>
      <c r="N35" s="29"/>
      <c r="O35" s="45"/>
      <c r="P35" s="12"/>
    </row>
    <row r="36" spans="1:16" ht="19.5" customHeight="1" x14ac:dyDescent="0.35">
      <c r="A36" s="12"/>
      <c r="B36" s="55">
        <v>9</v>
      </c>
      <c r="C36" s="56" t="s">
        <v>48</v>
      </c>
      <c r="D36" s="29">
        <f>D34</f>
        <v>27.224</v>
      </c>
      <c r="E36" s="29">
        <f t="shared" ref="E36:L36" si="5">E34</f>
        <v>52.275000000000006</v>
      </c>
      <c r="F36" s="29">
        <f t="shared" si="5"/>
        <v>70.481999999999999</v>
      </c>
      <c r="G36" s="29">
        <f t="shared" si="5"/>
        <v>85.683999999999997</v>
      </c>
      <c r="H36" s="29">
        <f t="shared" si="5"/>
        <v>93.975999999999999</v>
      </c>
      <c r="I36" s="29">
        <f t="shared" si="5"/>
        <v>100.886</v>
      </c>
      <c r="J36" s="29">
        <f t="shared" si="5"/>
        <v>105.032</v>
      </c>
      <c r="K36" s="29">
        <f t="shared" si="5"/>
        <v>106.41399999999999</v>
      </c>
      <c r="L36" s="29">
        <f t="shared" si="5"/>
        <v>108.48699999999999</v>
      </c>
      <c r="M36" s="29"/>
      <c r="N36" s="29"/>
      <c r="O36" s="45"/>
      <c r="P36" s="12"/>
    </row>
    <row r="37" spans="1:16" ht="19.5" customHeight="1" thickBot="1" x14ac:dyDescent="0.4">
      <c r="A37" s="12"/>
      <c r="B37" s="81">
        <v>10</v>
      </c>
      <c r="C37" s="57" t="s">
        <v>49</v>
      </c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46"/>
      <c r="P37" s="12"/>
    </row>
    <row r="38" spans="1:16" ht="19.5" customHeight="1" x14ac:dyDescent="0.35">
      <c r="A38" s="12"/>
      <c r="B38" s="12"/>
      <c r="C38" s="12"/>
      <c r="D38" s="12"/>
      <c r="E38" s="47" t="s">
        <v>50</v>
      </c>
      <c r="F38" s="49"/>
      <c r="G38" s="11" t="s">
        <v>51</v>
      </c>
      <c r="H38" s="12"/>
      <c r="I38" s="12"/>
      <c r="J38" s="12"/>
      <c r="K38" s="47" t="s">
        <v>52</v>
      </c>
      <c r="L38" s="49"/>
      <c r="M38" s="11" t="s">
        <v>51</v>
      </c>
      <c r="N38" s="12"/>
      <c r="O38" s="12"/>
      <c r="P38" s="12"/>
    </row>
    <row r="39" spans="1:16" ht="19.5" customHeight="1" thickBot="1" x14ac:dyDescent="0.4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9.5" customHeight="1" x14ac:dyDescent="0.35">
      <c r="A40" s="12"/>
      <c r="B40" s="30"/>
      <c r="C40" s="31"/>
      <c r="D40" s="31"/>
      <c r="E40" s="31"/>
      <c r="F40" s="31"/>
      <c r="G40" s="31"/>
      <c r="H40" s="32" t="s">
        <v>53</v>
      </c>
      <c r="I40" s="31"/>
      <c r="J40" s="31"/>
      <c r="K40" s="31"/>
      <c r="L40" s="31"/>
      <c r="M40" s="31"/>
      <c r="N40" s="31"/>
      <c r="O40" s="33"/>
      <c r="P40" s="12"/>
    </row>
    <row r="41" spans="1:16" ht="19.5" customHeight="1" x14ac:dyDescent="0.35">
      <c r="A41" s="12"/>
      <c r="B41" s="53">
        <v>1</v>
      </c>
      <c r="C41" s="54" t="s">
        <v>2</v>
      </c>
      <c r="D41" s="54">
        <v>1</v>
      </c>
      <c r="E41" s="54">
        <v>2</v>
      </c>
      <c r="F41" s="54">
        <v>3</v>
      </c>
      <c r="G41" s="54">
        <v>4</v>
      </c>
      <c r="H41" s="54">
        <v>5</v>
      </c>
      <c r="I41" s="54">
        <v>6</v>
      </c>
      <c r="J41" s="54">
        <v>7</v>
      </c>
      <c r="K41" s="54">
        <v>8</v>
      </c>
      <c r="L41" s="54">
        <v>9</v>
      </c>
      <c r="M41" s="54">
        <v>10</v>
      </c>
      <c r="N41" s="54">
        <v>11</v>
      </c>
      <c r="O41" s="58"/>
      <c r="P41" s="12"/>
    </row>
    <row r="42" spans="1:16" ht="19.5" customHeight="1" x14ac:dyDescent="0.35">
      <c r="A42" s="12"/>
      <c r="B42" s="55">
        <v>2</v>
      </c>
      <c r="C42" s="56" t="s">
        <v>41</v>
      </c>
      <c r="D42" s="29">
        <v>25</v>
      </c>
      <c r="E42" s="29">
        <v>25</v>
      </c>
      <c r="F42" s="29">
        <v>25</v>
      </c>
      <c r="G42" s="29">
        <v>25</v>
      </c>
      <c r="H42" s="29">
        <v>25</v>
      </c>
      <c r="I42" s="29">
        <v>25</v>
      </c>
      <c r="J42" s="29">
        <v>25</v>
      </c>
      <c r="K42" s="29">
        <v>25</v>
      </c>
      <c r="L42" s="29">
        <v>25</v>
      </c>
      <c r="M42" s="29">
        <v>25</v>
      </c>
      <c r="N42" s="29">
        <v>25</v>
      </c>
      <c r="O42" s="45"/>
      <c r="P42" s="12"/>
    </row>
    <row r="43" spans="1:16" ht="19.5" customHeight="1" x14ac:dyDescent="0.35">
      <c r="A43" s="12"/>
      <c r="B43" s="55">
        <v>3</v>
      </c>
      <c r="C43" s="56" t="s">
        <v>42</v>
      </c>
      <c r="D43" s="29">
        <f>D21</f>
        <v>1.5</v>
      </c>
      <c r="E43" s="29">
        <f t="shared" ref="E43:M43" si="6">E21</f>
        <v>3</v>
      </c>
      <c r="F43" s="29">
        <f t="shared" si="6"/>
        <v>4.5</v>
      </c>
      <c r="G43" s="29">
        <f t="shared" si="6"/>
        <v>6</v>
      </c>
      <c r="H43" s="29">
        <f t="shared" si="6"/>
        <v>7.5</v>
      </c>
      <c r="I43" s="29">
        <f t="shared" si="6"/>
        <v>9</v>
      </c>
      <c r="J43" s="29">
        <f t="shared" si="6"/>
        <v>10.5</v>
      </c>
      <c r="K43" s="29">
        <v>10.9</v>
      </c>
      <c r="L43" s="29">
        <f t="shared" si="6"/>
        <v>13.5</v>
      </c>
      <c r="M43" s="29">
        <f t="shared" si="6"/>
        <v>15</v>
      </c>
      <c r="N43" s="29"/>
      <c r="O43" s="45"/>
      <c r="P43" s="12"/>
    </row>
    <row r="44" spans="1:16" ht="19.5" customHeight="1" x14ac:dyDescent="0.35">
      <c r="A44" s="12"/>
      <c r="B44" s="55">
        <v>4</v>
      </c>
      <c r="C44" s="56" t="s">
        <v>43</v>
      </c>
      <c r="D44" s="29">
        <v>1</v>
      </c>
      <c r="E44" s="29">
        <v>3</v>
      </c>
      <c r="F44" s="29">
        <v>3</v>
      </c>
      <c r="G44" s="29">
        <v>3</v>
      </c>
      <c r="H44" s="29">
        <v>3</v>
      </c>
      <c r="I44" s="29">
        <v>3</v>
      </c>
      <c r="J44" s="29">
        <v>4</v>
      </c>
      <c r="K44" s="29">
        <v>4</v>
      </c>
      <c r="L44" s="29"/>
      <c r="M44" s="29"/>
      <c r="N44" s="29"/>
      <c r="O44" s="45"/>
      <c r="P44" s="12"/>
    </row>
    <row r="45" spans="1:16" ht="19.5" customHeight="1" x14ac:dyDescent="0.35">
      <c r="A45" s="12"/>
      <c r="B45" s="55">
        <v>5</v>
      </c>
      <c r="C45" s="56" t="s">
        <v>44</v>
      </c>
      <c r="D45" s="29">
        <v>93</v>
      </c>
      <c r="E45" s="29">
        <v>51</v>
      </c>
      <c r="F45">
        <v>73</v>
      </c>
      <c r="G45" s="29">
        <v>83</v>
      </c>
      <c r="H45" s="29">
        <v>89</v>
      </c>
      <c r="I45" s="29">
        <v>92.5</v>
      </c>
      <c r="J45" s="29">
        <v>49</v>
      </c>
      <c r="K45" s="29">
        <v>49</v>
      </c>
      <c r="L45" s="29"/>
      <c r="M45" s="29"/>
      <c r="N45" s="29"/>
      <c r="O45" s="45"/>
      <c r="P45" s="12"/>
    </row>
    <row r="46" spans="1:16" ht="19.5" customHeight="1" x14ac:dyDescent="0.35">
      <c r="A46" s="12"/>
      <c r="B46" s="55">
        <v>6</v>
      </c>
      <c r="C46" s="56" t="s">
        <v>45</v>
      </c>
      <c r="D46" s="29">
        <v>0.93</v>
      </c>
      <c r="E46" s="29">
        <v>0.51</v>
      </c>
      <c r="F46" s="29">
        <v>0.73</v>
      </c>
      <c r="G46" s="29">
        <v>0.83</v>
      </c>
      <c r="H46" s="29">
        <v>0.89</v>
      </c>
      <c r="I46" s="29">
        <v>0.92500000000000004</v>
      </c>
      <c r="J46" s="29">
        <v>0.49</v>
      </c>
      <c r="K46" s="29">
        <v>0.49</v>
      </c>
      <c r="L46" s="29"/>
      <c r="M46" s="29"/>
      <c r="N46" s="29"/>
      <c r="O46" s="45"/>
      <c r="P46" s="12"/>
    </row>
    <row r="47" spans="1:16" ht="19.5" customHeight="1" x14ac:dyDescent="0.35">
      <c r="A47" s="12"/>
      <c r="B47" s="55">
        <v>7</v>
      </c>
      <c r="C47" s="76" t="s">
        <v>54</v>
      </c>
      <c r="D47" s="29">
        <f>D46*D25</f>
        <v>18.135000000000002</v>
      </c>
      <c r="E47" s="29">
        <f>E46*75</f>
        <v>38.25</v>
      </c>
      <c r="F47" s="29">
        <f>F46*75</f>
        <v>54.75</v>
      </c>
      <c r="G47" s="29">
        <f>G46*75</f>
        <v>62.25</v>
      </c>
      <c r="H47" s="29">
        <f>H46*75</f>
        <v>66.75</v>
      </c>
      <c r="I47" s="29">
        <f>I46*75</f>
        <v>69.375</v>
      </c>
      <c r="J47" s="29">
        <f>J46*148.5</f>
        <v>72.765000000000001</v>
      </c>
      <c r="K47" s="29">
        <f>K46*148.5</f>
        <v>72.765000000000001</v>
      </c>
      <c r="L47" s="29"/>
      <c r="M47" s="29"/>
      <c r="N47" s="29"/>
      <c r="O47" s="45"/>
      <c r="P47" s="12"/>
    </row>
    <row r="48" spans="1:16" ht="19.5" customHeight="1" x14ac:dyDescent="0.35">
      <c r="A48" s="12"/>
      <c r="B48" s="55">
        <v>8</v>
      </c>
      <c r="C48" s="56" t="s">
        <v>47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45"/>
      <c r="P48" s="12"/>
    </row>
    <row r="49" spans="1:16" ht="19.5" customHeight="1" x14ac:dyDescent="0.35">
      <c r="A49" s="12"/>
      <c r="B49" s="55">
        <v>9</v>
      </c>
      <c r="C49" s="56" t="s">
        <v>48</v>
      </c>
      <c r="D49" s="29">
        <f>D47</f>
        <v>18.135000000000002</v>
      </c>
      <c r="E49" s="29">
        <f t="shared" ref="E49:K49" si="7">E47</f>
        <v>38.25</v>
      </c>
      <c r="F49" s="29">
        <f t="shared" si="7"/>
        <v>54.75</v>
      </c>
      <c r="G49" s="29">
        <f t="shared" si="7"/>
        <v>62.25</v>
      </c>
      <c r="H49" s="29">
        <f t="shared" si="7"/>
        <v>66.75</v>
      </c>
      <c r="I49" s="29">
        <f t="shared" si="7"/>
        <v>69.375</v>
      </c>
      <c r="J49" s="29">
        <f t="shared" si="7"/>
        <v>72.765000000000001</v>
      </c>
      <c r="K49" s="29">
        <f t="shared" si="7"/>
        <v>72.765000000000001</v>
      </c>
      <c r="L49" s="29"/>
      <c r="M49" s="29"/>
      <c r="N49" s="29"/>
      <c r="O49" s="45"/>
      <c r="P49" s="12"/>
    </row>
    <row r="50" spans="1:16" ht="19.5" customHeight="1" thickBot="1" x14ac:dyDescent="0.4">
      <c r="A50" s="12"/>
      <c r="B50" s="81">
        <v>10</v>
      </c>
      <c r="C50" s="57" t="s">
        <v>49</v>
      </c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46"/>
      <c r="P50" s="12"/>
    </row>
    <row r="51" spans="1:16" ht="19.5" customHeight="1" x14ac:dyDescent="0.35">
      <c r="A51" s="12"/>
      <c r="B51" s="12"/>
      <c r="C51" s="12"/>
      <c r="D51" s="12"/>
      <c r="E51" s="47" t="s">
        <v>50</v>
      </c>
      <c r="F51" s="49"/>
      <c r="G51" s="11" t="s">
        <v>51</v>
      </c>
      <c r="H51" s="12"/>
      <c r="I51" s="12"/>
      <c r="J51" s="12"/>
      <c r="K51" s="47" t="s">
        <v>52</v>
      </c>
      <c r="L51" s="49"/>
      <c r="M51" s="11" t="s">
        <v>51</v>
      </c>
      <c r="N51" s="12"/>
      <c r="O51" s="12"/>
      <c r="P51" s="12"/>
    </row>
    <row r="52" spans="1:16" ht="19.5" customHeight="1" x14ac:dyDescent="0.3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 spans="1:16" ht="19.5" customHeight="1" x14ac:dyDescent="0.35">
      <c r="A53" s="12"/>
      <c r="B53" s="12"/>
      <c r="C53" s="12"/>
      <c r="D53" s="11"/>
      <c r="E53" s="48" t="s">
        <v>55</v>
      </c>
      <c r="F53" s="49"/>
      <c r="G53" s="11"/>
      <c r="H53" s="11"/>
      <c r="I53" s="11"/>
      <c r="J53" s="48" t="s">
        <v>56</v>
      </c>
      <c r="K53" s="49"/>
      <c r="L53" s="11"/>
      <c r="M53" s="11"/>
      <c r="N53" s="11"/>
      <c r="O53" s="11"/>
      <c r="P53" s="12"/>
    </row>
    <row r="54" spans="1:16" ht="19.5" customHeight="1" x14ac:dyDescent="0.35">
      <c r="A54" s="12"/>
      <c r="B54" s="12"/>
      <c r="C54" s="12"/>
      <c r="D54" s="11"/>
      <c r="E54" s="48" t="s">
        <v>57</v>
      </c>
      <c r="F54" s="49"/>
      <c r="G54" s="11"/>
      <c r="H54" s="11"/>
      <c r="I54" s="11"/>
      <c r="J54" s="48" t="s">
        <v>58</v>
      </c>
      <c r="K54" s="50"/>
      <c r="L54" s="11" t="s">
        <v>59</v>
      </c>
      <c r="M54" s="11"/>
      <c r="N54" s="11"/>
      <c r="O54" s="11"/>
      <c r="P54" s="12"/>
    </row>
    <row r="55" spans="1:16" ht="19.5" customHeight="1" x14ac:dyDescent="0.35">
      <c r="A55" s="12"/>
      <c r="B55" s="12"/>
      <c r="C55" s="12"/>
      <c r="D55" s="11"/>
      <c r="E55" s="48" t="s">
        <v>60</v>
      </c>
      <c r="F55" s="49"/>
      <c r="G55" s="11"/>
      <c r="H55" s="11"/>
      <c r="I55" s="11"/>
      <c r="J55" s="48" t="s">
        <v>61</v>
      </c>
      <c r="K55" s="49"/>
      <c r="L55" s="49"/>
      <c r="M55" s="49"/>
      <c r="N55" s="49"/>
      <c r="O55" s="11" t="s">
        <v>62</v>
      </c>
      <c r="P55" s="12"/>
    </row>
    <row r="56" spans="1:16" x14ac:dyDescent="0.3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 spans="1:16" x14ac:dyDescent="0.3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 spans="1:16" x14ac:dyDescent="0.3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 spans="1:16" x14ac:dyDescent="0.3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 spans="1:16" x14ac:dyDescent="0.3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</sheetData>
  <mergeCells count="18">
    <mergeCell ref="K10:L10"/>
    <mergeCell ref="K11:L11"/>
    <mergeCell ref="K12:L12"/>
    <mergeCell ref="K4:L4"/>
    <mergeCell ref="K5:L5"/>
    <mergeCell ref="K6:L6"/>
    <mergeCell ref="K7:L7"/>
    <mergeCell ref="K8:L8"/>
    <mergeCell ref="K9:L9"/>
    <mergeCell ref="D9:J9"/>
    <mergeCell ref="D10:J10"/>
    <mergeCell ref="D11:J11"/>
    <mergeCell ref="D12:J12"/>
    <mergeCell ref="D4:J4"/>
    <mergeCell ref="D5:J5"/>
    <mergeCell ref="D6:J6"/>
    <mergeCell ref="D7:J7"/>
    <mergeCell ref="D8:J8"/>
  </mergeCells>
  <pageMargins left="0.7" right="0.7" top="0.75" bottom="0.75" header="0.3" footer="0.3"/>
  <pageSetup scale="54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9ECEB5-DF0D-43DD-B02E-A420F63E8DB5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3681853D-7C2C-4B72-87A1-727ABD691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E3A586-C6AF-4661-B24A-C54F17E759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Reuben Pearson-Warder (2304115)</cp:lastModifiedBy>
  <cp:revision/>
  <dcterms:created xsi:type="dcterms:W3CDTF">2022-03-10T10:37:56Z</dcterms:created>
  <dcterms:modified xsi:type="dcterms:W3CDTF">2025-10-27T11:56:54Z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