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003"/>
  <workbookPr autoCompressPictures="0" defaultThemeVersion="124226"/>
  <bookViews>
    <workbookView xWindow="0" yWindow="0" windowWidth="17400" windowHeight="13080" xr2:uid="{00000000-000D-0000-FFFF-FFFF00000000}"/>
  </bookViews>
  <sheets>
    <sheet name="Sheet1" sheetId="1" r:id="rId1"/>
    <sheet name="SDB" sheetId="7" r:id="rId2"/>
    <sheet name="PDB" sheetId="4" r:id="rId3"/>
    <sheet name="CBR" sheetId="2" r:id="rId4"/>
    <sheet name="CBP" sheetId="3" r:id="rId5"/>
    <sheet name="PCB" sheetId="6" r:id="rId6"/>
    <sheet name="FINAL" sheetId="5" r:id="rId7"/>
  </sheets>
  <calcPr calcId="171026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1" i="5" l="1"/>
  <c r="H12" i="5"/>
  <c r="H14" i="5"/>
  <c r="H19" i="5"/>
  <c r="U9" i="1"/>
  <c r="V10" i="1"/>
  <c r="V12" i="1"/>
  <c r="G59" i="1"/>
  <c r="G54" i="1"/>
  <c r="S26" i="1"/>
  <c r="P16" i="1"/>
  <c r="O7" i="1"/>
  <c r="H75" i="5"/>
  <c r="H46" i="5"/>
  <c r="H45" i="5"/>
  <c r="F19" i="4"/>
  <c r="E19" i="4"/>
  <c r="D19" i="4"/>
  <c r="G61" i="5"/>
  <c r="G55" i="5"/>
  <c r="H62" i="5"/>
  <c r="H32" i="5"/>
  <c r="H34" i="5"/>
  <c r="M22" i="3"/>
  <c r="K22" i="3"/>
  <c r="J22" i="3"/>
  <c r="I22" i="3"/>
  <c r="H22" i="3"/>
  <c r="G22" i="3"/>
  <c r="F22" i="3"/>
  <c r="E22" i="3"/>
  <c r="D22" i="3"/>
  <c r="K20" i="2"/>
  <c r="I20" i="2"/>
  <c r="H20" i="2"/>
  <c r="G20" i="2"/>
  <c r="F20" i="2"/>
  <c r="E20" i="2"/>
  <c r="J19" i="4"/>
  <c r="I19" i="4"/>
  <c r="H19" i="4"/>
  <c r="G19" i="4"/>
  <c r="G17" i="7"/>
  <c r="F17" i="7"/>
  <c r="E17" i="7"/>
  <c r="R46" i="1"/>
  <c r="Q46" i="1"/>
  <c r="P46" i="1"/>
  <c r="O46" i="1"/>
  <c r="N46" i="1"/>
  <c r="M46" i="1"/>
  <c r="L46" i="1"/>
  <c r="J46" i="1"/>
  <c r="I46" i="1"/>
  <c r="H46" i="1"/>
  <c r="G46" i="1"/>
  <c r="F46" i="1"/>
  <c r="E46" i="1"/>
  <c r="D46" i="1"/>
  <c r="C46" i="1"/>
  <c r="V37" i="1"/>
  <c r="S33" i="1"/>
  <c r="S32" i="1"/>
  <c r="T30" i="1"/>
  <c r="T41" i="1"/>
  <c r="S29" i="1"/>
  <c r="S28" i="1"/>
  <c r="S27" i="1"/>
  <c r="S20" i="1"/>
  <c r="S18" i="1"/>
  <c r="S17" i="1"/>
  <c r="S41" i="1"/>
  <c r="V16" i="1"/>
  <c r="V15" i="1"/>
  <c r="V14" i="1"/>
  <c r="K46" i="1"/>
  <c r="U13" i="1"/>
  <c r="U11" i="1"/>
  <c r="U8" i="1"/>
  <c r="U7" i="1"/>
  <c r="U46" i="1"/>
  <c r="V6" i="1"/>
  <c r="H47" i="5"/>
  <c r="H80" i="5"/>
  <c r="H64" i="5"/>
  <c r="H69" i="5"/>
  <c r="S43" i="1"/>
  <c r="S46" i="1"/>
  <c r="T46" i="1"/>
  <c r="V43" i="1"/>
  <c r="V46" i="1"/>
</calcChain>
</file>

<file path=xl/sharedStrings.xml><?xml version="1.0" encoding="utf-8"?>
<sst xmlns="http://schemas.openxmlformats.org/spreadsheetml/2006/main" count="311" uniqueCount="149">
  <si>
    <t>Account Name</t>
  </si>
  <si>
    <t>B/P</t>
  </si>
  <si>
    <t xml:space="preserve">Opening </t>
  </si>
  <si>
    <t>Balances</t>
  </si>
  <si>
    <t>Sales Day</t>
  </si>
  <si>
    <t>Book</t>
  </si>
  <si>
    <t>Purchase</t>
  </si>
  <si>
    <t>Day Book</t>
  </si>
  <si>
    <t>Cash</t>
  </si>
  <si>
    <t>Receipts</t>
  </si>
  <si>
    <t>Payments</t>
  </si>
  <si>
    <t>Petty Cash</t>
  </si>
  <si>
    <t xml:space="preserve">Draft </t>
  </si>
  <si>
    <t>Adjustments</t>
  </si>
  <si>
    <t>Profit and Loss</t>
  </si>
  <si>
    <t>Balance Sheet</t>
  </si>
  <si>
    <t>Account</t>
  </si>
  <si>
    <t>DR</t>
  </si>
  <si>
    <t>CR</t>
  </si>
  <si>
    <t>Capital</t>
  </si>
  <si>
    <t>B</t>
  </si>
  <si>
    <t>Bank</t>
  </si>
  <si>
    <t>Cash in Hand</t>
  </si>
  <si>
    <t>Motor Vehicles</t>
  </si>
  <si>
    <t>Provision for Dep'n (MV)</t>
  </si>
  <si>
    <t>Fixtures and Equipment</t>
  </si>
  <si>
    <t>Provision for Dep'n (F &amp; E)</t>
  </si>
  <si>
    <t xml:space="preserve"> </t>
  </si>
  <si>
    <t>Trade Debtors</t>
  </si>
  <si>
    <t>Trade Creditors</t>
  </si>
  <si>
    <t>Bank Loan</t>
  </si>
  <si>
    <t>VAT Control Account</t>
  </si>
  <si>
    <t>Telephone</t>
  </si>
  <si>
    <t>P</t>
  </si>
  <si>
    <t>Electricity</t>
  </si>
  <si>
    <t>Gas</t>
  </si>
  <si>
    <t>Stock at 1-1-14</t>
  </si>
  <si>
    <t>Sales</t>
  </si>
  <si>
    <t>Purchases</t>
  </si>
  <si>
    <t>Discount Allowed</t>
  </si>
  <si>
    <t>Disposals</t>
  </si>
  <si>
    <t>Insurance</t>
  </si>
  <si>
    <t>Legal fees</t>
  </si>
  <si>
    <t>Stamps</t>
  </si>
  <si>
    <t>Advertising</t>
  </si>
  <si>
    <t>Discount Received</t>
  </si>
  <si>
    <t>Dep'n Exp(F&amp;E)</t>
  </si>
  <si>
    <t>Dep'n Exp(MV)</t>
  </si>
  <si>
    <t>Closing Stock (B/S)</t>
  </si>
  <si>
    <t>Closing Stock (P&amp;L)</t>
  </si>
  <si>
    <t>Rent</t>
  </si>
  <si>
    <t>Accruals</t>
  </si>
  <si>
    <t>Prepayments</t>
  </si>
  <si>
    <t>Drawings</t>
  </si>
  <si>
    <t>Profit for the Period</t>
  </si>
  <si>
    <t>Depn charge (F &amp; F)</t>
  </si>
  <si>
    <t>=</t>
  </si>
  <si>
    <t>15 % x (14000-5500) x 3/12</t>
  </si>
  <si>
    <t>15 % x (833 + 100) x 1/12</t>
  </si>
  <si>
    <t>Depn charge (MV)</t>
  </si>
  <si>
    <t>25% x 12000 x 3/12</t>
  </si>
  <si>
    <t>25% x 667 x 1/12</t>
  </si>
  <si>
    <t>SALES DAY BOOK</t>
  </si>
  <si>
    <t>Date</t>
  </si>
  <si>
    <t>Customer</t>
  </si>
  <si>
    <t>Total</t>
  </si>
  <si>
    <t>VAT</t>
  </si>
  <si>
    <t>Net</t>
  </si>
  <si>
    <t>£</t>
  </si>
  <si>
    <t>Mr Mason</t>
  </si>
  <si>
    <t>Mr Joseph</t>
  </si>
  <si>
    <t>Mr Daniel</t>
  </si>
  <si>
    <t>PURCHASE DAY BOOK</t>
  </si>
  <si>
    <t>Narrative</t>
  </si>
  <si>
    <t>Equipment</t>
  </si>
  <si>
    <t>Car</t>
  </si>
  <si>
    <t>Mr Callum</t>
  </si>
  <si>
    <t>Mr Garin</t>
  </si>
  <si>
    <t>Garin</t>
  </si>
  <si>
    <t>CASH BOOK (Receipts)</t>
  </si>
  <si>
    <t xml:space="preserve">From </t>
  </si>
  <si>
    <t>Discount</t>
  </si>
  <si>
    <t>Debtors</t>
  </si>
  <si>
    <t>Allowed</t>
  </si>
  <si>
    <t>Mr James</t>
  </si>
  <si>
    <t>Mr Henderson</t>
  </si>
  <si>
    <t>CASH BOOK (Payments)</t>
  </si>
  <si>
    <t xml:space="preserve">        Narrative</t>
  </si>
  <si>
    <t>To</t>
  </si>
  <si>
    <t>Petty</t>
  </si>
  <si>
    <t xml:space="preserve">Legal </t>
  </si>
  <si>
    <t>Import</t>
  </si>
  <si>
    <t>Creditors</t>
  </si>
  <si>
    <t>Fees</t>
  </si>
  <si>
    <t>Duty</t>
  </si>
  <si>
    <t>Received</t>
  </si>
  <si>
    <t>Mr Lewis</t>
  </si>
  <si>
    <t>HM C and E</t>
  </si>
  <si>
    <t>Legal Fees</t>
  </si>
  <si>
    <t>Import Duty</t>
  </si>
  <si>
    <t>PETTY CASH BOOK</t>
  </si>
  <si>
    <t>Bal B/f</t>
  </si>
  <si>
    <t>Bal c/f</t>
  </si>
  <si>
    <t>Bal b/f</t>
  </si>
  <si>
    <t>bank</t>
  </si>
  <si>
    <t xml:space="preserve">Trading and Profit and Loss Account for the </t>
  </si>
  <si>
    <t xml:space="preserve">     3 months ended 31st January 2014</t>
  </si>
  <si>
    <t xml:space="preserve">      £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</si>
  <si>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</si>
  <si>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</si>
  <si>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</si>
  <si>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</si>
  <si>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Closing Stock</t>
  </si>
  <si>
    <t>Gross Profit</t>
  </si>
  <si>
    <t>Sundry Income</t>
  </si>
  <si>
    <t xml:space="preserve">    Discount Received</t>
  </si>
  <si>
    <t>Less : expenses</t>
  </si>
  <si>
    <t xml:space="preserve">    Telephone</t>
  </si>
  <si>
    <t xml:space="preserve">    Electricity</t>
  </si>
  <si>
    <t xml:space="preserve">    Gas</t>
  </si>
  <si>
    <t xml:space="preserve">    Discount Allowed</t>
  </si>
  <si>
    <t xml:space="preserve">    Insurance</t>
  </si>
  <si>
    <t xml:space="preserve">    Legal Fees</t>
  </si>
  <si>
    <t xml:space="preserve">    Postage</t>
  </si>
  <si>
    <t xml:space="preserve">    Advertising</t>
  </si>
  <si>
    <t xml:space="preserve">    Rent</t>
  </si>
  <si>
    <t xml:space="preserve">    Depreciation</t>
  </si>
  <si>
    <t>Net Profit</t>
  </si>
  <si>
    <t>Balance Sheet at 31st January 2014</t>
  </si>
  <si>
    <t>Fixed Assets</t>
  </si>
  <si>
    <t xml:space="preserve">    Fixtures and Equipment</t>
  </si>
  <si>
    <t xml:space="preserve">    Motor Vehicles</t>
  </si>
  <si>
    <t>Current Assets</t>
  </si>
  <si>
    <t xml:space="preserve">    Stock</t>
  </si>
  <si>
    <t xml:space="preserve">    Trade Debtors</t>
  </si>
  <si>
    <t xml:space="preserve">    Prepayments</t>
  </si>
  <si>
    <t xml:space="preserve">    Bank Current Account</t>
  </si>
  <si>
    <t xml:space="preserve">    Cash in Hand</t>
  </si>
  <si>
    <t>Current Liabilities</t>
  </si>
  <si>
    <t xml:space="preserve">    Trade Creditors</t>
  </si>
  <si>
    <t xml:space="preserve">    Accruals</t>
  </si>
  <si>
    <t xml:space="preserve">    VAT Liability</t>
  </si>
  <si>
    <t>Net Current Assets</t>
  </si>
  <si>
    <t>Total Assets less Current Liabilities</t>
  </si>
  <si>
    <t>Long Term Liabilities</t>
  </si>
  <si>
    <t xml:space="preserve">    Bank Loan</t>
  </si>
  <si>
    <t>Represented by :</t>
  </si>
  <si>
    <t>Profit for the year</t>
  </si>
  <si>
    <t>less: Drawings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</si>
</sst>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name val="Arial"/>
    </font>
    <font>
      <b/>
      <i/>
      <sz val="18"/>
      <name val="Arial"/>
      <family val="2"/>
    </font>
    <font>
      <sz val="14"/>
      <name val="Arial"/>
      <family val="2"/>
    </font>
    <font>
      <b/>
      <i/>
      <sz val="16"/>
      <name val="Arial"/>
      <family val="2"/>
    </font>
    <font>
      <b/>
      <i/>
      <sz val="16"/>
      <name val="Arial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1" fontId="0" fillId="0" borderId="2" xfId="0" applyNumberFormat="1" applyBorder="1"/>
    <xf numFmtId="1" fontId="0" fillId="0" borderId="1" xfId="0" applyNumberFormat="1" applyBorder="1"/>
    <xf numFmtId="0" fontId="0" fillId="0" borderId="3" xfId="0" applyBorder="1"/>
    <xf numFmtId="0" fontId="0" fillId="0" borderId="3" xfId="0" applyBorder="1" applyAlignment="1">
      <alignment horizontal="center"/>
    </xf>
    <xf numFmtId="1" fontId="0" fillId="0" borderId="4" xfId="0" applyNumberFormat="1" applyBorder="1"/>
    <xf numFmtId="1" fontId="0" fillId="0" borderId="0" xfId="0" applyNumberFormat="1" applyBorder="1"/>
    <xf numFmtId="1" fontId="0" fillId="0" borderId="5" xfId="0" applyNumberFormat="1" applyBorder="1"/>
    <xf numFmtId="1" fontId="0" fillId="0" borderId="0" xfId="0" applyNumberFormat="1"/>
    <xf numFmtId="1" fontId="0" fillId="0" borderId="6" xfId="0" applyNumberFormat="1" applyBorder="1"/>
    <xf numFmtId="1" fontId="0" fillId="0" borderId="7" xfId="0" applyNumberFormat="1" applyBorder="1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0" fontId="3" fillId="0" borderId="0" xfId="0" applyFont="1"/>
    <xf numFmtId="0" fontId="4" fillId="0" borderId="0" xfId="0" applyFont="1"/>
    <xf numFmtId="0" fontId="2" fillId="0" borderId="8" xfId="0" applyFont="1" applyBorder="1"/>
    <xf numFmtId="0" fontId="2" fillId="0" borderId="2" xfId="0" applyFont="1" applyBorder="1"/>
    <xf numFmtId="0" fontId="2" fillId="0" borderId="0" xfId="0" applyFont="1" applyBorder="1"/>
    <xf numFmtId="16" fontId="2" fillId="0" borderId="0" xfId="0" applyNumberFormat="1" applyFont="1"/>
    <xf numFmtId="0" fontId="2" fillId="0" borderId="0" xfId="0" applyFont="1" applyAlignment="1">
      <alignment horizontal="left"/>
    </xf>
    <xf numFmtId="0" fontId="5" fillId="0" borderId="0" xfId="0" applyFont="1"/>
    <xf numFmtId="0" fontId="0" fillId="0" borderId="0" xfId="0" applyFill="1" applyBorder="1"/>
    <xf numFmtId="16" fontId="2" fillId="0" borderId="0" xfId="0" applyNumberFormat="1" applyFont="1" applyAlignment="1"/>
    <xf numFmtId="1" fontId="2" fillId="0" borderId="0" xfId="0" applyNumberFormat="1" applyFont="1"/>
    <xf numFmtId="0" fontId="2" fillId="0" borderId="2" xfId="0" applyFont="1" applyBorder="1" applyAlignment="1"/>
    <xf numFmtId="0" fontId="0" fillId="0" borderId="0" xfId="0" applyFont="1" applyFill="1" applyBorder="1"/>
    <xf numFmtId="0" fontId="6" fillId="0" borderId="3" xfId="0" applyFont="1" applyBorder="1"/>
    <xf numFmtId="0" fontId="6" fillId="0" borderId="1" xfId="0" applyFont="1" applyBorder="1"/>
    <xf numFmtId="0" fontId="7" fillId="0" borderId="2" xfId="0" applyFont="1" applyBorder="1"/>
    <xf numFmtId="0" fontId="6" fillId="0" borderId="0" xfId="0" applyFont="1"/>
    <xf numFmtId="0" fontId="2" fillId="0" borderId="9" xfId="0" applyFon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V72"/>
  <sheetViews>
    <sheetView tabSelected="1" workbookViewId="0" xr3:uid="{AEA406A1-0E4B-5B11-9CD5-51D6E497D94C}">
      <selection activeCell="D17" sqref="D17"/>
    </sheetView>
  </sheetViews>
  <sheetFormatPr defaultColWidth="8.85546875" defaultRowHeight="12.75"/>
  <cols>
    <col min="1" max="1" width="22.42578125" customWidth="1"/>
    <col min="2" max="2" width="4.42578125" customWidth="1"/>
    <col min="5" max="5" width="8.85546875" customWidth="1"/>
    <col min="6" max="6" width="6.7109375" customWidth="1"/>
    <col min="7" max="7" width="8.42578125" customWidth="1"/>
    <col min="8" max="8" width="8.85546875" customWidth="1"/>
    <col min="9" max="9" width="6.7109375" customWidth="1"/>
    <col min="10" max="10" width="7.7109375" customWidth="1"/>
    <col min="11" max="11" width="6.7109375" customWidth="1"/>
    <col min="12" max="12" width="8.7109375" customWidth="1"/>
    <col min="13" max="13" width="9.7109375" customWidth="1"/>
    <col min="18" max="18" width="11.42578125" bestFit="1" customWidth="1"/>
  </cols>
  <sheetData>
    <row r="2" spans="1:22">
      <c r="A2" s="2" t="s">
        <v>0</v>
      </c>
      <c r="B2" s="6" t="s">
        <v>1</v>
      </c>
      <c r="C2" s="36" t="s">
        <v>2</v>
      </c>
      <c r="D2" s="37" t="s">
        <v>3</v>
      </c>
      <c r="E2" s="36" t="s">
        <v>4</v>
      </c>
      <c r="F2" s="37" t="s">
        <v>5</v>
      </c>
      <c r="G2" t="s">
        <v>6</v>
      </c>
      <c r="H2" s="1" t="s">
        <v>7</v>
      </c>
      <c r="I2" s="36" t="s">
        <v>8</v>
      </c>
      <c r="J2" s="37" t="s">
        <v>9</v>
      </c>
      <c r="K2" s="36" t="s">
        <v>8</v>
      </c>
      <c r="L2" s="37" t="s">
        <v>10</v>
      </c>
      <c r="M2" s="36" t="s">
        <v>11</v>
      </c>
      <c r="N2" s="37" t="s">
        <v>5</v>
      </c>
      <c r="O2" s="36" t="s">
        <v>12</v>
      </c>
      <c r="P2" s="37" t="s">
        <v>3</v>
      </c>
      <c r="Q2" s="39" t="s">
        <v>13</v>
      </c>
      <c r="R2" s="40"/>
      <c r="S2" s="41" t="s">
        <v>14</v>
      </c>
      <c r="T2" s="42"/>
      <c r="U2" s="39" t="s">
        <v>15</v>
      </c>
      <c r="V2" s="42"/>
    </row>
    <row r="3" spans="1:22">
      <c r="A3" s="2"/>
      <c r="B3" s="6"/>
      <c r="D3" s="1"/>
      <c r="F3" s="1"/>
      <c r="H3" s="1"/>
      <c r="J3" s="1"/>
      <c r="L3" s="1"/>
      <c r="N3" s="1"/>
      <c r="P3" s="1"/>
      <c r="R3" s="2"/>
      <c r="S3" s="41" t="s">
        <v>16</v>
      </c>
      <c r="T3" s="42"/>
      <c r="V3" s="1"/>
    </row>
    <row r="4" spans="1:22">
      <c r="A4" s="35"/>
      <c r="B4" s="7"/>
      <c r="C4" s="36" t="s">
        <v>17</v>
      </c>
      <c r="D4" s="37" t="s">
        <v>18</v>
      </c>
      <c r="E4" s="36" t="s">
        <v>17</v>
      </c>
      <c r="F4" s="37" t="s">
        <v>18</v>
      </c>
      <c r="G4" s="36" t="s">
        <v>17</v>
      </c>
      <c r="H4" s="37" t="s">
        <v>18</v>
      </c>
      <c r="I4" s="36" t="s">
        <v>17</v>
      </c>
      <c r="J4" s="37" t="s">
        <v>18</v>
      </c>
      <c r="K4" s="36" t="s">
        <v>17</v>
      </c>
      <c r="L4" s="37" t="s">
        <v>18</v>
      </c>
      <c r="M4" s="36" t="s">
        <v>17</v>
      </c>
      <c r="N4" s="37" t="s">
        <v>18</v>
      </c>
      <c r="O4" s="36" t="s">
        <v>17</v>
      </c>
      <c r="P4" s="37" t="s">
        <v>18</v>
      </c>
      <c r="Q4" s="36" t="s">
        <v>17</v>
      </c>
      <c r="R4" s="37" t="s">
        <v>18</v>
      </c>
      <c r="S4" s="36" t="s">
        <v>17</v>
      </c>
      <c r="T4" s="37" t="s">
        <v>18</v>
      </c>
      <c r="U4" s="36" t="s">
        <v>17</v>
      </c>
      <c r="V4" s="37" t="s">
        <v>18</v>
      </c>
    </row>
    <row r="5" spans="1:22">
      <c r="A5" s="2"/>
      <c r="B5" s="6"/>
      <c r="D5" s="1"/>
      <c r="F5" s="1"/>
      <c r="H5" s="1"/>
      <c r="J5" s="1"/>
      <c r="L5" s="1"/>
      <c r="N5" s="1"/>
      <c r="P5" s="1"/>
      <c r="R5" s="1"/>
      <c r="T5" s="1"/>
      <c r="V5" s="1"/>
    </row>
    <row r="6" spans="1:22">
      <c r="A6" s="2" t="s">
        <v>19</v>
      </c>
      <c r="B6" s="6" t="s">
        <v>20</v>
      </c>
      <c r="D6" s="1">
        <v>15410</v>
      </c>
      <c r="F6" s="1"/>
      <c r="H6" s="1"/>
      <c r="J6" s="1">
        <v>10000</v>
      </c>
      <c r="L6" s="1"/>
      <c r="N6" s="1"/>
      <c r="P6" s="1">
        <v>25410</v>
      </c>
      <c r="Q6" s="11"/>
      <c r="R6" s="5"/>
      <c r="T6" s="1"/>
      <c r="V6" s="1">
        <f>P6</f>
        <v>25410</v>
      </c>
    </row>
    <row r="7" spans="1:22">
      <c r="A7" s="2" t="s">
        <v>21</v>
      </c>
      <c r="B7" s="6" t="s">
        <v>20</v>
      </c>
      <c r="C7">
        <v>2000</v>
      </c>
      <c r="D7" s="1"/>
      <c r="F7" s="1"/>
      <c r="H7" s="1"/>
      <c r="I7">
        <v>14170</v>
      </c>
      <c r="J7" s="1"/>
      <c r="L7" s="1">
        <v>3881</v>
      </c>
      <c r="N7" s="1"/>
      <c r="O7">
        <f>C7+I7-L7</f>
        <v>12289</v>
      </c>
      <c r="P7" s="1"/>
      <c r="Q7" s="11"/>
      <c r="R7" s="5"/>
      <c r="T7" s="1"/>
      <c r="U7">
        <f>O7</f>
        <v>12289</v>
      </c>
      <c r="V7" s="1"/>
    </row>
    <row r="8" spans="1:22">
      <c r="A8" s="2" t="s">
        <v>22</v>
      </c>
      <c r="B8" s="6" t="s">
        <v>20</v>
      </c>
      <c r="C8">
        <v>200</v>
      </c>
      <c r="D8" s="1"/>
      <c r="F8" s="1"/>
      <c r="H8" s="1"/>
      <c r="J8" s="1"/>
      <c r="K8">
        <v>94</v>
      </c>
      <c r="L8" s="1"/>
      <c r="N8" s="1">
        <v>94</v>
      </c>
      <c r="O8">
        <v>200</v>
      </c>
      <c r="P8" s="1"/>
      <c r="Q8" s="11"/>
      <c r="R8" s="5"/>
      <c r="T8" s="1"/>
      <c r="U8">
        <f t="shared" ref="U8" si="0">O8</f>
        <v>200</v>
      </c>
      <c r="V8" s="1"/>
    </row>
    <row r="9" spans="1:22">
      <c r="A9" s="25" t="s">
        <v>23</v>
      </c>
      <c r="B9" s="6" t="s">
        <v>20</v>
      </c>
      <c r="C9">
        <v>12000</v>
      </c>
      <c r="D9" s="1"/>
      <c r="F9" s="1"/>
      <c r="G9">
        <v>667</v>
      </c>
      <c r="H9" s="1"/>
      <c r="J9" s="1"/>
      <c r="L9" s="1"/>
      <c r="N9" s="1"/>
      <c r="O9">
        <v>12667</v>
      </c>
      <c r="P9" s="1"/>
      <c r="Q9" s="11"/>
      <c r="R9" s="5"/>
      <c r="T9" s="1"/>
      <c r="U9" s="11">
        <f>O9</f>
        <v>12667</v>
      </c>
      <c r="V9" s="1"/>
    </row>
    <row r="10" spans="1:22">
      <c r="A10" s="2" t="s">
        <v>24</v>
      </c>
      <c r="B10" s="6" t="s">
        <v>20</v>
      </c>
      <c r="D10" s="1">
        <v>3500</v>
      </c>
      <c r="F10" s="1"/>
      <c r="H10" s="1"/>
      <c r="J10" s="1"/>
      <c r="L10" s="1"/>
      <c r="N10" s="1"/>
      <c r="P10" s="1">
        <v>3500</v>
      </c>
      <c r="Q10" s="11"/>
      <c r="R10" s="5">
        <v>764</v>
      </c>
      <c r="T10" s="1"/>
      <c r="V10" s="5">
        <f>P10+R10</f>
        <v>4264</v>
      </c>
    </row>
    <row r="11" spans="1:22">
      <c r="A11" s="2" t="s">
        <v>25</v>
      </c>
      <c r="B11" s="6" t="s">
        <v>20</v>
      </c>
      <c r="C11">
        <v>14000</v>
      </c>
      <c r="D11" s="1"/>
      <c r="F11" s="1"/>
      <c r="G11">
        <v>833</v>
      </c>
      <c r="H11" s="1"/>
      <c r="J11" s="1"/>
      <c r="K11">
        <v>100</v>
      </c>
      <c r="L11" s="1"/>
      <c r="N11" s="1"/>
      <c r="O11">
        <v>14933</v>
      </c>
      <c r="P11" s="1"/>
      <c r="Q11" s="11"/>
      <c r="R11" s="5"/>
      <c r="T11" s="1"/>
      <c r="U11">
        <f>O11</f>
        <v>14933</v>
      </c>
      <c r="V11" s="5"/>
    </row>
    <row r="12" spans="1:22">
      <c r="A12" s="2" t="s">
        <v>26</v>
      </c>
      <c r="B12" s="6" t="s">
        <v>20</v>
      </c>
      <c r="C12" t="s">
        <v>27</v>
      </c>
      <c r="D12" s="1">
        <v>5500</v>
      </c>
      <c r="F12" s="1"/>
      <c r="H12" s="1"/>
      <c r="J12" s="1"/>
      <c r="L12" s="1"/>
      <c r="N12" s="1"/>
      <c r="P12" s="1">
        <v>5500</v>
      </c>
      <c r="Q12" s="11"/>
      <c r="R12" s="5">
        <v>331</v>
      </c>
      <c r="T12" s="1"/>
      <c r="V12" s="5">
        <f>P12+R12</f>
        <v>5831</v>
      </c>
    </row>
    <row r="13" spans="1:22">
      <c r="A13" s="2" t="s">
        <v>28</v>
      </c>
      <c r="B13" s="6" t="s">
        <v>20</v>
      </c>
      <c r="C13">
        <v>2700</v>
      </c>
      <c r="D13" s="1"/>
      <c r="E13">
        <v>5040</v>
      </c>
      <c r="F13" s="1"/>
      <c r="H13" s="1"/>
      <c r="J13" s="1">
        <v>2700</v>
      </c>
      <c r="L13" s="1"/>
      <c r="N13" s="1"/>
      <c r="O13">
        <v>5040</v>
      </c>
      <c r="P13" s="1"/>
      <c r="Q13" s="11"/>
      <c r="R13" s="5"/>
      <c r="T13" s="1"/>
      <c r="U13">
        <f>O13</f>
        <v>5040</v>
      </c>
      <c r="V13" s="1"/>
    </row>
    <row r="14" spans="1:22">
      <c r="A14" s="2" t="s">
        <v>29</v>
      </c>
      <c r="B14" s="6" t="s">
        <v>20</v>
      </c>
      <c r="D14" s="1">
        <v>1200</v>
      </c>
      <c r="F14" s="1"/>
      <c r="H14" s="1">
        <v>4194</v>
      </c>
      <c r="J14" s="1"/>
      <c r="K14">
        <v>1676</v>
      </c>
      <c r="L14" s="1"/>
      <c r="N14" s="1"/>
      <c r="P14" s="1">
        <v>3718</v>
      </c>
      <c r="Q14" s="11"/>
      <c r="R14" s="5"/>
      <c r="T14" s="1"/>
      <c r="V14" s="1">
        <f>P14</f>
        <v>3718</v>
      </c>
    </row>
    <row r="15" spans="1:22">
      <c r="A15" s="2" t="s">
        <v>30</v>
      </c>
      <c r="B15" s="6" t="s">
        <v>20</v>
      </c>
      <c r="D15" s="1">
        <v>6000</v>
      </c>
      <c r="F15" s="1"/>
      <c r="H15" s="1"/>
      <c r="J15" s="1"/>
      <c r="L15" s="1"/>
      <c r="N15" s="1"/>
      <c r="P15" s="1">
        <v>6000</v>
      </c>
      <c r="Q15" s="11"/>
      <c r="R15" s="5"/>
      <c r="T15" s="1"/>
      <c r="V15" s="1">
        <f t="shared" ref="V15:V16" si="1">P15</f>
        <v>6000</v>
      </c>
    </row>
    <row r="16" spans="1:22">
      <c r="A16" s="2" t="s">
        <v>31</v>
      </c>
      <c r="B16" s="6" t="s">
        <v>20</v>
      </c>
      <c r="D16" s="1">
        <v>750</v>
      </c>
      <c r="F16" s="1">
        <v>840</v>
      </c>
      <c r="G16">
        <v>687</v>
      </c>
      <c r="H16" s="1"/>
      <c r="J16" s="1">
        <v>287</v>
      </c>
      <c r="K16" s="25">
        <v>745</v>
      </c>
      <c r="L16" s="1"/>
      <c r="M16">
        <v>8</v>
      </c>
      <c r="N16" s="1"/>
      <c r="P16" s="1">
        <f>D16+F16-G16+J16-K16-M16</f>
        <v>437</v>
      </c>
      <c r="Q16" s="11"/>
      <c r="R16" s="5"/>
      <c r="T16" s="1"/>
      <c r="V16" s="1">
        <f t="shared" si="1"/>
        <v>437</v>
      </c>
    </row>
    <row r="17" spans="1:22">
      <c r="A17" s="2" t="s">
        <v>32</v>
      </c>
      <c r="B17" s="6" t="s">
        <v>33</v>
      </c>
      <c r="D17" s="1">
        <v>90</v>
      </c>
      <c r="F17" s="1"/>
      <c r="G17">
        <v>310</v>
      </c>
      <c r="H17" s="1"/>
      <c r="J17" s="1"/>
      <c r="L17" s="1"/>
      <c r="N17" s="1"/>
      <c r="O17">
        <v>220</v>
      </c>
      <c r="P17" s="1"/>
      <c r="Q17" s="11">
        <v>100</v>
      </c>
      <c r="R17" s="5"/>
      <c r="S17" s="11">
        <f>O17+Q17</f>
        <v>320</v>
      </c>
      <c r="T17" s="1"/>
      <c r="V17" s="1"/>
    </row>
    <row r="18" spans="1:22">
      <c r="A18" s="25" t="s">
        <v>34</v>
      </c>
      <c r="B18" s="6" t="s">
        <v>33</v>
      </c>
      <c r="D18" s="1">
        <v>95</v>
      </c>
      <c r="F18" s="1"/>
      <c r="H18" s="1"/>
      <c r="J18" s="1"/>
      <c r="K18">
        <v>406</v>
      </c>
      <c r="L18" s="1"/>
      <c r="N18" s="1"/>
      <c r="O18">
        <v>311</v>
      </c>
      <c r="P18" s="1"/>
      <c r="Q18" s="11">
        <v>60</v>
      </c>
      <c r="R18" s="5"/>
      <c r="S18" s="11">
        <f t="shared" ref="S18:S20" si="2">O18+Q18</f>
        <v>371</v>
      </c>
      <c r="T18" s="1"/>
      <c r="V18" s="1"/>
    </row>
    <row r="19" spans="1:22">
      <c r="A19" s="25" t="s">
        <v>35</v>
      </c>
      <c r="B19" s="6" t="s">
        <v>33</v>
      </c>
      <c r="D19" s="1">
        <v>105</v>
      </c>
      <c r="F19" s="1"/>
      <c r="G19">
        <v>99</v>
      </c>
      <c r="H19" s="1"/>
      <c r="J19" s="1"/>
      <c r="L19" s="1"/>
      <c r="N19" s="1"/>
      <c r="O19" t="s">
        <v>27</v>
      </c>
      <c r="P19" s="1">
        <v>6</v>
      </c>
      <c r="Q19" s="11">
        <v>75</v>
      </c>
      <c r="R19" s="5"/>
      <c r="S19" s="11">
        <v>69</v>
      </c>
      <c r="T19" s="1"/>
      <c r="V19" s="1"/>
    </row>
    <row r="20" spans="1:22">
      <c r="A20" s="2" t="s">
        <v>36</v>
      </c>
      <c r="B20" s="6" t="s">
        <v>33</v>
      </c>
      <c r="C20">
        <v>1750</v>
      </c>
      <c r="D20" s="1"/>
      <c r="F20" s="1"/>
      <c r="H20" s="1"/>
      <c r="J20" s="1"/>
      <c r="L20" s="1"/>
      <c r="N20" s="1"/>
      <c r="O20">
        <v>1750</v>
      </c>
      <c r="P20" s="1"/>
      <c r="Q20" s="11"/>
      <c r="R20" s="5"/>
      <c r="S20" s="11">
        <f t="shared" si="2"/>
        <v>1750</v>
      </c>
      <c r="T20" s="1"/>
      <c r="V20" s="1"/>
    </row>
    <row r="21" spans="1:22">
      <c r="A21" s="2"/>
      <c r="B21" s="6"/>
      <c r="D21" s="1"/>
      <c r="F21" s="1"/>
      <c r="H21" s="1"/>
      <c r="J21" s="1"/>
      <c r="L21" s="1"/>
      <c r="N21" s="1"/>
      <c r="P21" s="1"/>
      <c r="Q21" s="11"/>
      <c r="R21" s="5"/>
      <c r="T21" s="1"/>
      <c r="V21" s="1"/>
    </row>
    <row r="22" spans="1:22">
      <c r="A22" s="2" t="s">
        <v>37</v>
      </c>
      <c r="B22" s="6" t="s">
        <v>33</v>
      </c>
      <c r="D22" s="1"/>
      <c r="F22" s="1">
        <v>4200</v>
      </c>
      <c r="H22" s="1"/>
      <c r="J22" s="1">
        <v>1433</v>
      </c>
      <c r="L22" s="1"/>
      <c r="N22" s="1"/>
      <c r="P22" s="1">
        <v>5633</v>
      </c>
      <c r="Q22" s="11"/>
      <c r="R22" s="5"/>
      <c r="T22" s="1">
        <v>5633</v>
      </c>
      <c r="V22" s="1"/>
    </row>
    <row r="23" spans="1:22">
      <c r="A23" s="2" t="s">
        <v>38</v>
      </c>
      <c r="B23" s="6" t="s">
        <v>33</v>
      </c>
      <c r="D23" s="1"/>
      <c r="F23" s="1"/>
      <c r="G23">
        <v>1598</v>
      </c>
      <c r="H23" s="1"/>
      <c r="J23" s="1"/>
      <c r="L23" s="1"/>
      <c r="N23" s="1"/>
      <c r="O23">
        <v>1598</v>
      </c>
      <c r="P23" s="1"/>
      <c r="Q23" s="11"/>
      <c r="R23" s="5">
        <v>500</v>
      </c>
      <c r="S23" s="11">
        <v>1098</v>
      </c>
      <c r="T23" s="1"/>
      <c r="V23" s="1"/>
    </row>
    <row r="24" spans="1:22">
      <c r="A24" s="29" t="s">
        <v>39</v>
      </c>
      <c r="B24" s="30" t="s">
        <v>33</v>
      </c>
      <c r="D24" s="1"/>
      <c r="F24" s="1"/>
      <c r="H24" s="1"/>
      <c r="I24">
        <v>250</v>
      </c>
      <c r="J24" s="1"/>
      <c r="L24" s="1"/>
      <c r="N24" s="1"/>
      <c r="O24">
        <v>250</v>
      </c>
      <c r="P24" s="1"/>
      <c r="Q24" s="11"/>
      <c r="R24" s="5"/>
      <c r="S24">
        <v>250</v>
      </c>
      <c r="T24" s="1"/>
      <c r="V24" s="1"/>
    </row>
    <row r="25" spans="1:22">
      <c r="A25" s="29" t="s">
        <v>40</v>
      </c>
      <c r="B25" s="30" t="s">
        <v>33</v>
      </c>
      <c r="D25" s="1"/>
      <c r="F25" s="1"/>
      <c r="H25" s="1"/>
      <c r="J25" s="1"/>
      <c r="L25" s="1"/>
      <c r="N25" s="1"/>
      <c r="P25" s="1"/>
      <c r="Q25" s="11"/>
      <c r="R25" s="5"/>
      <c r="S25" s="25" t="s">
        <v>27</v>
      </c>
      <c r="T25" s="5"/>
      <c r="V25" s="1"/>
    </row>
    <row r="26" spans="1:22">
      <c r="A26" s="29" t="s">
        <v>41</v>
      </c>
      <c r="B26" s="30" t="s">
        <v>33</v>
      </c>
      <c r="D26" s="1"/>
      <c r="F26" s="1"/>
      <c r="H26" s="1"/>
      <c r="J26" s="1"/>
      <c r="K26">
        <v>750</v>
      </c>
      <c r="L26" s="1"/>
      <c r="N26" s="1"/>
      <c r="O26">
        <v>750</v>
      </c>
      <c r="P26" s="1"/>
      <c r="Q26" s="11"/>
      <c r="R26" s="5">
        <v>563</v>
      </c>
      <c r="S26" s="11">
        <f>O26-R26</f>
        <v>187</v>
      </c>
      <c r="T26" s="1"/>
      <c r="V26" s="1"/>
    </row>
    <row r="27" spans="1:22">
      <c r="A27" s="29" t="s">
        <v>42</v>
      </c>
      <c r="B27" s="30" t="s">
        <v>33</v>
      </c>
      <c r="D27" s="1"/>
      <c r="F27" s="1"/>
      <c r="H27" s="1"/>
      <c r="J27" s="1"/>
      <c r="K27">
        <v>150</v>
      </c>
      <c r="L27" s="1"/>
      <c r="N27" s="1"/>
      <c r="O27">
        <v>150</v>
      </c>
      <c r="P27" s="1"/>
      <c r="Q27" s="11"/>
      <c r="R27" s="5"/>
      <c r="S27">
        <f>O27</f>
        <v>150</v>
      </c>
      <c r="T27" s="1"/>
      <c r="V27" s="1"/>
    </row>
    <row r="28" spans="1:22">
      <c r="A28" s="29" t="s">
        <v>43</v>
      </c>
      <c r="B28" s="30" t="s">
        <v>33</v>
      </c>
      <c r="D28" s="1"/>
      <c r="F28" s="1"/>
      <c r="H28" s="1"/>
      <c r="J28" s="1"/>
      <c r="L28" s="1"/>
      <c r="M28">
        <v>46</v>
      </c>
      <c r="N28" s="1"/>
      <c r="O28">
        <v>46</v>
      </c>
      <c r="P28" s="1"/>
      <c r="Q28" s="11"/>
      <c r="R28" s="5"/>
      <c r="S28">
        <f t="shared" ref="S28:S29" si="3">O28</f>
        <v>46</v>
      </c>
      <c r="T28" s="1"/>
      <c r="V28" s="1"/>
    </row>
    <row r="29" spans="1:22">
      <c r="A29" s="29" t="s">
        <v>44</v>
      </c>
      <c r="B29" s="30" t="s">
        <v>33</v>
      </c>
      <c r="D29" s="1"/>
      <c r="F29" s="1"/>
      <c r="H29" s="1"/>
      <c r="J29" s="1"/>
      <c r="L29" s="1"/>
      <c r="M29">
        <v>40</v>
      </c>
      <c r="N29" s="1"/>
      <c r="O29">
        <v>40</v>
      </c>
      <c r="P29" s="1"/>
      <c r="Q29" s="11"/>
      <c r="R29" s="5"/>
      <c r="S29">
        <f t="shared" si="3"/>
        <v>40</v>
      </c>
      <c r="T29" s="1"/>
      <c r="V29" s="1"/>
    </row>
    <row r="30" spans="1:22">
      <c r="A30" s="29" t="s">
        <v>45</v>
      </c>
      <c r="B30" s="30" t="s">
        <v>33</v>
      </c>
      <c r="D30" s="1"/>
      <c r="F30" s="1"/>
      <c r="H30" s="1"/>
      <c r="J30" s="1"/>
      <c r="L30" s="1">
        <v>40</v>
      </c>
      <c r="N30" s="1"/>
      <c r="P30" s="1">
        <v>40</v>
      </c>
      <c r="Q30" s="11"/>
      <c r="R30" s="5"/>
      <c r="T30" s="1">
        <f>P30</f>
        <v>40</v>
      </c>
      <c r="V30" s="1"/>
    </row>
    <row r="31" spans="1:22">
      <c r="A31" s="2"/>
      <c r="B31" s="6"/>
      <c r="D31" s="1"/>
      <c r="F31" s="1"/>
      <c r="H31" s="1"/>
      <c r="J31" s="1"/>
      <c r="L31" s="1"/>
      <c r="N31" s="1"/>
      <c r="P31" s="1"/>
      <c r="Q31" s="11"/>
      <c r="R31" s="5"/>
      <c r="T31" s="1"/>
      <c r="V31" s="1"/>
    </row>
    <row r="32" spans="1:22">
      <c r="A32" s="2" t="s">
        <v>46</v>
      </c>
      <c r="B32" s="6" t="s">
        <v>33</v>
      </c>
      <c r="D32" s="1"/>
      <c r="F32" s="1"/>
      <c r="H32" s="1"/>
      <c r="J32" s="1"/>
      <c r="L32" s="1"/>
      <c r="N32" s="1"/>
      <c r="P32" s="1"/>
      <c r="Q32" s="11">
        <v>331</v>
      </c>
      <c r="R32" s="5"/>
      <c r="S32" s="11">
        <f>Q32</f>
        <v>331</v>
      </c>
      <c r="T32" s="1"/>
      <c r="V32" s="1"/>
    </row>
    <row r="33" spans="1:22">
      <c r="A33" s="2" t="s">
        <v>47</v>
      </c>
      <c r="B33" s="30" t="s">
        <v>33</v>
      </c>
      <c r="D33" s="1"/>
      <c r="F33" s="1"/>
      <c r="H33" s="1"/>
      <c r="J33" s="1"/>
      <c r="L33" s="1"/>
      <c r="N33" s="1"/>
      <c r="P33" s="1"/>
      <c r="Q33" s="11">
        <v>764</v>
      </c>
      <c r="R33" s="5"/>
      <c r="S33" s="11">
        <f>Q33</f>
        <v>764</v>
      </c>
      <c r="T33" s="1"/>
      <c r="V33" s="1"/>
    </row>
    <row r="34" spans="1:22">
      <c r="A34" s="2" t="s">
        <v>48</v>
      </c>
      <c r="B34" s="6" t="s">
        <v>20</v>
      </c>
      <c r="D34" s="1"/>
      <c r="F34" s="1"/>
      <c r="H34" s="1"/>
      <c r="J34" s="1"/>
      <c r="L34" s="1"/>
      <c r="N34" s="1"/>
      <c r="P34" s="1"/>
      <c r="Q34" s="11">
        <v>1800</v>
      </c>
      <c r="R34" s="5"/>
      <c r="T34" s="1"/>
      <c r="U34" s="11">
        <v>1800</v>
      </c>
      <c r="V34" s="1"/>
    </row>
    <row r="35" spans="1:22">
      <c r="A35" s="2" t="s">
        <v>49</v>
      </c>
      <c r="B35" s="6" t="s">
        <v>33</v>
      </c>
      <c r="D35" s="1"/>
      <c r="F35" s="1"/>
      <c r="H35" s="1"/>
      <c r="J35" s="1"/>
      <c r="L35" s="1"/>
      <c r="N35" s="1"/>
      <c r="P35" s="1"/>
      <c r="Q35" s="11"/>
      <c r="R35" s="5">
        <v>1800</v>
      </c>
      <c r="T35" s="5">
        <v>1800</v>
      </c>
      <c r="V35" s="1"/>
    </row>
    <row r="36" spans="1:22">
      <c r="A36" s="25" t="s">
        <v>50</v>
      </c>
      <c r="B36" s="6" t="s">
        <v>33</v>
      </c>
      <c r="D36" s="1"/>
      <c r="F36" s="1"/>
      <c r="H36" s="1"/>
      <c r="J36" s="1"/>
      <c r="L36" s="1"/>
      <c r="N36" s="1"/>
      <c r="P36" s="1"/>
      <c r="Q36" s="11">
        <v>625</v>
      </c>
      <c r="R36" s="5"/>
      <c r="S36">
        <v>625</v>
      </c>
      <c r="T36" s="1"/>
      <c r="U36" s="11"/>
      <c r="V36" s="1"/>
    </row>
    <row r="37" spans="1:22">
      <c r="A37" s="25" t="s">
        <v>51</v>
      </c>
      <c r="B37" s="6" t="s">
        <v>20</v>
      </c>
      <c r="D37" s="1"/>
      <c r="F37" s="1"/>
      <c r="H37" s="1"/>
      <c r="J37" s="1"/>
      <c r="L37" s="1"/>
      <c r="N37" s="1"/>
      <c r="P37" s="1"/>
      <c r="Q37" s="11"/>
      <c r="R37" s="5">
        <v>860</v>
      </c>
      <c r="T37" s="1"/>
      <c r="V37" s="5">
        <f>R37</f>
        <v>860</v>
      </c>
    </row>
    <row r="38" spans="1:22">
      <c r="A38" s="1" t="s">
        <v>52</v>
      </c>
      <c r="B38" s="1" t="s">
        <v>20</v>
      </c>
      <c r="D38" s="1"/>
      <c r="F38" s="1"/>
      <c r="H38" s="1"/>
      <c r="J38" s="1"/>
      <c r="L38" s="1"/>
      <c r="N38" s="1"/>
      <c r="P38" s="1"/>
      <c r="Q38" s="11">
        <v>563</v>
      </c>
      <c r="R38" s="5"/>
      <c r="S38" s="11"/>
      <c r="T38" s="1"/>
      <c r="U38">
        <v>563</v>
      </c>
      <c r="V38" s="1"/>
    </row>
    <row r="39" spans="1:22">
      <c r="A39" s="31" t="s">
        <v>53</v>
      </c>
      <c r="B39" s="31" t="s">
        <v>20</v>
      </c>
      <c r="D39" s="1"/>
      <c r="F39" s="1"/>
      <c r="H39" s="1"/>
      <c r="J39" s="1"/>
      <c r="L39" s="1"/>
      <c r="N39" s="1"/>
      <c r="P39" s="1"/>
      <c r="Q39" s="11">
        <v>500</v>
      </c>
      <c r="R39" s="5"/>
      <c r="S39" s="11" t="s">
        <v>27</v>
      </c>
      <c r="T39" s="1"/>
      <c r="U39">
        <v>500</v>
      </c>
      <c r="V39" s="1"/>
    </row>
    <row r="40" spans="1:22" ht="13.5" thickBot="1">
      <c r="A40" s="1"/>
      <c r="B40" s="1"/>
      <c r="D40" s="1"/>
      <c r="F40" s="1"/>
      <c r="H40" s="1"/>
      <c r="J40" s="1"/>
      <c r="L40" s="1"/>
      <c r="N40" s="1"/>
      <c r="P40" s="1"/>
      <c r="Q40" s="12"/>
      <c r="R40" s="5"/>
      <c r="S40" s="12"/>
      <c r="T40" s="5"/>
      <c r="V40" s="1"/>
    </row>
    <row r="41" spans="1:22" ht="13.5" thickTop="1">
      <c r="A41" s="1"/>
      <c r="B41" s="1"/>
      <c r="D41" s="1"/>
      <c r="F41" s="1"/>
      <c r="H41" s="1"/>
      <c r="J41" s="1"/>
      <c r="L41" s="1"/>
      <c r="N41" s="1"/>
      <c r="P41" s="1"/>
      <c r="Q41" s="12"/>
      <c r="R41" s="5"/>
      <c r="S41" s="10">
        <f>SUM(S17:S40)</f>
        <v>6001</v>
      </c>
      <c r="T41" s="8">
        <f>SUM(T17:T40)</f>
        <v>7473</v>
      </c>
      <c r="V41" s="1"/>
    </row>
    <row r="42" spans="1:22">
      <c r="A42" s="1"/>
      <c r="B42" s="1"/>
      <c r="D42" s="1"/>
      <c r="F42" s="1"/>
      <c r="H42" s="1"/>
      <c r="J42" s="1"/>
      <c r="L42" s="1"/>
      <c r="N42" s="1"/>
      <c r="P42" s="1"/>
      <c r="Q42" s="9"/>
      <c r="R42" s="5"/>
      <c r="S42" s="9"/>
      <c r="T42" s="5"/>
      <c r="V42" s="1"/>
    </row>
    <row r="43" spans="1:22">
      <c r="A43" s="1" t="s">
        <v>54</v>
      </c>
      <c r="B43" s="1"/>
      <c r="D43" s="1"/>
      <c r="F43" s="1"/>
      <c r="H43" s="1"/>
      <c r="J43" s="1"/>
      <c r="L43" s="1"/>
      <c r="N43" s="1"/>
      <c r="P43" s="1"/>
      <c r="Q43" s="9"/>
      <c r="R43" s="5"/>
      <c r="S43" s="9">
        <f>T41-S41</f>
        <v>1472</v>
      </c>
      <c r="T43" s="5"/>
      <c r="V43" s="5">
        <f>S43</f>
        <v>1472</v>
      </c>
    </row>
    <row r="44" spans="1:22">
      <c r="A44" s="1"/>
      <c r="B44" s="1"/>
      <c r="D44" s="1"/>
      <c r="F44" s="1"/>
      <c r="H44" s="1"/>
      <c r="J44" s="1"/>
      <c r="L44" s="1"/>
      <c r="N44" s="1"/>
      <c r="P44" s="1"/>
      <c r="Q44" s="11"/>
      <c r="R44" s="5"/>
      <c r="T44" s="1"/>
      <c r="V44" s="1"/>
    </row>
    <row r="45" spans="1:22">
      <c r="A45" s="1"/>
      <c r="B45" s="1"/>
      <c r="D45" s="1"/>
      <c r="F45" s="1"/>
      <c r="H45" s="1"/>
      <c r="J45" s="1"/>
      <c r="L45" s="1"/>
      <c r="N45" s="1"/>
      <c r="P45" s="1"/>
      <c r="Q45" s="11"/>
      <c r="R45" s="13"/>
      <c r="T45" s="1"/>
      <c r="V45" s="1"/>
    </row>
    <row r="46" spans="1:22" ht="13.5" thickBot="1">
      <c r="A46" s="2"/>
      <c r="B46" s="2"/>
      <c r="C46" s="3">
        <f t="shared" ref="C46:R46" si="4">SUM(C6:C45)</f>
        <v>32650</v>
      </c>
      <c r="D46" s="3">
        <f t="shared" si="4"/>
        <v>32650</v>
      </c>
      <c r="E46" s="3">
        <f t="shared" si="4"/>
        <v>5040</v>
      </c>
      <c r="F46" s="3">
        <f t="shared" si="4"/>
        <v>5040</v>
      </c>
      <c r="G46" s="3">
        <f t="shared" si="4"/>
        <v>4194</v>
      </c>
      <c r="H46" s="3">
        <f t="shared" si="4"/>
        <v>4194</v>
      </c>
      <c r="I46" s="3">
        <f t="shared" si="4"/>
        <v>14420</v>
      </c>
      <c r="J46" s="3">
        <f t="shared" si="4"/>
        <v>14420</v>
      </c>
      <c r="K46" s="3">
        <f t="shared" si="4"/>
        <v>3921</v>
      </c>
      <c r="L46" s="3">
        <f t="shared" si="4"/>
        <v>3921</v>
      </c>
      <c r="M46" s="3">
        <f t="shared" si="4"/>
        <v>94</v>
      </c>
      <c r="N46" s="3">
        <f t="shared" si="4"/>
        <v>94</v>
      </c>
      <c r="O46" s="3">
        <f t="shared" si="4"/>
        <v>50244</v>
      </c>
      <c r="P46" s="3">
        <f t="shared" si="4"/>
        <v>50244</v>
      </c>
      <c r="Q46" s="4">
        <f t="shared" si="4"/>
        <v>4818</v>
      </c>
      <c r="R46" s="4">
        <f t="shared" si="4"/>
        <v>4818</v>
      </c>
      <c r="S46" s="4">
        <f>S43+S41</f>
        <v>7473</v>
      </c>
      <c r="T46" s="4">
        <f>T41</f>
        <v>7473</v>
      </c>
      <c r="U46" s="4">
        <f>SUM(U6:U45)</f>
        <v>47992</v>
      </c>
      <c r="V46" s="4">
        <f>SUM(V6:V45)</f>
        <v>47992</v>
      </c>
    </row>
    <row r="47" spans="1:22" ht="13.5" thickTop="1">
      <c r="Q47" s="11"/>
      <c r="R47" s="11"/>
    </row>
    <row r="48" spans="1:22">
      <c r="Q48" s="11"/>
      <c r="R48" s="11"/>
    </row>
    <row r="49" spans="1:18">
      <c r="Q49" s="11"/>
      <c r="R49" s="11"/>
    </row>
    <row r="50" spans="1:18">
      <c r="Q50" s="11"/>
      <c r="R50" s="11"/>
    </row>
    <row r="51" spans="1:18">
      <c r="A51" t="s">
        <v>55</v>
      </c>
      <c r="B51" t="s">
        <v>56</v>
      </c>
      <c r="C51" t="s">
        <v>57</v>
      </c>
      <c r="F51" t="s">
        <v>56</v>
      </c>
      <c r="G51">
        <v>319</v>
      </c>
      <c r="Q51" s="11"/>
      <c r="R51" s="11"/>
    </row>
    <row r="52" spans="1:18">
      <c r="C52" t="s">
        <v>58</v>
      </c>
      <c r="G52">
        <v>12</v>
      </c>
      <c r="Q52" s="11"/>
      <c r="R52" s="11"/>
    </row>
    <row r="53" spans="1:18">
      <c r="Q53" s="11"/>
      <c r="R53" s="11"/>
    </row>
    <row r="54" spans="1:18" ht="13.5" thickBot="1">
      <c r="G54" s="32">
        <f>SUM(G51:G53)</f>
        <v>331</v>
      </c>
      <c r="Q54" s="11"/>
      <c r="R54" s="11"/>
    </row>
    <row r="55" spans="1:18" ht="13.5" thickTop="1">
      <c r="Q55" s="11"/>
      <c r="R55" s="11"/>
    </row>
    <row r="56" spans="1:18">
      <c r="A56" s="33" t="s">
        <v>59</v>
      </c>
      <c r="C56" s="33" t="s">
        <v>60</v>
      </c>
      <c r="F56" s="33" t="s">
        <v>56</v>
      </c>
      <c r="G56">
        <v>750</v>
      </c>
      <c r="Q56" s="11"/>
      <c r="R56" s="11"/>
    </row>
    <row r="57" spans="1:18">
      <c r="C57" s="33" t="s">
        <v>61</v>
      </c>
      <c r="F57" s="33" t="s">
        <v>56</v>
      </c>
      <c r="G57">
        <v>14</v>
      </c>
      <c r="Q57" s="11"/>
      <c r="R57" s="11"/>
    </row>
    <row r="58" spans="1:18">
      <c r="Q58" s="11"/>
      <c r="R58" s="11"/>
    </row>
    <row r="59" spans="1:18" ht="13.5" thickBot="1">
      <c r="G59" s="32">
        <f>SUM(G56:G58)</f>
        <v>764</v>
      </c>
      <c r="Q59" s="11"/>
      <c r="R59" s="11"/>
    </row>
    <row r="60" spans="1:18" ht="13.5" thickTop="1">
      <c r="Q60" s="11"/>
      <c r="R60" s="11"/>
    </row>
    <row r="61" spans="1:18">
      <c r="Q61" s="11"/>
      <c r="R61" s="11"/>
    </row>
    <row r="62" spans="1:18">
      <c r="Q62" s="11"/>
      <c r="R62" s="11"/>
    </row>
    <row r="63" spans="1:18">
      <c r="Q63" s="11"/>
      <c r="R63" s="11"/>
    </row>
    <row r="64" spans="1:18">
      <c r="Q64" s="11"/>
      <c r="R64" s="11"/>
    </row>
    <row r="65" spans="17:18">
      <c r="Q65" s="11"/>
      <c r="R65" s="11"/>
    </row>
    <row r="66" spans="17:18">
      <c r="Q66" s="11"/>
      <c r="R66" s="11"/>
    </row>
    <row r="67" spans="17:18">
      <c r="Q67" s="11"/>
      <c r="R67" s="11"/>
    </row>
    <row r="68" spans="17:18">
      <c r="Q68" s="11"/>
      <c r="R68" s="11"/>
    </row>
    <row r="69" spans="17:18">
      <c r="Q69" s="11"/>
      <c r="R69" s="11"/>
    </row>
    <row r="70" spans="17:18">
      <c r="Q70" s="11"/>
      <c r="R70" s="11"/>
    </row>
    <row r="71" spans="17:18">
      <c r="Q71" s="11"/>
      <c r="R71" s="11"/>
    </row>
    <row r="72" spans="17:18">
      <c r="Q72" s="11"/>
      <c r="R72" s="11"/>
    </row>
  </sheetData>
  <mergeCells count="4">
    <mergeCell ref="Q2:R2"/>
    <mergeCell ref="S2:T2"/>
    <mergeCell ref="U2:V2"/>
    <mergeCell ref="S3:T3"/>
  </mergeCells>
  <phoneticPr fontId="0" type="noConversion"/>
  <pageMargins left="0.7" right="0.7" top="0.75" bottom="0.75" header="0.3" footer="0.3"/>
  <pageSetup paperSize="9" scale="65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8"/>
  <sheetViews>
    <sheetView workbookViewId="0" xr3:uid="{958C4451-9541-5A59-BF78-D2F731DF1C81}">
      <selection activeCell="G14" sqref="G14"/>
    </sheetView>
  </sheetViews>
  <sheetFormatPr defaultColWidth="8.85546875" defaultRowHeight="12.75"/>
  <cols>
    <col min="1" max="1" width="13.28515625" customWidth="1"/>
    <col min="5" max="5" width="12.42578125" customWidth="1"/>
    <col min="6" max="6" width="12.28515625" customWidth="1"/>
    <col min="7" max="7" width="11.85546875" customWidth="1"/>
  </cols>
  <sheetData>
    <row r="1" spans="1:7" ht="23.25">
      <c r="A1" s="14" t="s">
        <v>62</v>
      </c>
      <c r="B1" s="14"/>
      <c r="C1" s="14"/>
      <c r="D1" s="14"/>
    </row>
    <row r="6" spans="1:7" ht="18">
      <c r="A6" s="38" t="s">
        <v>63</v>
      </c>
      <c r="B6" s="43" t="s">
        <v>64</v>
      </c>
      <c r="C6" s="43"/>
      <c r="D6" s="43"/>
      <c r="E6" s="38" t="s">
        <v>65</v>
      </c>
      <c r="F6" s="38" t="s">
        <v>66</v>
      </c>
      <c r="G6" s="38" t="s">
        <v>67</v>
      </c>
    </row>
    <row r="7" spans="1:7" ht="18">
      <c r="A7" s="36"/>
      <c r="B7" s="36"/>
      <c r="C7" s="36"/>
      <c r="D7" s="36"/>
      <c r="E7" s="36"/>
      <c r="F7" s="38"/>
      <c r="G7" s="38"/>
    </row>
    <row r="8" spans="1:7" ht="18">
      <c r="A8" s="36"/>
      <c r="B8" s="36"/>
      <c r="C8" s="36"/>
      <c r="D8" s="36"/>
      <c r="E8" s="38" t="s">
        <v>68</v>
      </c>
      <c r="F8" s="38" t="s">
        <v>68</v>
      </c>
      <c r="G8" s="38" t="s">
        <v>68</v>
      </c>
    </row>
    <row r="9" spans="1:7" ht="18">
      <c r="A9" s="36"/>
      <c r="B9" s="36"/>
      <c r="C9" s="36"/>
      <c r="D9" s="36"/>
      <c r="E9" s="36"/>
      <c r="F9" s="38"/>
      <c r="G9" s="38"/>
    </row>
    <row r="10" spans="1:7" ht="18">
      <c r="A10" s="26">
        <v>41675</v>
      </c>
      <c r="B10" s="23" t="s">
        <v>69</v>
      </c>
      <c r="C10" s="38"/>
      <c r="D10" s="38"/>
      <c r="E10" s="16">
        <v>840</v>
      </c>
      <c r="F10" s="16">
        <v>140</v>
      </c>
      <c r="G10" s="16">
        <v>700</v>
      </c>
    </row>
    <row r="11" spans="1:7" ht="18">
      <c r="A11" s="26">
        <v>41700</v>
      </c>
      <c r="B11" s="15" t="s">
        <v>70</v>
      </c>
      <c r="C11" s="15"/>
      <c r="D11" s="15"/>
      <c r="E11" s="16">
        <v>3000</v>
      </c>
      <c r="F11" s="16">
        <v>500</v>
      </c>
      <c r="G11" s="16">
        <v>2500</v>
      </c>
    </row>
    <row r="12" spans="1:7" ht="18">
      <c r="A12" s="26">
        <v>41702</v>
      </c>
      <c r="B12" s="15" t="s">
        <v>71</v>
      </c>
      <c r="C12" s="15"/>
      <c r="D12" s="15"/>
      <c r="E12" s="16">
        <v>960</v>
      </c>
      <c r="F12" s="16">
        <v>160</v>
      </c>
      <c r="G12" s="16">
        <v>800</v>
      </c>
    </row>
    <row r="13" spans="1:7" ht="18">
      <c r="A13" s="26">
        <v>41719</v>
      </c>
      <c r="B13" s="15" t="s">
        <v>70</v>
      </c>
      <c r="C13" s="15"/>
      <c r="D13" s="15"/>
      <c r="E13" s="16">
        <v>240</v>
      </c>
      <c r="F13" s="16">
        <v>40</v>
      </c>
      <c r="G13" s="16">
        <v>200</v>
      </c>
    </row>
    <row r="14" spans="1:7" ht="18">
      <c r="A14" s="22" t="s">
        <v>27</v>
      </c>
      <c r="B14" s="15" t="s">
        <v>27</v>
      </c>
      <c r="E14" s="16" t="s">
        <v>27</v>
      </c>
      <c r="F14" s="16" t="s">
        <v>27</v>
      </c>
      <c r="G14" s="16" t="s">
        <v>27</v>
      </c>
    </row>
    <row r="15" spans="1:7" ht="18">
      <c r="E15" s="16"/>
      <c r="F15" s="16"/>
      <c r="G15" s="16"/>
    </row>
    <row r="16" spans="1:7" ht="18">
      <c r="E16" s="16"/>
      <c r="F16" s="16"/>
      <c r="G16" s="16"/>
    </row>
    <row r="17" spans="5:7" ht="18.75" thickBot="1">
      <c r="E17" s="28">
        <f>SUM(E10:E16)</f>
        <v>5040</v>
      </c>
      <c r="F17" s="28">
        <f t="shared" ref="F17:G17" si="0">SUM(F10:F16)</f>
        <v>840</v>
      </c>
      <c r="G17" s="28">
        <f t="shared" si="0"/>
        <v>4200</v>
      </c>
    </row>
    <row r="18" spans="5:7" ht="13.5" thickTop="1"/>
  </sheetData>
  <mergeCells count="1">
    <mergeCell ref="B6:D6"/>
  </mergeCells>
  <phoneticPr fontId="0" type="noConversion"/>
  <pageMargins left="0.75" right="0.75" top="1" bottom="1" header="0.5" footer="0.5"/>
  <pageSetup paperSize="9" orientation="portrait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0"/>
  <sheetViews>
    <sheetView workbookViewId="0" xr3:uid="{842E5F09-E766-5B8D-85AF-A39847EA96FD}">
      <selection activeCell="G26" sqref="G26"/>
    </sheetView>
  </sheetViews>
  <sheetFormatPr defaultColWidth="8.85546875" defaultRowHeight="12.75"/>
  <cols>
    <col min="1" max="9" width="12.7109375" customWidth="1"/>
  </cols>
  <sheetData>
    <row r="1" spans="1:10" ht="23.25">
      <c r="A1" s="14" t="s">
        <v>72</v>
      </c>
      <c r="B1" s="14"/>
      <c r="C1" s="14"/>
    </row>
    <row r="6" spans="1:10" ht="18">
      <c r="A6" s="38" t="s">
        <v>63</v>
      </c>
      <c r="B6" s="43" t="s">
        <v>73</v>
      </c>
      <c r="C6" s="43"/>
      <c r="D6" s="38" t="s">
        <v>65</v>
      </c>
      <c r="E6" s="38" t="s">
        <v>66</v>
      </c>
      <c r="F6" s="38" t="s">
        <v>38</v>
      </c>
      <c r="G6" s="38" t="s">
        <v>32</v>
      </c>
      <c r="H6" s="38" t="s">
        <v>35</v>
      </c>
      <c r="I6" s="38" t="s">
        <v>74</v>
      </c>
      <c r="J6" s="38" t="s">
        <v>75</v>
      </c>
    </row>
    <row r="7" spans="1:10" ht="18">
      <c r="A7" s="36"/>
      <c r="B7" s="36"/>
      <c r="C7" s="36"/>
      <c r="D7" s="36"/>
      <c r="E7" s="36"/>
      <c r="F7" s="36"/>
      <c r="G7" s="38"/>
      <c r="H7" s="38"/>
    </row>
    <row r="8" spans="1:10" ht="18">
      <c r="A8" s="36"/>
      <c r="B8" s="36"/>
      <c r="C8" s="36"/>
      <c r="D8" s="38" t="s">
        <v>68</v>
      </c>
      <c r="E8" s="38" t="s">
        <v>68</v>
      </c>
      <c r="F8" s="38" t="s">
        <v>68</v>
      </c>
      <c r="G8" s="38" t="s">
        <v>68</v>
      </c>
      <c r="H8" s="38" t="s">
        <v>68</v>
      </c>
      <c r="I8" s="38" t="s">
        <v>68</v>
      </c>
      <c r="J8" s="38" t="s">
        <v>68</v>
      </c>
    </row>
    <row r="9" spans="1:10" ht="18">
      <c r="A9" s="15"/>
      <c r="B9" s="15"/>
      <c r="C9" s="15"/>
      <c r="D9" s="15"/>
      <c r="E9" s="15"/>
      <c r="F9" s="15"/>
      <c r="G9" s="15"/>
      <c r="H9" s="15"/>
    </row>
    <row r="10" spans="1:10" ht="18">
      <c r="A10" s="22">
        <v>40546</v>
      </c>
      <c r="B10" s="15" t="s">
        <v>76</v>
      </c>
      <c r="C10" s="15"/>
      <c r="D10" s="15">
        <v>1200</v>
      </c>
      <c r="E10" s="15">
        <v>200</v>
      </c>
      <c r="F10" s="15">
        <v>1000</v>
      </c>
      <c r="G10" s="15"/>
      <c r="H10" s="15"/>
    </row>
    <row r="11" spans="1:10" ht="18">
      <c r="A11" s="22">
        <v>40568</v>
      </c>
      <c r="B11" s="15" t="s">
        <v>32</v>
      </c>
      <c r="C11" s="15"/>
      <c r="D11" s="15">
        <v>372</v>
      </c>
      <c r="E11" s="15">
        <v>62</v>
      </c>
      <c r="F11" s="15"/>
      <c r="G11" s="15">
        <v>310</v>
      </c>
      <c r="H11" s="15"/>
    </row>
    <row r="12" spans="1:10" ht="18">
      <c r="A12" s="22">
        <v>40574</v>
      </c>
      <c r="B12" s="15" t="s">
        <v>35</v>
      </c>
      <c r="C12" s="15"/>
      <c r="D12" s="15">
        <v>104</v>
      </c>
      <c r="E12" s="15">
        <v>5</v>
      </c>
      <c r="F12" s="15"/>
      <c r="G12" s="15"/>
      <c r="H12" s="15">
        <v>99</v>
      </c>
    </row>
    <row r="13" spans="1:10" ht="18">
      <c r="A13" s="22">
        <v>41684</v>
      </c>
      <c r="B13" s="15" t="s">
        <v>77</v>
      </c>
      <c r="C13" s="15"/>
      <c r="D13" s="15">
        <v>348</v>
      </c>
      <c r="E13" s="15">
        <v>58</v>
      </c>
      <c r="F13" s="15">
        <v>290</v>
      </c>
      <c r="G13" s="15"/>
      <c r="H13" s="15"/>
      <c r="I13" s="15" t="s">
        <v>27</v>
      </c>
    </row>
    <row r="14" spans="1:10" ht="18">
      <c r="A14" s="22">
        <v>41699</v>
      </c>
      <c r="B14" s="15" t="s">
        <v>75</v>
      </c>
      <c r="C14" s="15"/>
      <c r="D14" s="15">
        <v>800</v>
      </c>
      <c r="E14" s="15">
        <v>133</v>
      </c>
      <c r="F14" s="15" t="s">
        <v>27</v>
      </c>
      <c r="G14" s="15"/>
      <c r="H14" s="15"/>
      <c r="I14" s="15"/>
      <c r="J14" s="15">
        <v>667</v>
      </c>
    </row>
    <row r="15" spans="1:10" ht="18">
      <c r="A15" s="22">
        <v>41702</v>
      </c>
      <c r="B15" s="15" t="s">
        <v>74</v>
      </c>
      <c r="C15" s="15"/>
      <c r="D15" s="15">
        <v>1000</v>
      </c>
      <c r="E15" s="15">
        <v>167</v>
      </c>
      <c r="F15" s="15" t="s">
        <v>27</v>
      </c>
      <c r="G15" s="15"/>
      <c r="H15" s="15"/>
      <c r="I15" s="15">
        <v>833</v>
      </c>
    </row>
    <row r="16" spans="1:10" ht="18">
      <c r="A16" s="22">
        <v>41713</v>
      </c>
      <c r="B16" s="15" t="s">
        <v>78</v>
      </c>
      <c r="D16" s="15">
        <v>120</v>
      </c>
      <c r="E16" s="15">
        <v>20</v>
      </c>
      <c r="F16" s="15">
        <v>100</v>
      </c>
      <c r="J16" s="15" t="s">
        <v>27</v>
      </c>
    </row>
    <row r="17" spans="1:10" ht="18">
      <c r="A17" s="22">
        <v>41716</v>
      </c>
      <c r="B17" s="15" t="s">
        <v>76</v>
      </c>
      <c r="D17" s="15">
        <v>250</v>
      </c>
      <c r="E17" s="15">
        <v>42</v>
      </c>
      <c r="F17" s="15">
        <v>208</v>
      </c>
      <c r="J17" s="15"/>
    </row>
    <row r="18" spans="1:10" ht="18">
      <c r="A18" s="22"/>
      <c r="B18" s="15"/>
      <c r="D18" s="15"/>
      <c r="E18" s="15"/>
      <c r="J18" s="15"/>
    </row>
    <row r="19" spans="1:10" ht="18.75" thickBot="1">
      <c r="D19" s="20">
        <f>SUM(D10:D17)</f>
        <v>4194</v>
      </c>
      <c r="E19" s="20">
        <f>SUM(E10:E17)</f>
        <v>687</v>
      </c>
      <c r="F19" s="20">
        <f>SUM(F10:F17)</f>
        <v>1598</v>
      </c>
      <c r="G19" s="20">
        <f t="shared" ref="G19:J19" si="0">SUM(G10:G16)</f>
        <v>310</v>
      </c>
      <c r="H19" s="20">
        <f t="shared" si="0"/>
        <v>99</v>
      </c>
      <c r="I19" s="20">
        <f t="shared" si="0"/>
        <v>833</v>
      </c>
      <c r="J19" s="20">
        <f t="shared" si="0"/>
        <v>667</v>
      </c>
    </row>
    <row r="20" spans="1:10" ht="13.5" thickTop="1"/>
  </sheetData>
  <mergeCells count="1">
    <mergeCell ref="B6:C6"/>
  </mergeCells>
  <phoneticPr fontId="0" type="noConversion"/>
  <pageMargins left="0.75" right="0.75" top="1" bottom="1" header="0.5" footer="0.5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21"/>
  <sheetViews>
    <sheetView workbookViewId="0" xr3:uid="{51F8DEE0-4D01-5F28-A812-FC0BD7CAC4A5}">
      <selection activeCell="K20" sqref="K20"/>
    </sheetView>
  </sheetViews>
  <sheetFormatPr defaultColWidth="8.85546875" defaultRowHeight="12.75"/>
  <cols>
    <col min="1" max="3" width="12.7109375" customWidth="1"/>
    <col min="4" max="4" width="0.140625" customWidth="1"/>
    <col min="5" max="7" width="12.7109375" customWidth="1"/>
    <col min="8" max="8" width="11.42578125" customWidth="1"/>
    <col min="9" max="9" width="12.28515625" customWidth="1"/>
    <col min="11" max="11" width="11" customWidth="1"/>
  </cols>
  <sheetData>
    <row r="1" spans="1:11" ht="23.25">
      <c r="A1" s="14" t="s">
        <v>79</v>
      </c>
    </row>
    <row r="6" spans="1:11" ht="18">
      <c r="A6" s="38" t="s">
        <v>63</v>
      </c>
      <c r="B6" s="43" t="s">
        <v>73</v>
      </c>
      <c r="C6" s="43"/>
      <c r="D6" s="43"/>
      <c r="E6" s="38" t="s">
        <v>65</v>
      </c>
      <c r="F6" s="38" t="s">
        <v>66</v>
      </c>
      <c r="G6" s="38" t="s">
        <v>80</v>
      </c>
      <c r="H6" s="38" t="s">
        <v>37</v>
      </c>
      <c r="I6" s="38" t="s">
        <v>19</v>
      </c>
      <c r="K6" s="38" t="s">
        <v>81</v>
      </c>
    </row>
    <row r="7" spans="1:11" ht="18">
      <c r="A7" s="36"/>
      <c r="B7" s="36"/>
      <c r="C7" s="36"/>
      <c r="D7" s="36"/>
      <c r="E7" s="36"/>
      <c r="F7" s="36"/>
      <c r="G7" s="38" t="s">
        <v>82</v>
      </c>
      <c r="H7" s="36"/>
      <c r="K7" s="15" t="s">
        <v>83</v>
      </c>
    </row>
    <row r="8" spans="1:11" ht="18">
      <c r="A8" s="36"/>
      <c r="B8" s="36"/>
      <c r="C8" s="36"/>
      <c r="D8" s="36"/>
      <c r="E8" s="38" t="s">
        <v>68</v>
      </c>
      <c r="F8" s="38" t="s">
        <v>68</v>
      </c>
      <c r="G8" s="38" t="s">
        <v>68</v>
      </c>
      <c r="H8" s="38" t="s">
        <v>68</v>
      </c>
      <c r="I8" s="38" t="s">
        <v>68</v>
      </c>
      <c r="J8" s="38"/>
      <c r="K8" s="38" t="s">
        <v>68</v>
      </c>
    </row>
    <row r="9" spans="1:11" ht="18">
      <c r="A9" s="15"/>
      <c r="B9" s="15"/>
      <c r="C9" s="15"/>
      <c r="D9" s="15"/>
      <c r="E9" s="15"/>
      <c r="F9" s="15"/>
      <c r="G9" s="15"/>
      <c r="H9" s="15"/>
      <c r="K9" s="15"/>
    </row>
    <row r="10" spans="1:11" ht="18">
      <c r="A10" s="22"/>
      <c r="B10" s="15"/>
      <c r="C10" s="15"/>
      <c r="D10" s="15"/>
      <c r="E10" s="15"/>
      <c r="F10" s="15"/>
      <c r="G10" s="15"/>
      <c r="H10" s="15"/>
      <c r="K10" s="15"/>
    </row>
    <row r="11" spans="1:11" ht="18">
      <c r="A11" s="22">
        <v>41641</v>
      </c>
      <c r="B11" s="15" t="s">
        <v>70</v>
      </c>
      <c r="C11" s="15"/>
      <c r="D11" s="15"/>
      <c r="E11" s="15">
        <v>500</v>
      </c>
      <c r="F11" s="15" t="s">
        <v>27</v>
      </c>
      <c r="G11" s="15">
        <v>500</v>
      </c>
      <c r="H11" s="15" t="s">
        <v>27</v>
      </c>
      <c r="K11" s="15"/>
    </row>
    <row r="12" spans="1:11" ht="18">
      <c r="A12" s="22">
        <v>41642</v>
      </c>
      <c r="B12" s="15" t="s">
        <v>37</v>
      </c>
      <c r="C12" s="15"/>
      <c r="D12" s="15"/>
      <c r="E12" s="15">
        <v>720</v>
      </c>
      <c r="F12" s="15">
        <v>120</v>
      </c>
      <c r="G12" s="15" t="s">
        <v>27</v>
      </c>
      <c r="H12" s="15">
        <v>600</v>
      </c>
      <c r="I12" s="15"/>
      <c r="K12" s="15" t="s">
        <v>27</v>
      </c>
    </row>
    <row r="13" spans="1:11" ht="18">
      <c r="A13" s="22">
        <v>41647</v>
      </c>
      <c r="B13" s="15" t="s">
        <v>84</v>
      </c>
      <c r="C13" s="15"/>
      <c r="D13" s="15"/>
      <c r="E13" s="15">
        <v>900</v>
      </c>
      <c r="F13" s="15"/>
      <c r="G13" s="15">
        <v>900</v>
      </c>
      <c r="H13" s="15"/>
      <c r="I13" s="15"/>
      <c r="K13" s="15">
        <v>100</v>
      </c>
    </row>
    <row r="14" spans="1:11" ht="18">
      <c r="A14" s="22">
        <v>41649</v>
      </c>
      <c r="B14" s="15" t="s">
        <v>37</v>
      </c>
      <c r="C14" s="15"/>
      <c r="D14" s="15"/>
      <c r="E14" s="15">
        <v>1000</v>
      </c>
      <c r="F14" s="15">
        <v>167</v>
      </c>
      <c r="G14" s="15"/>
      <c r="H14" s="15">
        <v>833</v>
      </c>
      <c r="I14" s="15" t="s">
        <v>27</v>
      </c>
      <c r="K14" s="15"/>
    </row>
    <row r="15" spans="1:11" ht="18">
      <c r="A15" s="22">
        <v>41650</v>
      </c>
      <c r="B15" s="15" t="s">
        <v>71</v>
      </c>
      <c r="C15" s="15"/>
      <c r="D15" s="15"/>
      <c r="E15" s="15">
        <v>1050</v>
      </c>
      <c r="F15" s="15"/>
      <c r="G15" s="15">
        <v>1050</v>
      </c>
      <c r="H15" s="15"/>
      <c r="I15" s="15"/>
      <c r="K15" s="15">
        <v>150</v>
      </c>
    </row>
    <row r="16" spans="1:11" ht="18">
      <c r="A16" s="22">
        <v>41698</v>
      </c>
      <c r="B16" s="15" t="s">
        <v>85</v>
      </c>
      <c r="C16" s="15"/>
      <c r="D16" s="15"/>
      <c r="E16" s="15">
        <v>10000</v>
      </c>
      <c r="F16" s="15" t="s">
        <v>27</v>
      </c>
      <c r="G16" s="15"/>
      <c r="H16" s="15" t="s">
        <v>27</v>
      </c>
      <c r="I16" s="15">
        <v>10000</v>
      </c>
      <c r="K16" s="15"/>
    </row>
    <row r="17" spans="1:11" ht="18">
      <c r="A17" s="22" t="s">
        <v>27</v>
      </c>
      <c r="B17" s="15" t="s">
        <v>27</v>
      </c>
      <c r="C17" s="15"/>
      <c r="D17" s="15"/>
      <c r="E17" s="15" t="s">
        <v>27</v>
      </c>
      <c r="F17" s="15" t="s">
        <v>27</v>
      </c>
      <c r="G17" s="15"/>
      <c r="H17" s="15"/>
      <c r="I17" s="15"/>
      <c r="K17" s="15"/>
    </row>
    <row r="18" spans="1:11" ht="18">
      <c r="A18" s="22"/>
      <c r="B18" s="15"/>
      <c r="C18" s="15"/>
      <c r="D18" s="15"/>
      <c r="E18" s="15"/>
      <c r="F18" s="15"/>
      <c r="G18" s="15"/>
      <c r="H18" s="15"/>
      <c r="I18" s="15"/>
      <c r="K18" s="15"/>
    </row>
    <row r="19" spans="1:11" ht="18">
      <c r="A19" s="15"/>
      <c r="B19" s="15"/>
      <c r="C19" s="15"/>
      <c r="D19" s="15"/>
      <c r="E19" s="15"/>
      <c r="F19" s="15"/>
      <c r="G19" s="15"/>
      <c r="H19" s="15"/>
      <c r="K19" s="15"/>
    </row>
    <row r="20" spans="1:11" ht="18.75" thickBot="1">
      <c r="A20" s="15"/>
      <c r="B20" s="15"/>
      <c r="C20" s="15"/>
      <c r="D20" s="15"/>
      <c r="E20" s="20">
        <f>SUM(E10:E19)</f>
        <v>14170</v>
      </c>
      <c r="F20" s="20">
        <f t="shared" ref="F20:K20" si="0">SUM(F10:F19)</f>
        <v>287</v>
      </c>
      <c r="G20" s="20">
        <f t="shared" si="0"/>
        <v>2450</v>
      </c>
      <c r="H20" s="20">
        <f t="shared" si="0"/>
        <v>1433</v>
      </c>
      <c r="I20" s="20">
        <f t="shared" si="0"/>
        <v>10000</v>
      </c>
      <c r="J20" s="21"/>
      <c r="K20" s="20">
        <f t="shared" si="0"/>
        <v>250</v>
      </c>
    </row>
    <row r="21" spans="1:11" ht="13.5" thickTop="1"/>
  </sheetData>
  <mergeCells count="1">
    <mergeCell ref="B6:D6"/>
  </mergeCells>
  <phoneticPr fontId="0" type="noConversion"/>
  <pageMargins left="0.75" right="0.75" top="1" bottom="1" header="0.5" footer="0.5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23"/>
  <sheetViews>
    <sheetView workbookViewId="0" xr3:uid="{F9CF3CF3-643B-5BE6-8B46-32C596A47465}">
      <selection activeCell="J15" sqref="J15"/>
    </sheetView>
  </sheetViews>
  <sheetFormatPr defaultColWidth="8.85546875" defaultRowHeight="12.75"/>
  <cols>
    <col min="1" max="1" width="11.28515625" customWidth="1"/>
    <col min="2" max="2" width="12.7109375" customWidth="1"/>
    <col min="3" max="3" width="4.42578125" customWidth="1"/>
    <col min="4" max="4" width="11.28515625" customWidth="1"/>
    <col min="5" max="5" width="11.42578125" customWidth="1"/>
    <col min="6" max="7" width="12.7109375" customWidth="1"/>
    <col min="8" max="8" width="11" customWidth="1"/>
    <col min="9" max="9" width="12.7109375" customWidth="1"/>
    <col min="12" max="12" width="4" customWidth="1"/>
  </cols>
  <sheetData>
    <row r="1" spans="1:13" ht="23.25">
      <c r="A1" s="14" t="s">
        <v>86</v>
      </c>
      <c r="B1" s="14"/>
      <c r="C1" s="14"/>
    </row>
    <row r="6" spans="1:13" ht="18">
      <c r="A6" s="38" t="s">
        <v>63</v>
      </c>
      <c r="B6" s="16" t="s">
        <v>87</v>
      </c>
      <c r="C6" s="16"/>
      <c r="D6" s="38" t="s">
        <v>65</v>
      </c>
      <c r="E6" s="38" t="s">
        <v>66</v>
      </c>
      <c r="F6" s="38" t="s">
        <v>88</v>
      </c>
      <c r="G6" s="38" t="s">
        <v>41</v>
      </c>
      <c r="H6" s="38" t="s">
        <v>89</v>
      </c>
      <c r="I6" s="38" t="s">
        <v>34</v>
      </c>
      <c r="J6" s="38" t="s">
        <v>90</v>
      </c>
      <c r="K6" s="38" t="s">
        <v>91</v>
      </c>
      <c r="M6" s="16" t="s">
        <v>81</v>
      </c>
    </row>
    <row r="7" spans="1:13" ht="18">
      <c r="A7" s="36"/>
      <c r="B7" s="36"/>
      <c r="C7" s="36"/>
      <c r="D7" s="36"/>
      <c r="E7" s="36"/>
      <c r="F7" s="38" t="s">
        <v>92</v>
      </c>
      <c r="G7" s="38"/>
      <c r="H7" s="38" t="s">
        <v>8</v>
      </c>
      <c r="I7" s="38"/>
      <c r="J7" s="15" t="s">
        <v>93</v>
      </c>
      <c r="K7" s="15" t="s">
        <v>94</v>
      </c>
      <c r="M7" s="16" t="s">
        <v>95</v>
      </c>
    </row>
    <row r="8" spans="1:13" ht="18">
      <c r="A8" s="36"/>
      <c r="B8" s="36"/>
      <c r="C8" s="36"/>
      <c r="D8" s="38" t="s">
        <v>68</v>
      </c>
      <c r="E8" s="38" t="s">
        <v>68</v>
      </c>
      <c r="F8" s="38" t="s">
        <v>68</v>
      </c>
      <c r="G8" s="38" t="s">
        <v>68</v>
      </c>
      <c r="H8" s="38" t="s">
        <v>68</v>
      </c>
      <c r="I8" s="38" t="s">
        <v>68</v>
      </c>
      <c r="J8" s="38" t="s">
        <v>68</v>
      </c>
      <c r="K8" s="38" t="s">
        <v>68</v>
      </c>
      <c r="L8" s="38"/>
      <c r="M8" s="38" t="s">
        <v>68</v>
      </c>
    </row>
    <row r="9" spans="1:13" ht="18">
      <c r="A9" s="15"/>
      <c r="B9" s="15"/>
      <c r="C9" s="15"/>
      <c r="D9" s="15"/>
      <c r="E9" s="15"/>
      <c r="F9" s="15"/>
      <c r="G9" s="15"/>
      <c r="H9" s="15"/>
      <c r="I9" s="15"/>
    </row>
    <row r="10" spans="1:13" ht="18">
      <c r="A10" s="22">
        <v>41650</v>
      </c>
      <c r="B10" s="15" t="s">
        <v>96</v>
      </c>
      <c r="C10" s="15"/>
      <c r="D10" s="15">
        <v>200</v>
      </c>
      <c r="E10" s="15"/>
      <c r="F10" s="15">
        <v>200</v>
      </c>
      <c r="G10" s="15"/>
      <c r="H10" s="15"/>
      <c r="I10" s="15"/>
    </row>
    <row r="11" spans="1:13" s="15" customFormat="1" ht="18">
      <c r="A11" s="22">
        <v>41656</v>
      </c>
      <c r="B11" s="15" t="s">
        <v>97</v>
      </c>
      <c r="D11" s="15">
        <v>700</v>
      </c>
      <c r="E11" s="15">
        <v>700</v>
      </c>
      <c r="F11" s="15" t="s">
        <v>27</v>
      </c>
      <c r="G11" s="15" t="s">
        <v>27</v>
      </c>
    </row>
    <row r="12" spans="1:13" s="15" customFormat="1" ht="18">
      <c r="A12" s="22">
        <v>41672</v>
      </c>
      <c r="B12" s="15" t="s">
        <v>98</v>
      </c>
      <c r="D12" s="15">
        <v>175</v>
      </c>
      <c r="E12" s="15">
        <v>25</v>
      </c>
      <c r="I12" s="15" t="s">
        <v>27</v>
      </c>
      <c r="J12" s="15">
        <v>150</v>
      </c>
    </row>
    <row r="13" spans="1:13" s="15" customFormat="1" ht="18">
      <c r="A13" s="22">
        <v>41681</v>
      </c>
      <c r="B13" s="15" t="s">
        <v>34</v>
      </c>
      <c r="D13" s="15">
        <v>426</v>
      </c>
      <c r="E13" s="15">
        <v>20</v>
      </c>
      <c r="I13" s="15">
        <v>406</v>
      </c>
    </row>
    <row r="14" spans="1:13" s="15" customFormat="1" ht="18">
      <c r="A14" s="22">
        <v>41695</v>
      </c>
      <c r="B14" s="15" t="s">
        <v>32</v>
      </c>
      <c r="D14" s="15">
        <v>372</v>
      </c>
      <c r="E14" s="15" t="s">
        <v>27</v>
      </c>
      <c r="F14" s="15">
        <v>372</v>
      </c>
      <c r="J14" s="15" t="s">
        <v>27</v>
      </c>
    </row>
    <row r="15" spans="1:13" s="15" customFormat="1" ht="18">
      <c r="A15" s="22">
        <v>41696</v>
      </c>
      <c r="B15" s="15" t="s">
        <v>77</v>
      </c>
      <c r="D15" s="15">
        <v>85</v>
      </c>
      <c r="F15" s="15">
        <v>85</v>
      </c>
      <c r="M15" s="15">
        <v>15</v>
      </c>
    </row>
    <row r="16" spans="1:13" s="15" customFormat="1" ht="18">
      <c r="A16" s="22">
        <v>41698</v>
      </c>
      <c r="B16" s="15" t="s">
        <v>35</v>
      </c>
      <c r="D16" s="15">
        <v>104</v>
      </c>
      <c r="F16" s="15">
        <v>104</v>
      </c>
    </row>
    <row r="17" spans="1:13" s="15" customFormat="1" ht="18">
      <c r="A17" s="22">
        <v>41701</v>
      </c>
      <c r="B17" s="15" t="s">
        <v>76</v>
      </c>
      <c r="D17" s="15">
        <v>875</v>
      </c>
      <c r="F17" s="15">
        <v>875</v>
      </c>
      <c r="M17" s="15">
        <v>25</v>
      </c>
    </row>
    <row r="18" spans="1:13" s="15" customFormat="1" ht="18">
      <c r="A18" s="22">
        <v>41702</v>
      </c>
      <c r="B18" s="15" t="s">
        <v>99</v>
      </c>
      <c r="D18" s="15">
        <v>100</v>
      </c>
      <c r="F18" s="15" t="s">
        <v>27</v>
      </c>
      <c r="K18" s="15">
        <v>100</v>
      </c>
      <c r="M18" s="15" t="s">
        <v>27</v>
      </c>
    </row>
    <row r="19" spans="1:13" s="15" customFormat="1" ht="18">
      <c r="A19" s="22">
        <v>41725</v>
      </c>
      <c r="B19" s="15" t="s">
        <v>41</v>
      </c>
      <c r="D19" s="15">
        <v>750</v>
      </c>
      <c r="G19" s="15">
        <v>750</v>
      </c>
      <c r="K19" s="15" t="s">
        <v>27</v>
      </c>
    </row>
    <row r="20" spans="1:13" s="15" customFormat="1" ht="18">
      <c r="A20" s="22">
        <v>41729</v>
      </c>
      <c r="B20" s="15" t="s">
        <v>11</v>
      </c>
      <c r="D20" s="15">
        <v>94</v>
      </c>
      <c r="H20" s="15">
        <v>94</v>
      </c>
    </row>
    <row r="21" spans="1:13" s="15" customFormat="1" ht="18">
      <c r="A21" s="22"/>
    </row>
    <row r="22" spans="1:13" s="15" customFormat="1" ht="18.75" thickBot="1">
      <c r="D22" s="20">
        <f>SUM(D10:D21)</f>
        <v>3881</v>
      </c>
      <c r="E22" s="20">
        <f t="shared" ref="E22:M22" si="0">SUM(E10:E21)</f>
        <v>745</v>
      </c>
      <c r="F22" s="20">
        <f t="shared" si="0"/>
        <v>1636</v>
      </c>
      <c r="G22" s="20">
        <f t="shared" si="0"/>
        <v>750</v>
      </c>
      <c r="H22" s="20">
        <f t="shared" si="0"/>
        <v>94</v>
      </c>
      <c r="I22" s="20">
        <f t="shared" si="0"/>
        <v>406</v>
      </c>
      <c r="J22" s="20">
        <f t="shared" si="0"/>
        <v>150</v>
      </c>
      <c r="K22" s="20">
        <f t="shared" si="0"/>
        <v>100</v>
      </c>
      <c r="L22" s="21"/>
      <c r="M22" s="20">
        <f t="shared" si="0"/>
        <v>40</v>
      </c>
    </row>
    <row r="23" spans="1:13" s="15" customFormat="1" ht="18.75" thickTop="1"/>
  </sheetData>
  <phoneticPr fontId="0" type="noConversion"/>
  <pageMargins left="0.75" right="0.75" top="1" bottom="1" header="0.5" footer="0.5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8"/>
  <sheetViews>
    <sheetView workbookViewId="0" xr3:uid="{78B4E459-6924-5F8B-B7BA-2DD04133E49E}">
      <selection activeCell="C28" sqref="C28"/>
    </sheetView>
  </sheetViews>
  <sheetFormatPr defaultColWidth="8.85546875" defaultRowHeight="12.75"/>
  <cols>
    <col min="1" max="1" width="12.7109375" customWidth="1"/>
    <col min="2" max="2" width="15.42578125" customWidth="1"/>
    <col min="3" max="6" width="12.7109375" customWidth="1"/>
    <col min="7" max="7" width="14.85546875" customWidth="1"/>
  </cols>
  <sheetData>
    <row r="1" spans="1:8" ht="18">
      <c r="A1" s="24" t="s">
        <v>100</v>
      </c>
      <c r="B1" s="24"/>
      <c r="C1" s="24"/>
      <c r="D1" s="24"/>
      <c r="E1" s="24"/>
      <c r="F1" s="15"/>
      <c r="G1" s="15"/>
      <c r="H1" s="15"/>
    </row>
    <row r="2" spans="1:8" ht="18">
      <c r="A2" s="15"/>
      <c r="B2" s="15"/>
      <c r="C2" s="15"/>
      <c r="D2" s="15"/>
      <c r="E2" s="15"/>
      <c r="F2" s="15"/>
      <c r="G2" s="15"/>
      <c r="H2" s="15"/>
    </row>
    <row r="3" spans="1:8" ht="18">
      <c r="A3" s="15"/>
      <c r="B3" s="15"/>
      <c r="C3" s="15"/>
      <c r="D3" s="15"/>
      <c r="E3" s="15"/>
      <c r="F3" s="15"/>
      <c r="G3" s="15"/>
      <c r="H3" s="15"/>
    </row>
    <row r="4" spans="1:8" ht="18">
      <c r="A4" s="15"/>
      <c r="B4" s="15"/>
      <c r="C4" s="15"/>
      <c r="D4" s="15"/>
      <c r="E4" s="15"/>
      <c r="F4" s="15"/>
      <c r="G4" s="15"/>
      <c r="H4" s="15"/>
    </row>
    <row r="5" spans="1:8" ht="18">
      <c r="A5" s="15"/>
      <c r="B5" s="15"/>
      <c r="C5" s="15"/>
      <c r="D5" s="15"/>
      <c r="E5" s="15"/>
      <c r="F5" s="15"/>
      <c r="G5" s="15"/>
      <c r="H5" s="15"/>
    </row>
    <row r="6" spans="1:8" ht="18">
      <c r="A6" s="38" t="s">
        <v>9</v>
      </c>
      <c r="B6" s="38" t="s">
        <v>73</v>
      </c>
      <c r="C6" s="38" t="s">
        <v>63</v>
      </c>
      <c r="D6" s="38" t="s">
        <v>65</v>
      </c>
      <c r="E6" s="38" t="s">
        <v>66</v>
      </c>
      <c r="F6" s="38" t="s">
        <v>43</v>
      </c>
      <c r="G6" s="38" t="s">
        <v>44</v>
      </c>
      <c r="H6" s="15"/>
    </row>
    <row r="7" spans="1:8" ht="18">
      <c r="A7" s="38" t="s">
        <v>68</v>
      </c>
      <c r="B7" s="38"/>
      <c r="C7" s="38"/>
      <c r="D7" s="38" t="s">
        <v>68</v>
      </c>
      <c r="E7" s="38" t="s">
        <v>68</v>
      </c>
      <c r="F7" s="38" t="s">
        <v>68</v>
      </c>
      <c r="G7" s="38" t="s">
        <v>68</v>
      </c>
      <c r="H7" s="15"/>
    </row>
    <row r="8" spans="1:8" ht="18">
      <c r="A8" s="15"/>
      <c r="B8" s="15"/>
      <c r="C8" s="15"/>
      <c r="D8" s="15"/>
      <c r="E8" s="15"/>
      <c r="F8" s="15"/>
      <c r="G8" s="15"/>
      <c r="H8" s="15"/>
    </row>
    <row r="9" spans="1:8" ht="18">
      <c r="A9" s="15">
        <v>200</v>
      </c>
      <c r="B9" s="15" t="s">
        <v>101</v>
      </c>
      <c r="C9" s="22">
        <v>39448</v>
      </c>
      <c r="D9" s="22"/>
      <c r="E9" s="22"/>
      <c r="F9" s="15"/>
      <c r="G9" s="15"/>
      <c r="H9" s="15"/>
    </row>
    <row r="10" spans="1:8" ht="18">
      <c r="A10" s="15"/>
      <c r="B10" s="15" t="s">
        <v>43</v>
      </c>
      <c r="C10" s="22">
        <v>39453</v>
      </c>
      <c r="D10" s="27">
        <v>36</v>
      </c>
      <c r="E10" s="27"/>
      <c r="F10" s="15">
        <v>36</v>
      </c>
      <c r="G10" s="15"/>
      <c r="H10" s="15"/>
    </row>
    <row r="11" spans="1:8" ht="18">
      <c r="A11" s="15"/>
      <c r="B11" s="15" t="s">
        <v>43</v>
      </c>
      <c r="C11" s="22">
        <v>42062</v>
      </c>
      <c r="D11" s="27">
        <v>10</v>
      </c>
      <c r="E11" s="27"/>
      <c r="F11" s="15">
        <v>10</v>
      </c>
      <c r="G11" s="15"/>
      <c r="H11" s="15"/>
    </row>
    <row r="12" spans="1:8" ht="18">
      <c r="A12" s="15"/>
      <c r="B12" s="15" t="s">
        <v>44</v>
      </c>
      <c r="C12" s="22">
        <v>42063</v>
      </c>
      <c r="D12" s="27">
        <v>48</v>
      </c>
      <c r="E12" s="27">
        <v>8</v>
      </c>
      <c r="F12" s="15"/>
      <c r="G12" s="15">
        <v>40</v>
      </c>
      <c r="H12" s="15"/>
    </row>
    <row r="13" spans="1:8" ht="18">
      <c r="A13" s="15"/>
      <c r="B13" s="15" t="s">
        <v>102</v>
      </c>
      <c r="C13" s="22">
        <v>40633</v>
      </c>
      <c r="D13" s="15">
        <v>106</v>
      </c>
      <c r="E13" s="15"/>
      <c r="F13" s="15"/>
      <c r="G13" s="15"/>
      <c r="H13" s="15"/>
    </row>
    <row r="14" spans="1:8" ht="18">
      <c r="A14" s="15"/>
      <c r="B14" s="15"/>
      <c r="C14" s="15"/>
      <c r="D14" s="15"/>
      <c r="E14" s="15"/>
      <c r="F14" s="15"/>
      <c r="G14" s="15"/>
      <c r="H14" s="15"/>
    </row>
    <row r="15" spans="1:8" ht="18.75" thickBot="1">
      <c r="A15" s="20">
        <v>20</v>
      </c>
      <c r="B15" s="15"/>
      <c r="C15" s="15"/>
      <c r="D15" s="20">
        <v>200</v>
      </c>
      <c r="E15" s="20">
        <v>8</v>
      </c>
      <c r="F15" s="20">
        <v>46</v>
      </c>
      <c r="G15" s="20">
        <v>40</v>
      </c>
      <c r="H15" s="15"/>
    </row>
    <row r="16" spans="1:8" ht="18.75" thickTop="1">
      <c r="A16" s="15"/>
      <c r="B16" s="15"/>
      <c r="C16" s="15"/>
      <c r="D16" s="15"/>
      <c r="E16" s="27"/>
      <c r="F16" s="15"/>
      <c r="G16" s="15"/>
      <c r="H16" s="15"/>
    </row>
    <row r="17" spans="1:8" ht="18">
      <c r="A17" s="15">
        <v>106</v>
      </c>
      <c r="B17" s="22" t="s">
        <v>103</v>
      </c>
      <c r="C17" s="22">
        <v>39538</v>
      </c>
      <c r="D17" s="22"/>
      <c r="E17" s="22"/>
      <c r="F17" s="15"/>
      <c r="G17" s="15"/>
      <c r="H17" s="15"/>
    </row>
    <row r="18" spans="1:8" ht="18">
      <c r="A18" s="15">
        <v>94</v>
      </c>
      <c r="B18" s="15" t="s">
        <v>104</v>
      </c>
      <c r="C18" s="22">
        <v>40633</v>
      </c>
      <c r="D18" s="22"/>
      <c r="E18" s="22"/>
      <c r="F18" s="15"/>
      <c r="G18" s="15"/>
      <c r="H18" s="15"/>
    </row>
  </sheetData>
  <phoneticPr fontId="0" type="noConversion"/>
  <pageMargins left="0.75" right="0.75" top="1" bottom="1" header="0.5" footer="0.5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83"/>
  <sheetViews>
    <sheetView topLeftCell="A56" zoomScaleNormal="100" workbookViewId="0" xr3:uid="{9B253EF2-77E0-53E3-AE26-4D66ECD923F3}">
      <selection activeCell="L74" sqref="L74"/>
    </sheetView>
  </sheetViews>
  <sheetFormatPr defaultColWidth="8.85546875" defaultRowHeight="12.75"/>
  <cols>
    <col min="6" max="7" width="9.140625" bestFit="1" customWidth="1"/>
    <col min="8" max="8" width="12.140625" bestFit="1" customWidth="1"/>
  </cols>
  <sheetData>
    <row r="1" spans="1:8" ht="20.25">
      <c r="A1" s="17" t="s">
        <v>105</v>
      </c>
    </row>
    <row r="2" spans="1:8" ht="20.25">
      <c r="A2" s="17" t="s">
        <v>106</v>
      </c>
      <c r="B2" s="18"/>
      <c r="C2" s="18"/>
      <c r="D2" s="18"/>
    </row>
    <row r="3" spans="1:8" ht="20.25">
      <c r="A3" s="18"/>
      <c r="B3" s="18"/>
      <c r="C3" s="18"/>
      <c r="D3" s="18"/>
    </row>
    <row r="4" spans="1:8" ht="18">
      <c r="A4" s="15"/>
      <c r="B4" s="15"/>
      <c r="C4" s="15"/>
      <c r="D4" s="15"/>
      <c r="E4" s="15"/>
      <c r="F4" s="15"/>
      <c r="G4" s="15" t="s">
        <v>107</v>
      </c>
      <c r="H4" s="15" t="s">
        <v>107</v>
      </c>
    </row>
    <row r="5" spans="1:8" ht="18">
      <c r="A5" s="15"/>
      <c r="B5" s="15"/>
      <c r="C5" s="15"/>
      <c r="D5" s="15"/>
      <c r="E5" s="15"/>
      <c r="F5" s="15"/>
      <c r="G5" s="15"/>
      <c r="H5" s="15"/>
    </row>
    <row r="6" spans="1:8" ht="18">
      <c r="A6" s="15" t="s">
        <v>108</v>
      </c>
      <c r="B6" s="15"/>
      <c r="C6" s="15"/>
      <c r="D6" s="15"/>
      <c r="E6" s="15"/>
      <c r="F6" s="15"/>
      <c r="G6" s="15"/>
      <c r="H6" s="15">
        <v>5633</v>
      </c>
    </row>
    <row r="7" spans="1:8" ht="18">
      <c r="A7" s="15"/>
      <c r="B7" s="15"/>
      <c r="C7" s="15"/>
      <c r="D7" s="15"/>
      <c r="E7" s="15"/>
      <c r="F7" s="15"/>
      <c r="G7" s="15"/>
      <c r="H7" s="15"/>
    </row>
    <row r="8" spans="1:8" ht="18">
      <c r="A8" s="15" t="s">
        <v>109</v>
      </c>
      <c r="B8" s="15"/>
      <c r="C8" s="15"/>
      <c r="D8" s="15"/>
      <c r="E8" s="15"/>
      <c r="F8" s="15"/>
      <c r="G8" s="15"/>
      <c r="H8" s="15"/>
    </row>
    <row r="9" spans="1:8" ht="18">
      <c r="A9" s="15" t="s">
        <v>110</v>
      </c>
      <c r="B9" s="15"/>
      <c r="C9" s="15"/>
      <c r="D9" s="15"/>
      <c r="E9" s="15"/>
      <c r="F9" s="15"/>
      <c r="G9" s="15">
        <v>1750</v>
      </c>
      <c r="H9" s="15"/>
    </row>
    <row r="10" spans="1:8" ht="18">
      <c r="A10" s="15" t="s">
        <v>111</v>
      </c>
      <c r="B10" s="15"/>
      <c r="C10" s="15"/>
      <c r="D10" s="15"/>
      <c r="E10" s="15"/>
      <c r="F10" s="15"/>
      <c r="G10" s="15">
        <v>1098</v>
      </c>
      <c r="H10" s="15"/>
    </row>
    <row r="11" spans="1:8" ht="18">
      <c r="A11" s="15" t="s">
        <v>112</v>
      </c>
      <c r="B11" s="15"/>
      <c r="C11" s="15"/>
      <c r="D11" s="15"/>
      <c r="E11" s="15"/>
      <c r="F11" s="15"/>
      <c r="G11" s="19">
        <v>-1800</v>
      </c>
      <c r="H11" s="15"/>
    </row>
    <row r="12" spans="1:8" ht="18">
      <c r="A12" s="15"/>
      <c r="B12" s="15"/>
      <c r="C12" s="15"/>
      <c r="D12" s="15"/>
      <c r="E12" s="15"/>
      <c r="F12" s="15"/>
      <c r="G12" s="15"/>
      <c r="H12" s="19">
        <f>-(G9+G10+G11)</f>
        <v>-1048</v>
      </c>
    </row>
    <row r="13" spans="1:8" ht="18">
      <c r="A13" s="15"/>
      <c r="B13" s="15"/>
      <c r="C13" s="15"/>
      <c r="D13" s="15"/>
      <c r="E13" s="15"/>
      <c r="F13" s="15"/>
      <c r="G13" s="15"/>
      <c r="H13" s="15"/>
    </row>
    <row r="14" spans="1:8" ht="18">
      <c r="A14" s="15" t="s">
        <v>113</v>
      </c>
      <c r="B14" s="15"/>
      <c r="C14" s="15"/>
      <c r="D14" s="15"/>
      <c r="E14" s="15"/>
      <c r="F14" s="15"/>
      <c r="G14" s="15"/>
      <c r="H14" s="15">
        <f>H6+H12</f>
        <v>4585</v>
      </c>
    </row>
    <row r="15" spans="1:8" ht="18">
      <c r="A15" s="15"/>
      <c r="B15" s="15"/>
      <c r="C15" s="15"/>
      <c r="D15" s="15"/>
      <c r="E15" s="15"/>
      <c r="F15" s="15"/>
      <c r="G15" s="15"/>
      <c r="H15" s="15"/>
    </row>
    <row r="16" spans="1:8" ht="18">
      <c r="A16" s="15" t="s">
        <v>114</v>
      </c>
      <c r="B16" s="15"/>
      <c r="C16" s="15"/>
      <c r="D16" s="15"/>
      <c r="E16" s="15"/>
      <c r="F16" s="15"/>
      <c r="G16" s="15"/>
      <c r="H16" s="15"/>
    </row>
    <row r="17" spans="1:10" ht="18">
      <c r="A17" s="15" t="s">
        <v>115</v>
      </c>
      <c r="B17" s="15"/>
      <c r="C17" s="15"/>
      <c r="D17" s="15"/>
      <c r="E17" s="15"/>
      <c r="F17" s="15"/>
      <c r="G17" s="21"/>
      <c r="H17" s="15">
        <v>40</v>
      </c>
    </row>
    <row r="18" spans="1:10" ht="18">
      <c r="A18" s="15"/>
      <c r="B18" s="15"/>
      <c r="C18" s="15"/>
      <c r="D18" s="15"/>
      <c r="E18" s="15"/>
      <c r="F18" s="15"/>
      <c r="G18" s="21"/>
      <c r="H18" s="15"/>
      <c r="J18" s="2"/>
    </row>
    <row r="19" spans="1:10" ht="18">
      <c r="A19" s="15"/>
      <c r="B19" s="15"/>
      <c r="C19" s="15"/>
      <c r="D19" s="15"/>
      <c r="E19" s="15"/>
      <c r="F19" s="15"/>
      <c r="G19" s="15"/>
      <c r="H19" s="34">
        <f>H14+H17</f>
        <v>4625</v>
      </c>
      <c r="J19" s="2"/>
    </row>
    <row r="20" spans="1:10" ht="18">
      <c r="A20" s="15"/>
      <c r="B20" s="15"/>
      <c r="C20" s="15"/>
      <c r="D20" s="15"/>
      <c r="E20" s="15"/>
      <c r="F20" s="15"/>
      <c r="G20" s="15"/>
      <c r="H20" s="15"/>
    </row>
    <row r="21" spans="1:10" ht="18">
      <c r="A21" s="15" t="s">
        <v>116</v>
      </c>
      <c r="B21" s="15"/>
      <c r="C21" s="15"/>
      <c r="D21" s="15"/>
      <c r="E21" s="15"/>
      <c r="F21" s="15"/>
      <c r="G21" s="15"/>
      <c r="H21" s="15"/>
    </row>
    <row r="22" spans="1:10" ht="18">
      <c r="A22" s="15" t="s">
        <v>117</v>
      </c>
      <c r="B22" s="15"/>
      <c r="C22" s="15"/>
      <c r="D22" s="15"/>
      <c r="E22" s="15"/>
      <c r="F22" s="15"/>
      <c r="G22" s="15">
        <v>320</v>
      </c>
      <c r="H22" s="15"/>
    </row>
    <row r="23" spans="1:10" ht="18">
      <c r="A23" s="15" t="s">
        <v>118</v>
      </c>
      <c r="B23" s="15"/>
      <c r="C23" s="15"/>
      <c r="D23" s="15"/>
      <c r="E23" s="15"/>
      <c r="F23" s="15"/>
      <c r="G23" s="15">
        <v>371</v>
      </c>
      <c r="H23" s="15"/>
    </row>
    <row r="24" spans="1:10" ht="18">
      <c r="A24" s="15" t="s">
        <v>119</v>
      </c>
      <c r="B24" s="15"/>
      <c r="C24" s="15"/>
      <c r="D24" s="15"/>
      <c r="E24" s="15"/>
      <c r="F24" s="15"/>
      <c r="G24" s="15">
        <v>69</v>
      </c>
      <c r="H24" s="15"/>
    </row>
    <row r="25" spans="1:10" ht="18">
      <c r="A25" s="15" t="s">
        <v>120</v>
      </c>
      <c r="B25" s="15"/>
      <c r="C25" s="15"/>
      <c r="D25" s="15"/>
      <c r="E25" s="15"/>
      <c r="F25" s="15"/>
      <c r="G25" s="15">
        <v>250</v>
      </c>
      <c r="H25" s="15"/>
    </row>
    <row r="26" spans="1:10" ht="18">
      <c r="A26" s="15" t="s">
        <v>121</v>
      </c>
      <c r="B26" s="15"/>
      <c r="C26" s="15"/>
      <c r="D26" s="15"/>
      <c r="E26" s="15"/>
      <c r="F26" s="15"/>
      <c r="G26" s="15">
        <v>187</v>
      </c>
      <c r="H26" s="15"/>
    </row>
    <row r="27" spans="1:10" ht="18">
      <c r="A27" s="15" t="s">
        <v>122</v>
      </c>
      <c r="B27" s="15"/>
      <c r="C27" s="15"/>
      <c r="D27" s="15"/>
      <c r="E27" s="15"/>
      <c r="F27" s="15"/>
      <c r="G27" s="15">
        <v>150</v>
      </c>
      <c r="H27" s="15"/>
    </row>
    <row r="28" spans="1:10" ht="18">
      <c r="A28" s="15" t="s">
        <v>123</v>
      </c>
      <c r="B28" s="15"/>
      <c r="C28" s="15"/>
      <c r="D28" s="15"/>
      <c r="E28" s="15"/>
      <c r="F28" s="15"/>
      <c r="G28" s="15">
        <v>46</v>
      </c>
      <c r="H28" s="15"/>
    </row>
    <row r="29" spans="1:10" ht="18">
      <c r="A29" s="15" t="s">
        <v>124</v>
      </c>
      <c r="B29" s="15"/>
      <c r="C29" s="15"/>
      <c r="D29" s="15"/>
      <c r="E29" s="15"/>
      <c r="F29" s="15"/>
      <c r="G29" s="15">
        <v>40</v>
      </c>
      <c r="H29" s="15"/>
    </row>
    <row r="30" spans="1:10" ht="18">
      <c r="A30" s="15" t="s">
        <v>125</v>
      </c>
      <c r="B30" s="15"/>
      <c r="C30" s="15"/>
      <c r="D30" s="15"/>
      <c r="E30" s="15"/>
      <c r="F30" s="15"/>
      <c r="G30" s="15">
        <v>625</v>
      </c>
      <c r="H30" s="15"/>
    </row>
    <row r="31" spans="1:10" ht="18">
      <c r="A31" s="15" t="s">
        <v>126</v>
      </c>
      <c r="B31" s="15"/>
      <c r="C31" s="15"/>
      <c r="D31" s="15"/>
      <c r="E31" s="15"/>
      <c r="F31" s="15"/>
      <c r="G31" s="19">
        <f>331+764</f>
        <v>1095</v>
      </c>
      <c r="H31" s="15"/>
    </row>
    <row r="32" spans="1:10" ht="18">
      <c r="A32" s="15"/>
      <c r="B32" s="15"/>
      <c r="C32" s="15"/>
      <c r="D32" s="15"/>
      <c r="E32" s="15"/>
      <c r="F32" s="15"/>
      <c r="G32" s="15"/>
      <c r="H32" s="15">
        <f>-SUM(G22:G31)</f>
        <v>-3153</v>
      </c>
    </row>
    <row r="33" spans="1:8" ht="18">
      <c r="A33" s="15"/>
      <c r="B33" s="15"/>
      <c r="C33" s="15"/>
      <c r="D33" s="15"/>
      <c r="E33" s="15"/>
      <c r="F33" s="15"/>
      <c r="G33" s="15"/>
      <c r="H33" s="15"/>
    </row>
    <row r="34" spans="1:8" ht="18.75" thickBot="1">
      <c r="A34" s="15" t="s">
        <v>127</v>
      </c>
      <c r="B34" s="15"/>
      <c r="C34" s="15"/>
      <c r="D34" s="15"/>
      <c r="E34" s="15"/>
      <c r="F34" s="15"/>
      <c r="G34" s="15"/>
      <c r="H34" s="20">
        <f>H19+H32</f>
        <v>1472</v>
      </c>
    </row>
    <row r="35" spans="1:8" ht="18.75" thickTop="1">
      <c r="A35" s="15"/>
      <c r="B35" s="15"/>
      <c r="C35" s="15"/>
      <c r="D35" s="15"/>
      <c r="E35" s="15"/>
      <c r="F35" s="15"/>
      <c r="G35" s="15"/>
      <c r="H35" s="21"/>
    </row>
    <row r="36" spans="1:8" ht="18">
      <c r="A36" s="15"/>
      <c r="B36" s="15"/>
      <c r="C36" s="15"/>
      <c r="D36" s="15"/>
      <c r="E36" s="15"/>
      <c r="F36" s="15"/>
      <c r="G36" s="15"/>
      <c r="H36" s="21"/>
    </row>
    <row r="37" spans="1:8" ht="18">
      <c r="A37" s="15"/>
      <c r="B37" s="15"/>
      <c r="C37" s="15"/>
      <c r="D37" s="15"/>
      <c r="E37" s="15"/>
      <c r="F37" s="15"/>
      <c r="G37" s="15"/>
      <c r="H37" s="21"/>
    </row>
    <row r="38" spans="1:8" ht="18">
      <c r="A38" s="15"/>
      <c r="B38" s="15"/>
      <c r="C38" s="15"/>
      <c r="D38" s="15"/>
      <c r="E38" s="15"/>
      <c r="F38" s="15"/>
      <c r="G38" s="15"/>
      <c r="H38" s="21"/>
    </row>
    <row r="39" spans="1:8" ht="18">
      <c r="A39" s="15"/>
      <c r="B39" s="15"/>
      <c r="C39" s="15"/>
      <c r="D39" s="15"/>
      <c r="E39" s="15"/>
      <c r="F39" s="15"/>
      <c r="G39" s="15"/>
      <c r="H39" s="21"/>
    </row>
    <row r="40" spans="1:8" ht="18">
      <c r="A40" s="15"/>
      <c r="B40" s="15"/>
      <c r="C40" s="15"/>
      <c r="D40" s="15"/>
      <c r="E40" s="15"/>
      <c r="F40" s="15"/>
      <c r="G40" s="15"/>
      <c r="H40" s="21"/>
    </row>
    <row r="41" spans="1:8" ht="18">
      <c r="A41" s="15"/>
      <c r="B41" s="15"/>
      <c r="C41" s="15"/>
      <c r="D41" s="15"/>
      <c r="E41" s="15"/>
      <c r="F41" s="15"/>
      <c r="G41" s="15"/>
      <c r="H41" s="21"/>
    </row>
    <row r="42" spans="1:8" ht="20.25">
      <c r="A42" s="17" t="s">
        <v>128</v>
      </c>
      <c r="B42" s="18"/>
      <c r="C42" s="18"/>
      <c r="D42" s="18"/>
      <c r="E42" s="18"/>
      <c r="F42" s="15"/>
      <c r="G42" s="15"/>
      <c r="H42" s="15"/>
    </row>
    <row r="43" spans="1:8" ht="18">
      <c r="A43" s="15"/>
      <c r="B43" s="15"/>
      <c r="C43" s="15"/>
      <c r="D43" s="15"/>
      <c r="E43" s="15"/>
      <c r="F43" s="15"/>
      <c r="G43" s="15"/>
      <c r="H43" s="15"/>
    </row>
    <row r="44" spans="1:8" ht="18">
      <c r="A44" s="15" t="s">
        <v>129</v>
      </c>
      <c r="B44" s="15"/>
      <c r="C44" s="15"/>
      <c r="D44" s="15"/>
      <c r="E44" s="15"/>
      <c r="H44" s="15"/>
    </row>
    <row r="45" spans="1:8" ht="18">
      <c r="A45" s="15" t="s">
        <v>130</v>
      </c>
      <c r="B45" s="15"/>
      <c r="C45" s="15"/>
      <c r="D45" s="15"/>
      <c r="E45" s="15"/>
      <c r="F45" s="15">
        <v>14933</v>
      </c>
      <c r="G45" s="15">
        <v>5831</v>
      </c>
      <c r="H45" s="15">
        <f>F45-G45</f>
        <v>9102</v>
      </c>
    </row>
    <row r="46" spans="1:8" ht="18">
      <c r="A46" s="15" t="s">
        <v>131</v>
      </c>
      <c r="B46" s="15"/>
      <c r="C46" s="15"/>
      <c r="D46" s="15"/>
      <c r="E46" s="15"/>
      <c r="F46" s="15">
        <v>12667</v>
      </c>
      <c r="G46" s="15">
        <v>4264</v>
      </c>
      <c r="H46" s="19">
        <f>F46-G46</f>
        <v>8403</v>
      </c>
    </row>
    <row r="47" spans="1:8" ht="18">
      <c r="A47" s="15"/>
      <c r="B47" s="15"/>
      <c r="C47" s="15"/>
      <c r="D47" s="15"/>
      <c r="E47" s="15"/>
      <c r="F47" s="21"/>
      <c r="G47" s="21"/>
      <c r="H47" s="15">
        <f>SUM(H45:H46)</f>
        <v>17505</v>
      </c>
    </row>
    <row r="48" spans="1:8" ht="18">
      <c r="A48" s="15"/>
      <c r="B48" s="15"/>
      <c r="C48" s="15"/>
      <c r="D48" s="15"/>
      <c r="E48" s="15"/>
      <c r="F48" s="15"/>
      <c r="G48" s="15"/>
      <c r="H48" s="15"/>
    </row>
    <row r="49" spans="1:8" ht="18">
      <c r="A49" s="15" t="s">
        <v>132</v>
      </c>
      <c r="B49" s="15"/>
      <c r="C49" s="15"/>
      <c r="D49" s="15"/>
      <c r="E49" s="15"/>
      <c r="F49" s="15"/>
      <c r="G49" s="15"/>
      <c r="H49" s="15"/>
    </row>
    <row r="50" spans="1:8" ht="18">
      <c r="A50" s="15" t="s">
        <v>133</v>
      </c>
      <c r="B50" s="15"/>
      <c r="C50" s="15"/>
      <c r="D50" s="15"/>
      <c r="E50" s="15"/>
      <c r="F50" s="15"/>
      <c r="G50" s="15">
        <v>1800</v>
      </c>
      <c r="H50" s="15"/>
    </row>
    <row r="51" spans="1:8" ht="18">
      <c r="A51" s="15" t="s">
        <v>134</v>
      </c>
      <c r="B51" s="15"/>
      <c r="C51" s="15"/>
      <c r="D51" s="15"/>
      <c r="E51" s="15"/>
      <c r="F51" s="15"/>
      <c r="G51" s="15">
        <v>5040</v>
      </c>
      <c r="H51" s="15"/>
    </row>
    <row r="52" spans="1:8" ht="18">
      <c r="A52" s="15" t="s">
        <v>135</v>
      </c>
      <c r="B52" s="15"/>
      <c r="C52" s="15"/>
      <c r="D52" s="15"/>
      <c r="E52" s="15"/>
      <c r="F52" s="15"/>
      <c r="G52" s="15">
        <v>563</v>
      </c>
      <c r="H52" s="15"/>
    </row>
    <row r="53" spans="1:8" ht="18">
      <c r="A53" s="15" t="s">
        <v>136</v>
      </c>
      <c r="B53" s="15"/>
      <c r="C53" s="15"/>
      <c r="D53" s="15"/>
      <c r="E53" s="15"/>
      <c r="F53" s="15"/>
      <c r="G53" s="15">
        <v>12289</v>
      </c>
      <c r="H53" s="15"/>
    </row>
    <row r="54" spans="1:8" ht="18">
      <c r="A54" s="15" t="s">
        <v>137</v>
      </c>
      <c r="B54" s="15"/>
      <c r="C54" s="15"/>
      <c r="D54" s="15"/>
      <c r="E54" s="15"/>
      <c r="F54" s="15"/>
      <c r="G54" s="19">
        <v>200</v>
      </c>
      <c r="H54" s="15"/>
    </row>
    <row r="55" spans="1:8" ht="18">
      <c r="A55" s="15"/>
      <c r="B55" s="15"/>
      <c r="C55" s="15"/>
      <c r="D55" s="15"/>
      <c r="E55" s="15"/>
      <c r="F55" s="15"/>
      <c r="G55" s="15">
        <f>SUM(G50:G54)</f>
        <v>19892</v>
      </c>
      <c r="H55" s="15"/>
    </row>
    <row r="56" spans="1:8" ht="18">
      <c r="A56" s="15"/>
      <c r="B56" s="15"/>
      <c r="C56" s="15"/>
      <c r="D56" s="15"/>
      <c r="E56" s="15"/>
      <c r="F56" s="15"/>
      <c r="G56" s="15"/>
      <c r="H56" s="15"/>
    </row>
    <row r="57" spans="1:8" ht="18">
      <c r="A57" s="15" t="s">
        <v>138</v>
      </c>
      <c r="B57" s="15"/>
      <c r="C57" s="15"/>
      <c r="D57" s="15"/>
      <c r="E57" s="15"/>
      <c r="F57" s="15"/>
      <c r="G57" s="15"/>
      <c r="H57" s="15"/>
    </row>
    <row r="58" spans="1:8" ht="18">
      <c r="A58" s="15" t="s">
        <v>139</v>
      </c>
      <c r="B58" s="15"/>
      <c r="C58" s="15"/>
      <c r="D58" s="15"/>
      <c r="E58" s="15"/>
      <c r="F58" s="15">
        <v>3718</v>
      </c>
      <c r="G58" s="15"/>
      <c r="H58" s="15"/>
    </row>
    <row r="59" spans="1:8" ht="18">
      <c r="A59" s="15" t="s">
        <v>140</v>
      </c>
      <c r="B59" s="15"/>
      <c r="C59" s="15"/>
      <c r="D59" s="15"/>
      <c r="E59" s="15"/>
      <c r="F59" s="15">
        <v>860</v>
      </c>
      <c r="G59" s="15"/>
      <c r="H59" s="15"/>
    </row>
    <row r="60" spans="1:8" ht="18">
      <c r="A60" s="15" t="s">
        <v>141</v>
      </c>
      <c r="B60" s="15"/>
      <c r="C60" s="15"/>
      <c r="D60" s="15"/>
      <c r="E60" s="15"/>
      <c r="F60" s="19">
        <v>437</v>
      </c>
      <c r="G60" s="21"/>
      <c r="H60" s="15"/>
    </row>
    <row r="61" spans="1:8" ht="18">
      <c r="A61" s="15"/>
      <c r="B61" s="15"/>
      <c r="C61" s="15"/>
      <c r="D61" s="15"/>
      <c r="E61" s="15"/>
      <c r="F61" s="15"/>
      <c r="G61" s="19">
        <f>F58+F59+F60</f>
        <v>5015</v>
      </c>
      <c r="H61" s="15"/>
    </row>
    <row r="62" spans="1:8" ht="18">
      <c r="A62" s="15" t="s">
        <v>142</v>
      </c>
      <c r="B62" s="15"/>
      <c r="C62" s="15"/>
      <c r="D62" s="15"/>
      <c r="E62" s="15"/>
      <c r="F62" s="15"/>
      <c r="G62" s="15"/>
      <c r="H62" s="19">
        <f>G55-G61</f>
        <v>14877</v>
      </c>
    </row>
    <row r="63" spans="1:8" ht="18">
      <c r="A63" s="15"/>
      <c r="B63" s="15"/>
      <c r="C63" s="15"/>
      <c r="D63" s="15"/>
      <c r="E63" s="15"/>
      <c r="F63" s="15"/>
      <c r="G63" s="15"/>
      <c r="H63" s="21"/>
    </row>
    <row r="64" spans="1:8" ht="18">
      <c r="A64" s="15" t="s">
        <v>143</v>
      </c>
      <c r="B64" s="15"/>
      <c r="C64" s="15"/>
      <c r="D64" s="15"/>
      <c r="E64" s="15"/>
      <c r="F64" s="15"/>
      <c r="G64" s="15"/>
      <c r="H64" s="21">
        <f>H47+H62</f>
        <v>32382</v>
      </c>
    </row>
    <row r="65" spans="1:8" ht="18">
      <c r="A65" s="15"/>
      <c r="B65" s="15"/>
      <c r="C65" s="15"/>
      <c r="D65" s="15"/>
      <c r="E65" s="15"/>
      <c r="F65" s="15"/>
      <c r="G65" s="15"/>
      <c r="H65" s="21"/>
    </row>
    <row r="66" spans="1:8" ht="18">
      <c r="A66" s="15" t="s">
        <v>144</v>
      </c>
      <c r="B66" s="15"/>
      <c r="C66" s="15"/>
      <c r="D66" s="15"/>
      <c r="E66" s="15"/>
      <c r="F66" s="15"/>
      <c r="G66" s="15"/>
      <c r="H66" s="21"/>
    </row>
    <row r="67" spans="1:8" ht="18">
      <c r="A67" s="15" t="s">
        <v>145</v>
      </c>
      <c r="B67" s="15"/>
      <c r="C67" s="15"/>
      <c r="D67" s="15"/>
      <c r="E67" s="15"/>
      <c r="F67" s="15"/>
      <c r="G67" s="15"/>
      <c r="H67" s="15">
        <v>-6000</v>
      </c>
    </row>
    <row r="68" spans="1:8" ht="18">
      <c r="A68" s="15"/>
      <c r="B68" s="15"/>
      <c r="C68" s="15"/>
      <c r="D68" s="15"/>
      <c r="E68" s="15"/>
      <c r="F68" s="15"/>
      <c r="G68" s="15"/>
      <c r="H68" s="15"/>
    </row>
    <row r="69" spans="1:8" ht="18.75" thickBot="1">
      <c r="A69" s="15"/>
      <c r="B69" s="15"/>
      <c r="C69" s="15"/>
      <c r="D69" s="15"/>
      <c r="E69" s="15"/>
      <c r="F69" s="15"/>
      <c r="G69" s="15"/>
      <c r="H69" s="20">
        <f>H64+H67</f>
        <v>26382</v>
      </c>
    </row>
    <row r="70" spans="1:8" ht="18.75" thickTop="1">
      <c r="A70" s="15"/>
      <c r="B70" s="15"/>
      <c r="C70" s="15"/>
      <c r="D70" s="15"/>
      <c r="E70" s="15"/>
      <c r="F70" s="15"/>
      <c r="G70" s="15"/>
      <c r="H70" s="21"/>
    </row>
    <row r="71" spans="1:8" ht="18">
      <c r="A71" s="15" t="s">
        <v>146</v>
      </c>
      <c r="B71" s="15"/>
      <c r="C71" s="15"/>
      <c r="D71" s="15"/>
      <c r="E71" s="15"/>
      <c r="F71" s="15"/>
      <c r="G71" s="15"/>
      <c r="H71" s="15"/>
    </row>
    <row r="72" spans="1:8" ht="18">
      <c r="A72" s="15"/>
      <c r="B72" s="15"/>
      <c r="C72" s="15"/>
      <c r="D72" s="15"/>
      <c r="E72" s="15"/>
      <c r="F72" s="15"/>
      <c r="G72" s="15"/>
      <c r="H72" s="15"/>
    </row>
    <row r="73" spans="1:8" ht="18">
      <c r="A73" s="15" t="s">
        <v>19</v>
      </c>
      <c r="B73" s="15"/>
      <c r="C73" s="15"/>
      <c r="D73" s="15"/>
      <c r="E73" s="15"/>
      <c r="F73" s="15"/>
      <c r="G73" s="15"/>
      <c r="H73" s="15">
        <v>25410</v>
      </c>
    </row>
    <row r="74" spans="1:8" ht="18">
      <c r="A74" s="15" t="s">
        <v>147</v>
      </c>
      <c r="B74" s="15"/>
      <c r="C74" s="15"/>
      <c r="D74" s="15"/>
      <c r="E74" s="15"/>
      <c r="F74" s="15"/>
      <c r="G74" s="15"/>
      <c r="H74" s="19">
        <v>1472</v>
      </c>
    </row>
    <row r="75" spans="1:8" ht="18">
      <c r="A75" s="15"/>
      <c r="B75" s="15"/>
      <c r="C75" s="15"/>
      <c r="D75" s="15"/>
      <c r="E75" s="15"/>
      <c r="F75" s="15"/>
      <c r="G75" s="15"/>
      <c r="H75" s="15">
        <f>SUM(H73:H74)</f>
        <v>26882</v>
      </c>
    </row>
    <row r="76" spans="1:8" ht="18">
      <c r="A76" s="15"/>
      <c r="B76" s="15"/>
      <c r="C76" s="15"/>
      <c r="D76" s="15"/>
      <c r="E76" s="15"/>
      <c r="F76" s="15"/>
      <c r="G76" s="15"/>
      <c r="H76" s="15"/>
    </row>
    <row r="77" spans="1:8" ht="18">
      <c r="A77" s="15" t="s">
        <v>148</v>
      </c>
      <c r="B77" s="15"/>
      <c r="C77" s="15"/>
      <c r="D77" s="15"/>
      <c r="E77" s="15"/>
      <c r="F77" s="15"/>
      <c r="G77" s="15"/>
      <c r="H77" s="15">
        <v>-500</v>
      </c>
    </row>
    <row r="78" spans="1:8" ht="18">
      <c r="A78" s="15"/>
      <c r="B78" s="15"/>
      <c r="C78" s="15"/>
      <c r="D78" s="15"/>
      <c r="E78" s="15"/>
      <c r="F78" s="15"/>
      <c r="G78" s="15"/>
      <c r="H78" s="15"/>
    </row>
    <row r="79" spans="1:8" ht="18">
      <c r="A79" s="15"/>
      <c r="B79" s="15"/>
      <c r="C79" s="15"/>
      <c r="D79" s="15"/>
      <c r="E79" s="15"/>
      <c r="F79" s="15"/>
      <c r="G79" s="15"/>
      <c r="H79" s="15"/>
    </row>
    <row r="80" spans="1:8" ht="18.75" thickBot="1">
      <c r="A80" s="15"/>
      <c r="B80" s="15"/>
      <c r="C80" s="15"/>
      <c r="D80" s="15"/>
      <c r="E80" s="15"/>
      <c r="F80" s="15"/>
      <c r="G80" s="15"/>
      <c r="H80" s="20">
        <f>H75+H77</f>
        <v>26382</v>
      </c>
    </row>
    <row r="81" spans="1:8" ht="18.75" thickTop="1">
      <c r="A81" s="15"/>
      <c r="B81" s="15"/>
      <c r="C81" s="15"/>
      <c r="D81" s="15"/>
      <c r="E81" s="15"/>
      <c r="F81" s="15"/>
      <c r="G81" s="15"/>
      <c r="H81" s="15"/>
    </row>
    <row r="82" spans="1:8" ht="18">
      <c r="A82" s="15"/>
      <c r="B82" s="15"/>
      <c r="C82" s="15"/>
      <c r="D82" s="15"/>
      <c r="E82" s="15"/>
      <c r="F82" s="15"/>
      <c r="G82" s="15"/>
      <c r="H82" s="15"/>
    </row>
    <row r="83" spans="1:8" ht="18">
      <c r="A83" s="15"/>
      <c r="B83" s="15"/>
      <c r="C83" s="15"/>
      <c r="D83" s="15"/>
      <c r="E83" s="15"/>
      <c r="F83" s="15"/>
      <c r="G83" s="15"/>
      <c r="H83" s="15"/>
    </row>
  </sheetData>
  <phoneticPr fontId="0" type="noConversion"/>
  <pageMargins left="0.7" right="0.7" top="0.75" bottom="0.75" header="0.3" footer="0.3"/>
  <pageSetup paperSize="9" orientation="portrait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Swansea Instaitute of Higher Education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Dunstan, Richard</cp:lastModifiedBy>
  <cp:revision/>
  <dcterms:created xsi:type="dcterms:W3CDTF">2000-09-12T10:39:32Z</dcterms:created>
  <dcterms:modified xsi:type="dcterms:W3CDTF">2017-03-11T11:31:48Z</dcterms:modified>
  <cp:category/>
  <cp:contentStatus/>
</cp:coreProperties>
</file>