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ren.Flannery\Desktop\"/>
    </mc:Choice>
  </mc:AlternateContent>
  <bookViews>
    <workbookView xWindow="0" yWindow="0" windowWidth="2370" windowHeight="0"/>
  </bookViews>
  <sheets>
    <sheet name="ELEC ENG" sheetId="1" r:id="rId1"/>
    <sheet name="MECH ENG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1" i="2" l="1"/>
  <c r="I12" i="2" s="1"/>
  <c r="H10" i="2"/>
  <c r="F10" i="2"/>
  <c r="H9" i="2"/>
  <c r="F9" i="2"/>
  <c r="H8" i="2"/>
  <c r="F8" i="2"/>
  <c r="H7" i="2"/>
  <c r="F7" i="2"/>
  <c r="H8" i="1"/>
  <c r="H9" i="1"/>
  <c r="H10" i="1"/>
  <c r="H11" i="1"/>
  <c r="H12" i="1"/>
  <c r="H13" i="1"/>
  <c r="H14" i="1"/>
  <c r="H15" i="1"/>
  <c r="H16" i="1"/>
  <c r="H17" i="1"/>
  <c r="H18" i="1"/>
  <c r="H19" i="1"/>
  <c r="F8" i="1"/>
  <c r="F9" i="1"/>
  <c r="F10" i="1"/>
  <c r="F11" i="1"/>
  <c r="F12" i="1"/>
  <c r="F13" i="1"/>
  <c r="F14" i="1"/>
  <c r="F15" i="1"/>
  <c r="F16" i="1"/>
  <c r="F17" i="1"/>
  <c r="F18" i="1"/>
  <c r="F19" i="1"/>
  <c r="H7" i="1"/>
  <c r="F7" i="1"/>
  <c r="I20" i="1" s="1"/>
  <c r="I21" i="1" l="1"/>
</calcChain>
</file>

<file path=xl/sharedStrings.xml><?xml version="1.0" encoding="utf-8"?>
<sst xmlns="http://schemas.openxmlformats.org/spreadsheetml/2006/main" count="74" uniqueCount="53">
  <si>
    <t>Column1</t>
  </si>
  <si>
    <t>Column2</t>
  </si>
  <si>
    <t>Column3</t>
  </si>
  <si>
    <t>Column5</t>
  </si>
  <si>
    <t>Column52</t>
  </si>
  <si>
    <t>Column6</t>
  </si>
  <si>
    <t>Column62</t>
  </si>
  <si>
    <t>Column7</t>
  </si>
  <si>
    <t>Student Name</t>
  </si>
  <si>
    <t>Student ID</t>
  </si>
  <si>
    <t xml:space="preserve">Assign 1 </t>
  </si>
  <si>
    <t>Adjusted (40%)</t>
  </si>
  <si>
    <t>Assign 2</t>
  </si>
  <si>
    <t>Adjusted (60%)</t>
  </si>
  <si>
    <t>Total grade</t>
  </si>
  <si>
    <t xml:space="preserve">HNC </t>
  </si>
  <si>
    <t>%</t>
  </si>
  <si>
    <t>Pesarillo, Ronan</t>
  </si>
  <si>
    <t>pes15826963</t>
  </si>
  <si>
    <t>Williams, James Robert</t>
  </si>
  <si>
    <t>WIL17831767</t>
  </si>
  <si>
    <t>Jenkins, Josh Lewis</t>
  </si>
  <si>
    <t>JEN17835588</t>
  </si>
  <si>
    <t>Bounds, Alex</t>
  </si>
  <si>
    <t>Bou19846409</t>
  </si>
  <si>
    <t>Edwards, Callum</t>
  </si>
  <si>
    <t>EDW16829607</t>
  </si>
  <si>
    <t>Smith, Joshua Huw</t>
  </si>
  <si>
    <t>SMI16836261</t>
  </si>
  <si>
    <t>Bowcutt, Kevin John</t>
  </si>
  <si>
    <t>BOW18841056</t>
  </si>
  <si>
    <t>Finch, Cameron</t>
  </si>
  <si>
    <t>FIN18839745</t>
  </si>
  <si>
    <t>Irwin, Matthew Anthony</t>
  </si>
  <si>
    <t>IRW18846726</t>
  </si>
  <si>
    <t>Ross, Ben Owen John</t>
  </si>
  <si>
    <t>ROS17841199</t>
  </si>
  <si>
    <t>Alnaqbi, Khamis</t>
  </si>
  <si>
    <t>ALN20854469</t>
  </si>
  <si>
    <t>Kiss, David Gabor</t>
  </si>
  <si>
    <t>KIS13818258</t>
  </si>
  <si>
    <t>Lewis Humble</t>
  </si>
  <si>
    <t>HUM17837516</t>
  </si>
  <si>
    <t>SD</t>
  </si>
  <si>
    <t xml:space="preserve">Ave </t>
  </si>
  <si>
    <t>Davies, Joseff Samuel</t>
  </si>
  <si>
    <t>DAV21861243</t>
  </si>
  <si>
    <t>Russ, Kurtis Tyler</t>
  </si>
  <si>
    <t>RUS17835487</t>
  </si>
  <si>
    <t>Jones, Nigel Adam</t>
  </si>
  <si>
    <t>jon99007474</t>
  </si>
  <si>
    <t>Daniel, Kieran</t>
  </si>
  <si>
    <t>DAN19848888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</si>
</sst>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212529"/>
      <name val="Arial"/>
      <family val="2"/>
    </font>
    <font>
      <sz val="11"/>
      <color rgb="FF252424"/>
      <name val="Arial"/>
      <family val="2"/>
    </font>
    <font>
      <sz val="11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2" borderId="2" xfId="0" applyFill="1" applyBorder="1" applyAlignment="1">
      <alignment horizontal="center" vertical="top" wrapText="1"/>
    </xf>
    <xf numFmtId="1" fontId="3" fillId="4" borderId="0" xfId="0" applyNumberFormat="1" applyFont="1" applyFill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2" borderId="13" xfId="0" applyFill="1" applyBorder="1" applyAlignment="1">
      <alignment vertical="center" wrapText="1"/>
    </xf>
    <xf numFmtId="1" fontId="0" fillId="0" borderId="0" xfId="0" applyNumberFormat="1" applyAlignment="1">
      <alignment horizontal="center" vertical="center"/>
    </xf>
    <xf numFmtId="0" fontId="0" fillId="2" borderId="13" xfId="0" applyFill="1" applyBorder="1" applyAlignment="1">
      <alignment horizontal="center" vertical="top" wrapText="1"/>
    </xf>
    <xf numFmtId="0" fontId="4" fillId="3" borderId="0" xfId="0" applyFont="1" applyFill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1" fontId="7" fillId="4" borderId="0" xfId="0" applyNumberFormat="1" applyFont="1" applyFill="1" applyAlignment="1">
      <alignment horizontal="center" vertical="center"/>
    </xf>
    <xf numFmtId="0" fontId="1" fillId="0" borderId="0" xfId="0" applyFont="1"/>
    <xf numFmtId="0" fontId="4" fillId="5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/>
    </xf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rgb="FF000000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rgb="FF000000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thin">
          <color rgb="FF00000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rgb="FF000000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rgb="FF000000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thin">
          <color rgb="FF00000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e1" displayName="Table1" ref="B3:I20" totalsRowCount="1" headerRowDxfId="33" tableBorderDxfId="32">
  <autoFilter ref="B3:I19"/>
  <tableColumns count="8">
    <tableColumn id="1" name="Column1" dataDxfId="31" totalsRowDxfId="30"/>
    <tableColumn id="2" name="Column2" dataDxfId="29" totalsRowDxfId="28"/>
    <tableColumn id="3" name="Column3" totalsRowDxfId="27"/>
    <tableColumn id="5" name="Column5" dataDxfId="26" totalsRowDxfId="25"/>
    <tableColumn id="4" name="Column52" dataDxfId="24" totalsRowDxfId="23"/>
    <tableColumn id="6" name="Column6" dataDxfId="22" totalsRowDxfId="21"/>
    <tableColumn id="8" name="Column62" dataDxfId="20" totalsRowDxfId="19"/>
    <tableColumn id="7" name="Column7" totalsRowFunction="average" dataDxfId="18" totalsRowDxfId="17">
      <calculatedColumnFormula>(E4+G4)/2</calculatedColumnFormula>
    </tableColumn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B3:I11" totalsRowCount="1" headerRowDxfId="16" tableBorderDxfId="15">
  <autoFilter ref="B3:I10"/>
  <tableColumns count="8">
    <tableColumn id="1" name="Column1" dataDxfId="14" totalsRowDxfId="7"/>
    <tableColumn id="2" name="Column2" dataDxfId="13" totalsRowDxfId="6"/>
    <tableColumn id="3" name="Column3" totalsRowDxfId="5"/>
    <tableColumn id="5" name="Column5" dataDxfId="12" totalsRowDxfId="4"/>
    <tableColumn id="4" name="Column52" dataDxfId="11" totalsRowDxfId="3"/>
    <tableColumn id="6" name="Column6" dataDxfId="10" totalsRowDxfId="2"/>
    <tableColumn id="8" name="Column62" dataDxfId="9" totalsRowDxfId="1"/>
    <tableColumn id="7" name="Column7" totalsRowFunction="average" dataDxfId="8" totalsRowDxfId="0">
      <calculatedColumnFormula>(E4+G4)/2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9"/>
  <sheetViews>
    <sheetView tabSelected="1" topLeftCell="A2" zoomScale="85" zoomScaleNormal="85" workbookViewId="0">
      <selection activeCell="E28" sqref="E28"/>
    </sheetView>
  </sheetViews>
  <sheetFormatPr defaultRowHeight="15" x14ac:dyDescent="0.25"/>
  <cols>
    <col min="2" max="2" width="12" customWidth="1"/>
    <col min="3" max="3" width="23.7109375" customWidth="1"/>
    <col min="4" max="4" width="21.140625" customWidth="1"/>
    <col min="5" max="6" width="14" customWidth="1"/>
    <col min="7" max="8" width="13.28515625" customWidth="1"/>
    <col min="9" max="9" width="11" style="14" customWidth="1"/>
  </cols>
  <sheetData>
    <row r="3" spans="2:9" ht="15" customHeight="1" x14ac:dyDescent="0.25">
      <c r="B3" s="25" t="s">
        <v>0</v>
      </c>
      <c r="C3" s="4" t="s">
        <v>1</v>
      </c>
      <c r="D3" s="21" t="s">
        <v>2</v>
      </c>
      <c r="E3" s="4" t="s">
        <v>3</v>
      </c>
      <c r="F3" s="25" t="s">
        <v>4</v>
      </c>
      <c r="G3" s="8" t="s">
        <v>5</v>
      </c>
      <c r="H3" s="26" t="s">
        <v>6</v>
      </c>
      <c r="I3" s="16" t="s">
        <v>7</v>
      </c>
    </row>
    <row r="4" spans="2:9" ht="30" x14ac:dyDescent="0.25">
      <c r="B4" s="25"/>
      <c r="C4" s="4" t="s">
        <v>8</v>
      </c>
      <c r="D4" s="21" t="s">
        <v>9</v>
      </c>
      <c r="E4" s="4" t="s">
        <v>10</v>
      </c>
      <c r="F4" s="25" t="s">
        <v>11</v>
      </c>
      <c r="G4" s="8" t="s">
        <v>12</v>
      </c>
      <c r="H4" s="26" t="s">
        <v>13</v>
      </c>
      <c r="I4" s="16" t="s">
        <v>14</v>
      </c>
    </row>
    <row r="5" spans="2:9" x14ac:dyDescent="0.25">
      <c r="B5" s="26" t="s">
        <v>15</v>
      </c>
      <c r="C5" s="1"/>
      <c r="D5" s="22"/>
      <c r="E5" s="1"/>
      <c r="F5" s="26"/>
      <c r="G5" s="9"/>
      <c r="H5" s="26"/>
      <c r="I5" s="15"/>
    </row>
    <row r="6" spans="2:9" ht="15.75" thickBot="1" x14ac:dyDescent="0.3">
      <c r="B6" s="27"/>
      <c r="C6" s="23"/>
      <c r="D6" s="24"/>
      <c r="E6" s="17" t="s">
        <v>16</v>
      </c>
      <c r="F6" s="29"/>
      <c r="G6" s="10" t="s">
        <v>16</v>
      </c>
      <c r="H6" s="26"/>
      <c r="I6" s="15"/>
    </row>
    <row r="7" spans="2:9" ht="15.75" thickBot="1" x14ac:dyDescent="0.3">
      <c r="B7" s="2">
        <v>1</v>
      </c>
      <c r="C7" s="2" t="s">
        <v>17</v>
      </c>
      <c r="D7" s="11" t="s">
        <v>18</v>
      </c>
      <c r="E7" s="7">
        <v>72</v>
      </c>
      <c r="F7" s="19">
        <f>Table1[[#This Row],[Column5]]*0.4</f>
        <v>28.8</v>
      </c>
      <c r="G7" s="19">
        <v>58</v>
      </c>
      <c r="H7" s="30">
        <f>Table1[[#This Row],[Column6]]*0.6</f>
        <v>34.799999999999997</v>
      </c>
      <c r="I7" s="18">
        <v>63.599999999999994</v>
      </c>
    </row>
    <row r="8" spans="2:9" x14ac:dyDescent="0.25">
      <c r="B8" s="2">
        <v>2</v>
      </c>
      <c r="C8" s="2" t="s">
        <v>19</v>
      </c>
      <c r="D8" s="11" t="s">
        <v>20</v>
      </c>
      <c r="E8" s="7">
        <v>81</v>
      </c>
      <c r="F8" s="19">
        <f>Table1[[#This Row],[Column5]]*0.4</f>
        <v>32.4</v>
      </c>
      <c r="G8" s="19">
        <v>80</v>
      </c>
      <c r="H8" s="30">
        <f>Table1[[#This Row],[Column6]]*0.6</f>
        <v>48</v>
      </c>
      <c r="I8" s="18">
        <v>80.400000000000006</v>
      </c>
    </row>
    <row r="9" spans="2:9" x14ac:dyDescent="0.25">
      <c r="B9" s="37">
        <v>3</v>
      </c>
      <c r="C9" s="37" t="s">
        <v>21</v>
      </c>
      <c r="D9" s="38" t="s">
        <v>22</v>
      </c>
      <c r="E9" s="39">
        <v>76</v>
      </c>
      <c r="F9" s="40">
        <f>Table1[[#This Row],[Column5]]*0.4</f>
        <v>30.400000000000002</v>
      </c>
      <c r="G9" s="40">
        <v>84</v>
      </c>
      <c r="H9" s="30">
        <f>Table1[[#This Row],[Column6]]*0.6</f>
        <v>50.4</v>
      </c>
      <c r="I9" s="18">
        <v>80.8</v>
      </c>
    </row>
    <row r="10" spans="2:9" x14ac:dyDescent="0.25">
      <c r="B10" s="37">
        <v>4</v>
      </c>
      <c r="C10" s="37" t="s">
        <v>23</v>
      </c>
      <c r="D10" s="37" t="s">
        <v>24</v>
      </c>
      <c r="E10" s="39">
        <v>37</v>
      </c>
      <c r="F10" s="40">
        <f>Table1[[#This Row],[Column5]]*0.4</f>
        <v>14.8</v>
      </c>
      <c r="G10" s="40">
        <v>0</v>
      </c>
      <c r="H10" s="30">
        <f>Table1[[#This Row],[Column6]]*0.6</f>
        <v>0</v>
      </c>
      <c r="I10" s="18">
        <v>14.8</v>
      </c>
    </row>
    <row r="11" spans="2:9" x14ac:dyDescent="0.25">
      <c r="B11" s="37">
        <v>5</v>
      </c>
      <c r="C11" s="37" t="s">
        <v>25</v>
      </c>
      <c r="D11" s="38" t="s">
        <v>26</v>
      </c>
      <c r="E11" s="39">
        <v>65</v>
      </c>
      <c r="F11" s="40">
        <f>Table1[[#This Row],[Column5]]*0.4</f>
        <v>26</v>
      </c>
      <c r="G11" s="40">
        <v>0</v>
      </c>
      <c r="H11" s="30">
        <f>Table1[[#This Row],[Column6]]*0.6</f>
        <v>0</v>
      </c>
      <c r="I11" s="18">
        <v>26</v>
      </c>
    </row>
    <row r="12" spans="2:9" x14ac:dyDescent="0.25">
      <c r="B12" s="37">
        <v>6</v>
      </c>
      <c r="C12" s="37" t="s">
        <v>27</v>
      </c>
      <c r="D12" s="37" t="s">
        <v>28</v>
      </c>
      <c r="E12" s="39">
        <v>60</v>
      </c>
      <c r="F12" s="40">
        <f>Table1[[#This Row],[Column5]]*0.4</f>
        <v>24</v>
      </c>
      <c r="G12" s="40">
        <v>37</v>
      </c>
      <c r="H12" s="30">
        <f>Table1[[#This Row],[Column6]]*0.6</f>
        <v>22.2</v>
      </c>
      <c r="I12" s="18">
        <v>46.2</v>
      </c>
    </row>
    <row r="13" spans="2:9" x14ac:dyDescent="0.25">
      <c r="B13" s="37">
        <v>7</v>
      </c>
      <c r="C13" s="37" t="s">
        <v>29</v>
      </c>
      <c r="D13" s="38" t="s">
        <v>30</v>
      </c>
      <c r="E13" s="39">
        <v>63</v>
      </c>
      <c r="F13" s="40">
        <f>Table1[[#This Row],[Column5]]*0.4</f>
        <v>25.200000000000003</v>
      </c>
      <c r="G13" s="40">
        <v>42</v>
      </c>
      <c r="H13" s="30">
        <f>Table1[[#This Row],[Column6]]*0.6</f>
        <v>25.2</v>
      </c>
      <c r="I13" s="18">
        <v>50.400000000000006</v>
      </c>
    </row>
    <row r="14" spans="2:9" x14ac:dyDescent="0.25">
      <c r="B14" s="37">
        <v>8</v>
      </c>
      <c r="C14" s="37" t="s">
        <v>31</v>
      </c>
      <c r="D14" s="38" t="s">
        <v>32</v>
      </c>
      <c r="E14" s="39">
        <v>44</v>
      </c>
      <c r="F14" s="40">
        <f>Table1[[#This Row],[Column5]]*0.4</f>
        <v>17.600000000000001</v>
      </c>
      <c r="G14" s="40">
        <v>41</v>
      </c>
      <c r="H14" s="30">
        <f>Table1[[#This Row],[Column6]]*0.6</f>
        <v>24.599999999999998</v>
      </c>
      <c r="I14" s="18">
        <v>42.2</v>
      </c>
    </row>
    <row r="15" spans="2:9" x14ac:dyDescent="0.25">
      <c r="B15" s="37">
        <v>9</v>
      </c>
      <c r="C15" s="37" t="s">
        <v>33</v>
      </c>
      <c r="D15" s="41" t="s">
        <v>34</v>
      </c>
      <c r="E15" s="39">
        <v>81</v>
      </c>
      <c r="F15" s="40">
        <f>Table1[[#This Row],[Column5]]*0.4</f>
        <v>32.4</v>
      </c>
      <c r="G15" s="40">
        <v>61</v>
      </c>
      <c r="H15" s="30">
        <f>Table1[[#This Row],[Column6]]*0.6</f>
        <v>36.6</v>
      </c>
      <c r="I15" s="18">
        <v>69</v>
      </c>
    </row>
    <row r="16" spans="2:9" x14ac:dyDescent="0.25">
      <c r="B16" s="2">
        <v>10</v>
      </c>
      <c r="C16" s="2" t="s">
        <v>35</v>
      </c>
      <c r="D16" s="11" t="s">
        <v>36</v>
      </c>
      <c r="E16" s="7">
        <v>72</v>
      </c>
      <c r="F16" s="19">
        <f>Table1[[#This Row],[Column5]]*0.4</f>
        <v>28.8</v>
      </c>
      <c r="G16" s="19">
        <v>61</v>
      </c>
      <c r="H16" s="30">
        <f>Table1[[#This Row],[Column6]]*0.6</f>
        <v>36.6</v>
      </c>
      <c r="I16" s="18">
        <v>65.400000000000006</v>
      </c>
    </row>
    <row r="17" spans="2:9" x14ac:dyDescent="0.25">
      <c r="B17" s="3">
        <v>11</v>
      </c>
      <c r="C17" s="3" t="s">
        <v>37</v>
      </c>
      <c r="D17" s="12" t="s">
        <v>38</v>
      </c>
      <c r="E17" s="7">
        <v>47</v>
      </c>
      <c r="F17" s="19">
        <f>Table1[[#This Row],[Column5]]*0.4</f>
        <v>18.8</v>
      </c>
      <c r="G17" s="19">
        <v>52</v>
      </c>
      <c r="H17" s="30">
        <f>Table1[[#This Row],[Column6]]*0.6</f>
        <v>31.2</v>
      </c>
      <c r="I17" s="18">
        <v>50</v>
      </c>
    </row>
    <row r="18" spans="2:9" x14ac:dyDescent="0.25">
      <c r="B18" s="2">
        <v>12</v>
      </c>
      <c r="C18" s="2" t="s">
        <v>39</v>
      </c>
      <c r="D18" s="11" t="s">
        <v>40</v>
      </c>
      <c r="E18" s="7">
        <v>60</v>
      </c>
      <c r="F18" s="19">
        <f>Table1[[#This Row],[Column5]]*0.4</f>
        <v>24</v>
      </c>
      <c r="G18" s="19">
        <v>65</v>
      </c>
      <c r="H18" s="30">
        <f>Table1[[#This Row],[Column6]]*0.6</f>
        <v>39</v>
      </c>
      <c r="I18" s="18">
        <v>63</v>
      </c>
    </row>
    <row r="19" spans="2:9" x14ac:dyDescent="0.25">
      <c r="B19" s="5">
        <v>13</v>
      </c>
      <c r="C19" s="5" t="s">
        <v>41</v>
      </c>
      <c r="D19" s="13" t="s">
        <v>42</v>
      </c>
      <c r="E19" s="6">
        <v>64</v>
      </c>
      <c r="F19" s="19">
        <f>Table1[[#This Row],[Column5]]*0.4</f>
        <v>25.6</v>
      </c>
      <c r="G19" s="20">
        <v>60</v>
      </c>
      <c r="H19" s="30">
        <f>Table1[[#This Row],[Column6]]*0.6</f>
        <v>36</v>
      </c>
      <c r="I19" s="18">
        <v>61.6</v>
      </c>
    </row>
    <row r="20" spans="2:9" x14ac:dyDescent="0.25">
      <c r="B20" s="31"/>
      <c r="C20" s="31"/>
      <c r="D20" s="36"/>
      <c r="E20" s="32"/>
      <c r="F20" s="33"/>
      <c r="G20" s="33"/>
      <c r="H20" s="34"/>
      <c r="I20" s="35">
        <f>SUBTOTAL(101,Table1[Column7])</f>
        <v>54.876923076923084</v>
      </c>
    </row>
    <row r="21" spans="2:9" x14ac:dyDescent="0.25">
      <c r="H21" t="s">
        <v>43</v>
      </c>
      <c r="I21" s="28">
        <f>STDEV(I7:I20)</f>
        <v>18.689287505296196</v>
      </c>
    </row>
    <row r="22" spans="2:9" x14ac:dyDescent="0.25">
      <c r="H22" t="s">
        <v>44</v>
      </c>
      <c r="I22" s="14">
        <v>55</v>
      </c>
    </row>
    <row r="24" spans="2:9" x14ac:dyDescent="0.25">
      <c r="D24" s="14"/>
      <c r="I24"/>
    </row>
    <row r="25" spans="2:9" x14ac:dyDescent="0.25">
      <c r="D25" s="14"/>
      <c r="I25"/>
    </row>
    <row r="26" spans="2:9" x14ac:dyDescent="0.25">
      <c r="I26"/>
    </row>
    <row r="27" spans="2:9" x14ac:dyDescent="0.25">
      <c r="I27"/>
    </row>
    <row r="28" spans="2:9" x14ac:dyDescent="0.25">
      <c r="D28" s="14"/>
      <c r="I28"/>
    </row>
    <row r="29" spans="2:9" x14ac:dyDescent="0.25">
      <c r="D29" s="14"/>
      <c r="I2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0"/>
  <sheetViews>
    <sheetView zoomScale="85" zoomScaleNormal="85" workbookViewId="0">
      <selection activeCell="E22" sqref="E22"/>
    </sheetView>
  </sheetViews>
  <sheetFormatPr defaultRowHeight="15" x14ac:dyDescent="0.25"/>
  <cols>
    <col min="2" max="2" width="12" customWidth="1"/>
    <col min="3" max="3" width="23.7109375" customWidth="1"/>
    <col min="4" max="4" width="21.140625" customWidth="1"/>
    <col min="5" max="6" width="14" customWidth="1"/>
    <col min="7" max="8" width="13.28515625" customWidth="1"/>
    <col min="9" max="9" width="11" style="14" customWidth="1"/>
  </cols>
  <sheetData>
    <row r="3" spans="2:9" ht="15" customHeight="1" x14ac:dyDescent="0.25">
      <c r="B3" s="25" t="s">
        <v>0</v>
      </c>
      <c r="C3" s="4" t="s">
        <v>1</v>
      </c>
      <c r="D3" s="21" t="s">
        <v>2</v>
      </c>
      <c r="E3" s="4" t="s">
        <v>3</v>
      </c>
      <c r="F3" s="25" t="s">
        <v>4</v>
      </c>
      <c r="G3" s="8" t="s">
        <v>5</v>
      </c>
      <c r="H3" s="26" t="s">
        <v>6</v>
      </c>
      <c r="I3" s="16" t="s">
        <v>7</v>
      </c>
    </row>
    <row r="4" spans="2:9" ht="30" x14ac:dyDescent="0.25">
      <c r="B4" s="25"/>
      <c r="C4" s="4" t="s">
        <v>8</v>
      </c>
      <c r="D4" s="21" t="s">
        <v>9</v>
      </c>
      <c r="E4" s="4" t="s">
        <v>10</v>
      </c>
      <c r="F4" s="25" t="s">
        <v>11</v>
      </c>
      <c r="G4" s="8" t="s">
        <v>12</v>
      </c>
      <c r="H4" s="26" t="s">
        <v>13</v>
      </c>
      <c r="I4" s="16" t="s">
        <v>14</v>
      </c>
    </row>
    <row r="5" spans="2:9" x14ac:dyDescent="0.25">
      <c r="B5" s="26" t="s">
        <v>15</v>
      </c>
      <c r="C5" s="1"/>
      <c r="D5" s="22"/>
      <c r="E5" s="1"/>
      <c r="F5" s="26"/>
      <c r="G5" s="9"/>
      <c r="H5" s="26"/>
      <c r="I5" s="15"/>
    </row>
    <row r="6" spans="2:9" x14ac:dyDescent="0.25">
      <c r="B6" s="27"/>
      <c r="C6" s="23"/>
      <c r="D6" s="24"/>
      <c r="E6" s="17" t="s">
        <v>16</v>
      </c>
      <c r="F6" s="29"/>
      <c r="G6" s="10" t="s">
        <v>16</v>
      </c>
      <c r="H6" s="26"/>
      <c r="I6" s="15"/>
    </row>
    <row r="7" spans="2:9" x14ac:dyDescent="0.25">
      <c r="B7" s="2">
        <v>1</v>
      </c>
      <c r="C7" s="2" t="s">
        <v>45</v>
      </c>
      <c r="D7" s="11" t="s">
        <v>46</v>
      </c>
      <c r="E7" s="7">
        <v>78</v>
      </c>
      <c r="F7" s="19">
        <f>Table13[[#This Row],[Column5]]*0.4</f>
        <v>31.200000000000003</v>
      </c>
      <c r="G7" s="19">
        <v>82</v>
      </c>
      <c r="H7" s="30">
        <f>Table13[[#This Row],[Column6]]*0.6</f>
        <v>49.199999999999996</v>
      </c>
      <c r="I7" s="18">
        <v>80.400000000000006</v>
      </c>
    </row>
    <row r="8" spans="2:9" x14ac:dyDescent="0.25">
      <c r="B8" s="2">
        <v>2</v>
      </c>
      <c r="C8" s="2" t="s">
        <v>47</v>
      </c>
      <c r="D8" s="11" t="s">
        <v>48</v>
      </c>
      <c r="E8" s="7">
        <v>73</v>
      </c>
      <c r="F8" s="19">
        <f>Table13[[#This Row],[Column5]]*0.4</f>
        <v>29.200000000000003</v>
      </c>
      <c r="G8" s="19">
        <v>87</v>
      </c>
      <c r="H8" s="30">
        <f>Table13[[#This Row],[Column6]]*0.6</f>
        <v>52.199999999999996</v>
      </c>
      <c r="I8" s="18">
        <v>81.400000000000006</v>
      </c>
    </row>
    <row r="9" spans="2:9" x14ac:dyDescent="0.25">
      <c r="B9" s="37">
        <v>3</v>
      </c>
      <c r="C9" s="37" t="s">
        <v>49</v>
      </c>
      <c r="D9" s="38" t="s">
        <v>50</v>
      </c>
      <c r="E9" s="39">
        <v>75</v>
      </c>
      <c r="F9" s="40">
        <f>Table13[[#This Row],[Column5]]*0.4</f>
        <v>30</v>
      </c>
      <c r="G9" s="40">
        <v>90</v>
      </c>
      <c r="H9" s="30">
        <f>Table13[[#This Row],[Column6]]*0.6</f>
        <v>54</v>
      </c>
      <c r="I9" s="18">
        <v>84</v>
      </c>
    </row>
    <row r="10" spans="2:9" x14ac:dyDescent="0.25">
      <c r="B10" s="37">
        <v>4</v>
      </c>
      <c r="C10" s="37" t="s">
        <v>51</v>
      </c>
      <c r="D10" s="38" t="s">
        <v>52</v>
      </c>
      <c r="E10" s="39">
        <v>61</v>
      </c>
      <c r="F10" s="40">
        <f>Table13[[#This Row],[Column5]]*0.4</f>
        <v>24.400000000000002</v>
      </c>
      <c r="G10" s="40">
        <v>43</v>
      </c>
      <c r="H10" s="30">
        <f>Table13[[#This Row],[Column6]]*0.6</f>
        <v>25.8</v>
      </c>
      <c r="I10" s="18">
        <v>50.2</v>
      </c>
    </row>
    <row r="11" spans="2:9" x14ac:dyDescent="0.25">
      <c r="B11" s="31"/>
      <c r="C11" s="31"/>
      <c r="D11" s="36"/>
      <c r="E11" s="32"/>
      <c r="F11" s="33"/>
      <c r="G11" s="33"/>
      <c r="H11" s="34"/>
      <c r="I11" s="35">
        <f>SUBTOTAL(101,Table13[Column7])</f>
        <v>74</v>
      </c>
    </row>
    <row r="12" spans="2:9" x14ac:dyDescent="0.25">
      <c r="H12" t="s">
        <v>43</v>
      </c>
      <c r="I12" s="28">
        <f>STDEV(I7:I11)</f>
        <v>13.803622712896816</v>
      </c>
    </row>
    <row r="13" spans="2:9" x14ac:dyDescent="0.25">
      <c r="H13" t="s">
        <v>44</v>
      </c>
      <c r="I13" s="14">
        <v>74</v>
      </c>
    </row>
    <row r="15" spans="2:9" x14ac:dyDescent="0.25">
      <c r="D15" s="14"/>
      <c r="I15"/>
    </row>
    <row r="16" spans="2:9" x14ac:dyDescent="0.25">
      <c r="D16" s="14"/>
      <c r="I16"/>
    </row>
    <row r="17" spans="4:9" x14ac:dyDescent="0.25">
      <c r="I17"/>
    </row>
    <row r="18" spans="4:9" x14ac:dyDescent="0.25">
      <c r="I18"/>
    </row>
    <row r="19" spans="4:9" x14ac:dyDescent="0.25">
      <c r="D19" s="14"/>
      <c r="I19"/>
    </row>
    <row r="20" spans="4:9" x14ac:dyDescent="0.25">
      <c r="D20" s="14"/>
      <c r="I20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4b12159-8873-4228-a9ef-c0ab43396be6">
      <Terms xmlns="http://schemas.microsoft.com/office/infopath/2007/PartnerControls"/>
    </lcf76f155ced4ddcb4097134ff3c332f>
    <TaxCatchAll xmlns="ba4dc948-0104-4e40-adcc-691b72c975d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A86D7F70CAAB4A8D81227E366BC6F6" ma:contentTypeVersion="14" ma:contentTypeDescription="Create a new document." ma:contentTypeScope="" ma:versionID="9095f6d569e7443209265ef43bcae164">
  <xsd:schema xmlns:xsd="http://www.w3.org/2001/XMLSchema" xmlns:xs="http://www.w3.org/2001/XMLSchema" xmlns:p="http://schemas.microsoft.com/office/2006/metadata/properties" xmlns:ns2="b4b12159-8873-4228-a9ef-c0ab43396be6" xmlns:ns3="ba4dc948-0104-4e40-adcc-691b72c975d2" targetNamespace="http://schemas.microsoft.com/office/2006/metadata/properties" ma:root="true" ma:fieldsID="d10b0e20712b003886ddbb6b1d406bad" ns2:_="" ns3:_="">
    <xsd:import namespace="b4b12159-8873-4228-a9ef-c0ab43396be6"/>
    <xsd:import namespace="ba4dc948-0104-4e40-adcc-691b72c975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b12159-8873-4228-a9ef-c0ab4339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a00e37bf-b30e-4214-9f35-a84232ad97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4dc948-0104-4e40-adcc-691b72c975d2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41476d4-1a4d-4cc7-9ce9-dddd390cc0e7}" ma:internalName="TaxCatchAll" ma:showField="CatchAllData" ma:web="ba4dc948-0104-4e40-adcc-691b72c975d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1BC72C8-3AF5-4361-ADF8-090631023BA1}">
  <ds:schemaRefs>
    <ds:schemaRef ds:uri="http://schemas.microsoft.com/office/2006/metadata/properties"/>
    <ds:schemaRef ds:uri="http://schemas.microsoft.com/office/infopath/2007/PartnerControls"/>
    <ds:schemaRef ds:uri="b4b12159-8873-4228-a9ef-c0ab43396be6"/>
    <ds:schemaRef ds:uri="ba4dc948-0104-4e40-adcc-691b72c975d2"/>
  </ds:schemaRefs>
</ds:datastoreItem>
</file>

<file path=customXml/itemProps2.xml><?xml version="1.0" encoding="utf-8"?>
<ds:datastoreItem xmlns:ds="http://schemas.openxmlformats.org/officeDocument/2006/customXml" ds:itemID="{9C319A4C-6133-4CC1-BF0B-1F32FE1284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b12159-8873-4228-a9ef-c0ab43396be6"/>
    <ds:schemaRef ds:uri="ba4dc948-0104-4e40-adcc-691b72c975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8A184A-976B-4D2B-8406-3FEBC6767C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ELEC ENG</vt:lpstr>
      <vt:lpstr>MECH ENG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useraccount</dc:creator>
  <cp:keywords/>
  <dc:description/>
  <cp:lastModifiedBy>Windows User</cp:lastModifiedBy>
  <cp:revision/>
  <dcterms:created xsi:type="dcterms:W3CDTF">2022-06-10T10:31:44Z</dcterms:created>
  <dcterms:modified xsi:type="dcterms:W3CDTF">2022-06-21T12:15:52Z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0x01010026A86D7F70CAAB4A8D81227E366BC6F6</vt:lpwstr>
  </property>
  <property fmtid="{D5CDD505-2E9C-101B-9397-08002B2CF9AE}" pid="3" name="MediaServiceImageTags">
    <vt:lpwstr/>
  </property>
</Properties>
</file>