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UNIVERSITY\2023 Year\Session 1 - Tax System and Tax computation\"/>
    </mc:Choice>
  </mc:AlternateContent>
  <xr:revisionPtr revIDLastSave="0" documentId="13_ncr:1_{91EB4A5C-0A74-4CDA-AE06-A4F36093FE74}" xr6:coauthVersionLast="47" xr6:coauthVersionMax="47" xr10:uidLastSave="{00000000-0000-0000-0000-000000000000}"/>
  <bookViews>
    <workbookView xWindow="-108" yWindow="-108" windowWidth="23256" windowHeight="12456" xr2:uid="{CD086F1A-5565-47E9-ADC3-4040D9B0C4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" l="1"/>
  <c r="I40" i="1"/>
  <c r="H39" i="1"/>
  <c r="H38" i="1"/>
  <c r="I34" i="1"/>
  <c r="I33" i="1"/>
  <c r="H33" i="1"/>
  <c r="G34" i="1"/>
  <c r="E32" i="1"/>
  <c r="C33" i="1"/>
  <c r="C32" i="1"/>
  <c r="C31" i="1"/>
  <c r="J43" i="1"/>
  <c r="K44" i="1"/>
  <c r="K28" i="1"/>
  <c r="H15" i="1"/>
  <c r="K21" i="1"/>
  <c r="J20" i="1"/>
  <c r="I18" i="1"/>
  <c r="I17" i="1"/>
  <c r="H16" i="1"/>
  <c r="H10" i="1"/>
  <c r="K5" i="1"/>
</calcChain>
</file>

<file path=xl/sharedStrings.xml><?xml version="1.0" encoding="utf-8"?>
<sst xmlns="http://schemas.openxmlformats.org/spreadsheetml/2006/main" count="62" uniqueCount="42">
  <si>
    <t>Individual Income Tax Bands - Normal Rules FA2021</t>
  </si>
  <si>
    <t>Personal Allowance</t>
  </si>
  <si>
    <t>Basic Rates Band</t>
  </si>
  <si>
    <t>Higher Rate Band</t>
  </si>
  <si>
    <t>37701 to 150000</t>
  </si>
  <si>
    <t>over 150000</t>
  </si>
  <si>
    <t>Additional Rate</t>
  </si>
  <si>
    <t>Priority Allocation</t>
  </si>
  <si>
    <t>1st All NON Savings Income</t>
  </si>
  <si>
    <t>2nd Savings Income</t>
  </si>
  <si>
    <t>3rd Dividend Income</t>
  </si>
  <si>
    <t>£1000 Nil rate allowed</t>
  </si>
  <si>
    <t>£500 nil Rate allowed</t>
  </si>
  <si>
    <t>No Nil rate allowed</t>
  </si>
  <si>
    <t>How to allocate income to bands</t>
  </si>
  <si>
    <t>Illustrated with Example Numbers:</t>
  </si>
  <si>
    <t>Test for any Personal Allowance Reduction</t>
  </si>
  <si>
    <t>reduction to PA is (206000 less 100000) / 2</t>
  </si>
  <si>
    <t>12570 less reduction 12570 = 0</t>
  </si>
  <si>
    <t>£2000 nil rate regardless of band income falls in</t>
  </si>
  <si>
    <t>e.g Income</t>
  </si>
  <si>
    <t>nil rate £2000</t>
  </si>
  <si>
    <t>Tax Calculation breakdown:</t>
  </si>
  <si>
    <t>Dividends at nil rate</t>
  </si>
  <si>
    <t>Non Savings Basic 20%</t>
  </si>
  <si>
    <t>Non Savings at Higher 40%</t>
  </si>
  <si>
    <t>Savings at Higher 40%</t>
  </si>
  <si>
    <t>Savings at Additional 45%</t>
  </si>
  <si>
    <t>Dividends at Additional Rate 38.1%</t>
  </si>
  <si>
    <t>Total Tax Due</t>
  </si>
  <si>
    <t>next 112300</t>
  </si>
  <si>
    <t>For Gift Aid or Pension Contributions</t>
  </si>
  <si>
    <t>Same illustration but pays the following in the year:</t>
  </si>
  <si>
    <t>Personal Pension Contribution</t>
  </si>
  <si>
    <t>Charity Gift Aid Contributions</t>
  </si>
  <si>
    <t>We need to calculate the gross contributions</t>
  </si>
  <si>
    <t>NB - these are the NET amounts always based on 20% tax having been deducted</t>
  </si>
  <si>
    <t xml:space="preserve"> 5000 x 100 / 80</t>
  </si>
  <si>
    <t>2000*100 / 80</t>
  </si>
  <si>
    <t>Increase Bands by</t>
  </si>
  <si>
    <t>over 158750</t>
  </si>
  <si>
    <t>Updates Bands 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</si>
</sst>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2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6" borderId="1" xfId="0" applyFill="1" applyBorder="1"/>
    <xf numFmtId="0" fontId="0" fillId="0" borderId="0" xfId="0" quotePrefix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3" fillId="2" borderId="0" xfId="0" quotePrefix="1" applyFont="1" applyFill="1" applyAlignment="1">
      <alignment wrapText="1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0" fillId="0" borderId="2" xfId="0" applyBorder="1"/>
    <xf numFmtId="0" fontId="5" fillId="0" borderId="0" xfId="0" applyFont="1"/>
    <xf numFmtId="0" fontId="2" fillId="0" borderId="3" xfId="0" applyFont="1" applyBorder="1" applyAlignment="1">
      <alignment horizontal="right"/>
    </xf>
    <xf numFmtId="0" fontId="0" fillId="4" borderId="0" xfId="0" applyFill="1" applyAlignment="1">
      <alignment horizontal="center" vertical="center"/>
    </xf>
    <xf numFmtId="1" fontId="2" fillId="0" borderId="1" xfId="0" applyNumberFormat="1" applyFont="1" applyBorder="1"/>
    <xf numFmtId="0" fontId="6" fillId="6" borderId="0" xfId="0" quotePrefix="1" applyFont="1" applyFill="1" applyAlignment="1">
      <alignment horizontal="left" vertical="top" wrapText="1"/>
    </xf>
    <xf numFmtId="0" fontId="6" fillId="6" borderId="0" xfId="0" applyFont="1" applyFill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A16FA-4868-4AA5-B8EE-ADB8A79203D8}">
  <dimension ref="A2:L44"/>
  <sheetViews>
    <sheetView tabSelected="1" workbookViewId="0">
      <selection activeCell="L9" sqref="L9"/>
    </sheetView>
  </sheetViews>
  <sheetFormatPr defaultRowHeight="14.4" x14ac:dyDescent="0.3"/>
  <cols>
    <col min="1" max="1" width="17.33203125" customWidth="1"/>
    <col min="2" max="2" width="14.33203125" customWidth="1"/>
    <col min="3" max="3" width="10.5546875" customWidth="1"/>
    <col min="4" max="4" width="11.33203125" customWidth="1"/>
    <col min="5" max="5" width="12.109375" customWidth="1"/>
    <col min="6" max="6" width="11.88671875" customWidth="1"/>
    <col min="7" max="7" width="10.44140625" customWidth="1"/>
    <col min="8" max="9" width="8.33203125" customWidth="1"/>
    <col min="10" max="10" width="11.5546875" customWidth="1"/>
    <col min="12" max="12" width="8.44140625" customWidth="1"/>
  </cols>
  <sheetData>
    <row r="2" spans="1:12" x14ac:dyDescent="0.3">
      <c r="A2" s="1" t="s">
        <v>14</v>
      </c>
    </row>
    <row r="3" spans="1:12" x14ac:dyDescent="0.3">
      <c r="A3" s="1" t="s">
        <v>0</v>
      </c>
      <c r="G3" s="27" t="s">
        <v>15</v>
      </c>
    </row>
    <row r="4" spans="1:12" ht="57.6" x14ac:dyDescent="0.3">
      <c r="G4" s="32"/>
      <c r="H4" s="7" t="s">
        <v>8</v>
      </c>
      <c r="I4" s="7" t="s">
        <v>9</v>
      </c>
      <c r="J4" s="7" t="s">
        <v>10</v>
      </c>
    </row>
    <row r="5" spans="1:12" x14ac:dyDescent="0.3">
      <c r="C5" s="4"/>
      <c r="D5" s="3"/>
      <c r="E5" s="3"/>
      <c r="F5" s="3"/>
      <c r="G5" s="32" t="s">
        <v>20</v>
      </c>
      <c r="H5">
        <v>130000</v>
      </c>
      <c r="I5">
        <v>40000</v>
      </c>
      <c r="J5">
        <v>36000</v>
      </c>
      <c r="K5" s="17">
        <f>SUM(H5:J5)</f>
        <v>206000</v>
      </c>
    </row>
    <row r="6" spans="1:12" ht="47.4" customHeight="1" x14ac:dyDescent="0.3">
      <c r="C6" s="4"/>
      <c r="D6" s="5" t="s">
        <v>7</v>
      </c>
      <c r="E6" s="6"/>
      <c r="F6" s="6"/>
      <c r="G6" s="32"/>
      <c r="K6" s="38" t="s">
        <v>16</v>
      </c>
      <c r="L6" s="38"/>
    </row>
    <row r="7" spans="1:12" ht="42.6" customHeight="1" x14ac:dyDescent="0.3">
      <c r="C7" s="4"/>
      <c r="D7" s="7" t="s">
        <v>8</v>
      </c>
      <c r="E7" s="7" t="s">
        <v>9</v>
      </c>
      <c r="F7" s="7" t="s">
        <v>10</v>
      </c>
      <c r="G7" s="32"/>
      <c r="J7" t="s">
        <v>21</v>
      </c>
      <c r="K7" s="37" t="s">
        <v>17</v>
      </c>
      <c r="L7" s="37"/>
    </row>
    <row r="8" spans="1:12" ht="31.8" customHeight="1" x14ac:dyDescent="0.3">
      <c r="A8" s="9" t="s">
        <v>1</v>
      </c>
      <c r="B8" s="10">
        <v>12570</v>
      </c>
      <c r="C8" s="2"/>
      <c r="D8" s="2"/>
      <c r="E8" s="2"/>
      <c r="G8" s="32"/>
      <c r="H8" s="23" t="s">
        <v>18</v>
      </c>
    </row>
    <row r="9" spans="1:12" ht="29.4" customHeight="1" x14ac:dyDescent="0.3">
      <c r="A9" s="11" t="s">
        <v>2</v>
      </c>
      <c r="B9" s="12">
        <v>37700</v>
      </c>
      <c r="C9" s="2"/>
      <c r="D9" s="2"/>
      <c r="E9" s="39" t="s">
        <v>11</v>
      </c>
      <c r="F9" s="40" t="s">
        <v>19</v>
      </c>
      <c r="G9" s="32"/>
      <c r="H9" s="24">
        <v>37700</v>
      </c>
      <c r="I9" s="2"/>
      <c r="J9" s="2"/>
    </row>
    <row r="10" spans="1:12" ht="29.4" customHeight="1" x14ac:dyDescent="0.3">
      <c r="A10" s="13" t="s">
        <v>3</v>
      </c>
      <c r="B10" s="14" t="s">
        <v>4</v>
      </c>
      <c r="C10" s="25" t="s">
        <v>30</v>
      </c>
      <c r="D10" s="2"/>
      <c r="E10" s="39" t="s">
        <v>12</v>
      </c>
      <c r="F10" s="40"/>
      <c r="G10" s="32"/>
      <c r="H10" s="25">
        <f>130000-37700</f>
        <v>92300</v>
      </c>
      <c r="I10" s="25">
        <v>20000</v>
      </c>
      <c r="J10" s="2"/>
    </row>
    <row r="11" spans="1:12" ht="29.4" customHeight="1" x14ac:dyDescent="0.3">
      <c r="A11" s="15" t="s">
        <v>6</v>
      </c>
      <c r="B11" s="16" t="s">
        <v>5</v>
      </c>
      <c r="C11" s="2"/>
      <c r="D11" s="2"/>
      <c r="E11" s="39" t="s">
        <v>13</v>
      </c>
      <c r="F11" s="40"/>
      <c r="G11" s="32"/>
      <c r="H11" s="2"/>
      <c r="I11" s="26">
        <v>20000</v>
      </c>
      <c r="J11" s="26">
        <v>34000</v>
      </c>
    </row>
    <row r="12" spans="1:12" x14ac:dyDescent="0.3">
      <c r="A12" s="2"/>
      <c r="B12" s="2"/>
      <c r="C12" s="2"/>
      <c r="D12" s="2"/>
      <c r="E12" s="2"/>
      <c r="H12" s="2"/>
      <c r="I12" s="2"/>
      <c r="J12" s="2"/>
    </row>
    <row r="13" spans="1:12" x14ac:dyDescent="0.3">
      <c r="A13" s="2"/>
      <c r="B13" s="2"/>
      <c r="C13" s="2"/>
      <c r="D13" s="2"/>
      <c r="E13" s="2"/>
      <c r="G13" s="27" t="s">
        <v>22</v>
      </c>
      <c r="I13" s="21"/>
    </row>
    <row r="14" spans="1:12" x14ac:dyDescent="0.3">
      <c r="A14" s="2"/>
      <c r="B14" s="2"/>
      <c r="C14" s="2"/>
      <c r="D14" s="2"/>
      <c r="E14" s="2"/>
    </row>
    <row r="15" spans="1:12" x14ac:dyDescent="0.3">
      <c r="A15" s="2"/>
      <c r="B15" s="2"/>
      <c r="C15" s="2"/>
      <c r="D15" s="2"/>
      <c r="E15" s="2"/>
      <c r="F15" s="28" t="s">
        <v>24</v>
      </c>
      <c r="G15" s="28"/>
      <c r="H15" s="19">
        <f>37700*0.2</f>
        <v>7540</v>
      </c>
    </row>
    <row r="16" spans="1:12" x14ac:dyDescent="0.3">
      <c r="A16" s="2"/>
      <c r="B16" s="2"/>
      <c r="C16" s="2"/>
      <c r="D16" s="2"/>
      <c r="E16" s="2"/>
      <c r="F16" s="28" t="s">
        <v>25</v>
      </c>
      <c r="G16" s="28"/>
      <c r="H16" s="20">
        <f>92300*0.4</f>
        <v>36920</v>
      </c>
    </row>
    <row r="17" spans="1:12" x14ac:dyDescent="0.3">
      <c r="A17" s="2"/>
      <c r="B17" s="2"/>
      <c r="C17" s="2"/>
      <c r="D17" s="2"/>
      <c r="E17" s="2"/>
      <c r="F17" s="28" t="s">
        <v>26</v>
      </c>
      <c r="G17" s="28"/>
      <c r="I17" s="20">
        <f>20000*0.4</f>
        <v>8000</v>
      </c>
    </row>
    <row r="18" spans="1:12" x14ac:dyDescent="0.3">
      <c r="A18" s="2"/>
      <c r="B18" s="2"/>
      <c r="C18" s="2"/>
      <c r="D18" s="2"/>
      <c r="E18" s="2"/>
      <c r="F18" s="28" t="s">
        <v>27</v>
      </c>
      <c r="G18" s="28"/>
      <c r="I18" s="22">
        <f>20000*0.45</f>
        <v>9000</v>
      </c>
    </row>
    <row r="19" spans="1:12" x14ac:dyDescent="0.3">
      <c r="A19" s="2"/>
      <c r="B19" s="2"/>
      <c r="C19" s="2"/>
      <c r="D19" s="2"/>
      <c r="E19" s="2"/>
      <c r="F19" s="28" t="s">
        <v>23</v>
      </c>
      <c r="G19" s="28"/>
      <c r="J19">
        <v>0</v>
      </c>
    </row>
    <row r="20" spans="1:12" x14ac:dyDescent="0.3">
      <c r="A20" s="2"/>
      <c r="B20" s="2"/>
      <c r="C20" s="2"/>
      <c r="D20" s="2"/>
      <c r="E20" s="2"/>
      <c r="F20" s="28" t="s">
        <v>28</v>
      </c>
      <c r="G20" s="28"/>
      <c r="J20" s="22">
        <f>34000*0.381</f>
        <v>12954</v>
      </c>
    </row>
    <row r="21" spans="1:12" x14ac:dyDescent="0.3">
      <c r="A21" s="2"/>
      <c r="B21" s="2"/>
      <c r="C21" s="2"/>
      <c r="D21" s="2"/>
      <c r="E21" s="2"/>
      <c r="G21" s="31" t="s">
        <v>29</v>
      </c>
      <c r="K21" s="30">
        <f>SUM(H15:J20)</f>
        <v>74414</v>
      </c>
    </row>
    <row r="22" spans="1:12" x14ac:dyDescent="0.3">
      <c r="A22" s="2"/>
      <c r="B22" s="2"/>
      <c r="C22" s="2"/>
      <c r="D22" s="2"/>
      <c r="E22" s="2"/>
    </row>
    <row r="23" spans="1:12" x14ac:dyDescent="0.3">
      <c r="A23" s="2"/>
      <c r="B23" s="2"/>
      <c r="C23" s="2"/>
      <c r="D23" s="2"/>
      <c r="E23" s="2"/>
    </row>
    <row r="24" spans="1:12" x14ac:dyDescent="0.3">
      <c r="A24" s="8" t="s">
        <v>31</v>
      </c>
      <c r="B24" s="2"/>
      <c r="C24" s="2"/>
      <c r="D24" s="2"/>
      <c r="E24" s="2"/>
    </row>
    <row r="26" spans="1:12" x14ac:dyDescent="0.3">
      <c r="A26" t="s">
        <v>32</v>
      </c>
      <c r="G26" s="32"/>
      <c r="H26" t="s">
        <v>15</v>
      </c>
    </row>
    <row r="27" spans="1:12" ht="57.6" x14ac:dyDescent="0.3">
      <c r="A27" t="s">
        <v>33</v>
      </c>
      <c r="C27">
        <v>5000</v>
      </c>
      <c r="G27" s="32"/>
      <c r="H27" s="7" t="s">
        <v>8</v>
      </c>
      <c r="I27" s="7" t="s">
        <v>9</v>
      </c>
      <c r="J27" s="7" t="s">
        <v>10</v>
      </c>
    </row>
    <row r="28" spans="1:12" x14ac:dyDescent="0.3">
      <c r="A28" t="s">
        <v>34</v>
      </c>
      <c r="C28">
        <v>2000</v>
      </c>
      <c r="G28" s="32" t="s">
        <v>20</v>
      </c>
      <c r="H28">
        <v>130000</v>
      </c>
      <c r="I28">
        <v>40000</v>
      </c>
      <c r="J28">
        <v>36000</v>
      </c>
      <c r="K28" s="17">
        <f>SUM(H28:J28)</f>
        <v>206000</v>
      </c>
    </row>
    <row r="29" spans="1:12" ht="25.2" customHeight="1" x14ac:dyDescent="0.3">
      <c r="B29" s="33" t="s">
        <v>36</v>
      </c>
      <c r="G29" s="32"/>
      <c r="K29" s="38" t="s">
        <v>16</v>
      </c>
      <c r="L29" s="38"/>
    </row>
    <row r="30" spans="1:12" x14ac:dyDescent="0.3">
      <c r="B30" t="s">
        <v>35</v>
      </c>
      <c r="G30" s="32"/>
      <c r="J30" t="s">
        <v>21</v>
      </c>
      <c r="K30" s="37" t="s">
        <v>17</v>
      </c>
      <c r="L30" s="37"/>
    </row>
    <row r="31" spans="1:12" ht="31.8" x14ac:dyDescent="0.3">
      <c r="B31" s="18" t="s">
        <v>37</v>
      </c>
      <c r="C31">
        <f>5000*100/80</f>
        <v>6250</v>
      </c>
      <c r="E31" t="s">
        <v>41</v>
      </c>
      <c r="G31" s="32"/>
      <c r="H31" s="23" t="s">
        <v>18</v>
      </c>
      <c r="K31" s="37"/>
      <c r="L31" s="37"/>
    </row>
    <row r="32" spans="1:12" x14ac:dyDescent="0.3">
      <c r="B32" s="18" t="s">
        <v>38</v>
      </c>
      <c r="C32">
        <f>2000*100/80</f>
        <v>2500</v>
      </c>
      <c r="E32" s="12">
        <f>37700+8750</f>
        <v>46450</v>
      </c>
      <c r="G32" s="32"/>
      <c r="H32" s="24">
        <v>46450</v>
      </c>
      <c r="I32" s="2"/>
      <c r="J32" s="2"/>
    </row>
    <row r="33" spans="2:11" x14ac:dyDescent="0.3">
      <c r="B33" s="31" t="s">
        <v>39</v>
      </c>
      <c r="C33" s="34">
        <f>SUM(C31:C32)</f>
        <v>8750</v>
      </c>
      <c r="E33" s="35">
        <v>158750</v>
      </c>
      <c r="G33" s="32"/>
      <c r="H33" s="25">
        <f>130000-46450</f>
        <v>83550</v>
      </c>
      <c r="I33" s="25">
        <f>112300-83550</f>
        <v>28750</v>
      </c>
      <c r="J33" s="2"/>
    </row>
    <row r="34" spans="2:11" x14ac:dyDescent="0.3">
      <c r="E34" s="16" t="s">
        <v>40</v>
      </c>
      <c r="G34" s="32">
        <f>158750-46450</f>
        <v>112300</v>
      </c>
      <c r="H34" s="2"/>
      <c r="I34" s="26">
        <f>40000-28750</f>
        <v>11250</v>
      </c>
      <c r="J34" s="26">
        <v>34000</v>
      </c>
    </row>
    <row r="35" spans="2:11" x14ac:dyDescent="0.3">
      <c r="H35" s="2"/>
      <c r="I35" s="2"/>
      <c r="J35" s="2"/>
    </row>
    <row r="36" spans="2:11" x14ac:dyDescent="0.3">
      <c r="G36" s="27" t="s">
        <v>22</v>
      </c>
      <c r="I36" s="21"/>
    </row>
    <row r="38" spans="2:11" x14ac:dyDescent="0.3">
      <c r="G38" s="29" t="s">
        <v>24</v>
      </c>
      <c r="H38" s="19">
        <f>+H32*0.2</f>
        <v>9290</v>
      </c>
    </row>
    <row r="39" spans="2:11" x14ac:dyDescent="0.3">
      <c r="G39" s="29" t="s">
        <v>25</v>
      </c>
      <c r="H39" s="20">
        <f>83550*0.4</f>
        <v>33420</v>
      </c>
    </row>
    <row r="40" spans="2:11" x14ac:dyDescent="0.3">
      <c r="G40" s="29" t="s">
        <v>26</v>
      </c>
      <c r="I40" s="20">
        <f>28750*0.4</f>
        <v>11500</v>
      </c>
    </row>
    <row r="41" spans="2:11" x14ac:dyDescent="0.3">
      <c r="G41" s="29" t="s">
        <v>27</v>
      </c>
      <c r="I41" s="22">
        <f>11250*0.45</f>
        <v>5062.5</v>
      </c>
    </row>
    <row r="42" spans="2:11" x14ac:dyDescent="0.3">
      <c r="G42" s="29" t="s">
        <v>23</v>
      </c>
      <c r="J42">
        <v>0</v>
      </c>
    </row>
    <row r="43" spans="2:11" x14ac:dyDescent="0.3">
      <c r="G43" s="29" t="s">
        <v>28</v>
      </c>
      <c r="J43" s="22">
        <f>34000*0.381</f>
        <v>12954</v>
      </c>
    </row>
    <row r="44" spans="2:11" x14ac:dyDescent="0.3">
      <c r="G44" s="31" t="s">
        <v>29</v>
      </c>
      <c r="K44" s="36">
        <f>SUM(H38:J43)</f>
        <v>72226.5</v>
      </c>
    </row>
  </sheetData>
  <mergeCells count="12">
    <mergeCell ref="K30:L31"/>
    <mergeCell ref="K29:L29"/>
    <mergeCell ref="K7:L7"/>
    <mergeCell ref="F17:G17"/>
    <mergeCell ref="F18:G18"/>
    <mergeCell ref="F19:G19"/>
    <mergeCell ref="F20:G20"/>
    <mergeCell ref="D6:F6"/>
    <mergeCell ref="K6:L6"/>
    <mergeCell ref="F9:F11"/>
    <mergeCell ref="F15:G15"/>
    <mergeCell ref="F16:G16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</cp:lastModifiedBy>
  <cp:lastPrinted>2023-02-04T22:36:38Z</cp:lastPrinted>
  <dcterms:created xsi:type="dcterms:W3CDTF">2023-02-04T19:00:43Z</dcterms:created>
  <dcterms:modified xsi:type="dcterms:W3CDTF">2023-02-04T22:36:47Z</dcterms:modified>
</cp:coreProperties>
</file>