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 firstSheet="1" activeTab="3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7" i="8" l="1"/>
  <c r="K18" i="8"/>
  <c r="G12" i="3"/>
  <c r="K11" i="8"/>
  <c r="P8" i="8"/>
  <c r="G13" i="3"/>
  <c r="G3" i="3"/>
  <c r="G4" i="3"/>
  <c r="G5" i="3"/>
  <c r="G6" i="3"/>
  <c r="G7" i="3"/>
  <c r="G8" i="3"/>
  <c r="G9" i="3"/>
  <c r="G10" i="3"/>
  <c r="G11" i="3"/>
  <c r="G2" i="3"/>
  <c r="D11" i="3"/>
  <c r="E11" i="3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D5" i="1"/>
  <c r="F5" i="1" s="1"/>
  <c r="D4" i="1"/>
  <c r="F4" i="1" s="1"/>
  <c r="D3" i="1"/>
  <c r="F3" i="1" l="1"/>
  <c r="F6" i="1" s="1"/>
</calcChain>
</file>

<file path=xl/sharedStrings.xml><?xml version="1.0" encoding="utf-8"?>
<sst xmlns="http://schemas.openxmlformats.org/spreadsheetml/2006/main" count="214" uniqueCount="113">
  <si>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</si>
  <si>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</si>
  <si>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</si>
  <si>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</si>
  <si>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</si>
  <si>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</si>
  <si>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</si>
  <si>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</si>
  <si>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</si>
  <si>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</si>
  <si>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</si>
  <si>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</si>
  <si>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</si>
  <si>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</si>
  <si>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</si>
  <si>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</si>
  <si>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</si>
  <si>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</si>
  <si>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</si>
  <si>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</si>
  <si>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</si>
  <si>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</si>
  <si>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</si>
  <si>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</si>
  <si>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</si>
  <si>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</si>
  <si>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Cost per month in Talents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</si>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</sst>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4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13">
      <calculatedColumnFormula>Table1[[#This Row],[Normal Grain Harvest]]*0.6</calculatedColumnFormula>
    </tableColumn>
    <tableColumn id="7" name="Normal Grain Harvest" dataDxfId="12"/>
    <tableColumn id="8" name="High Grain Harvest" dataDxfId="11">
      <calculatedColumnFormula>Table1[[#This Row],[Normal Grain Harvest]]*1.3</calculatedColumnFormula>
    </tableColumn>
    <tableColumn id="9" name="Required Grain" dataDxfId="10">
      <calculatedColumnFormula>(Table1[[#This Row],[Population]]*365)/1000</calculatedColumnFormula>
    </tableColumn>
    <tableColumn id="14" name="Suplus Grain" dataDxfId="7">
      <calculatedColumnFormula>Table1[[#This Row],[Normal Grain Harvest]]-Table1[[#This Row],[Required Grain]]</calculatedColumnFormula>
    </tableColumn>
    <tableColumn id="10" name="Tax Income in Talents" dataDxfId="9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8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Table13[[#This Row],[Normal Grain Harvest]]*0.6</calculatedColumnFormula>
    </tableColumn>
    <tableColumn id="7" name="Normal Grain Harvest" dataDxfId="5"/>
    <tableColumn id="8" name="High Grain Harvest" dataDxfId="4">
      <calculatedColumnFormula>Table13[[#This Row],[Normal Grain Harvest]]*1.3</calculatedColumnFormula>
    </tableColumn>
    <tableColumn id="9" name="Required Grain" dataDxfId="3">
      <calculatedColumnFormula>(Table13[[#This Row],[Population]]*365)/1000</calculatedColumnFormula>
    </tableColumn>
    <tableColumn id="14" name="Suplus Grain" dataDxfId="2">
      <calculatedColumnFormula>Table13[[#This Row],[Normal Grain Harvest]]-Table13[[#This Row],[Required Grain]]</calculatedColumnFormula>
    </tableColumn>
    <tableColumn id="10" name="Tax Income in Talents" dataDxfId="1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2" sqref="E2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29</v>
      </c>
      <c r="D1" t="s">
        <v>30</v>
      </c>
      <c r="E1" t="s">
        <v>5</v>
      </c>
      <c r="F1" t="s">
        <v>6</v>
      </c>
    </row>
    <row r="2" spans="1:6" x14ac:dyDescent="0.25">
      <c r="A2" t="s">
        <v>33</v>
      </c>
      <c r="B2">
        <v>12</v>
      </c>
      <c r="C2">
        <v>150</v>
      </c>
      <c r="D2">
        <f>(C2/6000)*B2</f>
        <v>0.30000000000000004</v>
      </c>
      <c r="E2" s="1"/>
      <c r="F2">
        <f>E2*D2</f>
        <v>0</v>
      </c>
    </row>
    <row r="3" spans="1:6" x14ac:dyDescent="0.25">
      <c r="A3" t="s">
        <v>0</v>
      </c>
      <c r="B3">
        <v>12</v>
      </c>
      <c r="C3">
        <v>250</v>
      </c>
      <c r="D3">
        <f>(C3/6000)*B3</f>
        <v>0.5</v>
      </c>
      <c r="E3" s="1">
        <v>5000</v>
      </c>
      <c r="F3">
        <f>E3*D3</f>
        <v>2500</v>
      </c>
    </row>
    <row r="4" spans="1:6" x14ac:dyDescent="0.25">
      <c r="A4" t="s">
        <v>2</v>
      </c>
      <c r="B4">
        <v>12</v>
      </c>
      <c r="C4">
        <v>500</v>
      </c>
      <c r="D4">
        <f>(C4/6000)*B4</f>
        <v>1</v>
      </c>
      <c r="E4">
        <v>2000</v>
      </c>
      <c r="F4">
        <f t="shared" ref="F4:F5" si="0">E4*D4</f>
        <v>2000</v>
      </c>
    </row>
    <row r="5" spans="1:6" x14ac:dyDescent="0.25">
      <c r="A5" t="s">
        <v>3</v>
      </c>
      <c r="B5">
        <v>12</v>
      </c>
      <c r="C5">
        <v>6000</v>
      </c>
      <c r="D5">
        <f>(C5/6000)*B5</f>
        <v>12</v>
      </c>
      <c r="F5">
        <f t="shared" si="0"/>
        <v>0</v>
      </c>
    </row>
    <row r="6" spans="1:6" x14ac:dyDescent="0.25">
      <c r="A6" t="s">
        <v>7</v>
      </c>
      <c r="F6">
        <f>SUM(F3:F5)</f>
        <v>4500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13" sqref="D13"/>
    </sheetView>
  </sheetViews>
  <sheetFormatPr defaultRowHeight="15" x14ac:dyDescent="0.25"/>
  <sheetData>
    <row r="1" spans="1:2" x14ac:dyDescent="0.25">
      <c r="A1" t="s">
        <v>79</v>
      </c>
      <c r="B1" t="s">
        <v>78</v>
      </c>
    </row>
    <row r="2" spans="1:2" x14ac:dyDescent="0.25">
      <c r="A2" t="s">
        <v>80</v>
      </c>
      <c r="B2" t="s">
        <v>77</v>
      </c>
    </row>
    <row r="3" spans="1:2" x14ac:dyDescent="0.25">
      <c r="A3" t="s">
        <v>81</v>
      </c>
      <c r="B3" t="s">
        <v>76</v>
      </c>
    </row>
    <row r="4" spans="1:2" x14ac:dyDescent="0.25">
      <c r="A4" t="s">
        <v>82</v>
      </c>
      <c r="B4" t="s">
        <v>75</v>
      </c>
    </row>
    <row r="5" spans="1:2" x14ac:dyDescent="0.25">
      <c r="A5" t="s">
        <v>83</v>
      </c>
      <c r="B5" t="s">
        <v>74</v>
      </c>
    </row>
    <row r="6" spans="1:2" x14ac:dyDescent="0.25">
      <c r="A6" t="s">
        <v>84</v>
      </c>
      <c r="B6" t="s">
        <v>73</v>
      </c>
    </row>
    <row r="7" spans="1:2" x14ac:dyDescent="0.25">
      <c r="A7" t="s">
        <v>85</v>
      </c>
      <c r="B7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B11" sqref="B11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28</v>
      </c>
    </row>
    <row r="2" spans="1:5" x14ac:dyDescent="0.25">
      <c r="A2" t="s">
        <v>11</v>
      </c>
      <c r="B2" t="s">
        <v>12</v>
      </c>
      <c r="C2" s="1">
        <v>5000</v>
      </c>
      <c r="D2">
        <f>C2*6000</f>
        <v>30000000</v>
      </c>
    </row>
    <row r="3" spans="1:5" x14ac:dyDescent="0.25">
      <c r="A3" t="s">
        <v>25</v>
      </c>
      <c r="B3" t="s">
        <v>15</v>
      </c>
      <c r="C3" s="1">
        <v>20000</v>
      </c>
      <c r="D3">
        <f t="shared" ref="D3:D10" si="0">C3*6000</f>
        <v>120000000</v>
      </c>
    </row>
    <row r="4" spans="1:5" x14ac:dyDescent="0.25">
      <c r="A4" t="s">
        <v>13</v>
      </c>
      <c r="B4" t="s">
        <v>31</v>
      </c>
      <c r="C4" s="1">
        <v>50000</v>
      </c>
      <c r="D4">
        <f t="shared" si="0"/>
        <v>300000000</v>
      </c>
    </row>
    <row r="5" spans="1:5" x14ac:dyDescent="0.25">
      <c r="A5" t="s">
        <v>14</v>
      </c>
      <c r="B5" t="s">
        <v>100</v>
      </c>
      <c r="C5" s="1">
        <v>20000</v>
      </c>
      <c r="D5">
        <f t="shared" si="0"/>
        <v>120000000</v>
      </c>
    </row>
    <row r="6" spans="1:5" x14ac:dyDescent="0.25">
      <c r="A6" t="s">
        <v>16</v>
      </c>
      <c r="B6" t="s">
        <v>104</v>
      </c>
      <c r="C6" s="1">
        <v>90000</v>
      </c>
      <c r="D6">
        <f t="shared" si="0"/>
        <v>540000000</v>
      </c>
    </row>
    <row r="7" spans="1:5" x14ac:dyDescent="0.25">
      <c r="A7" t="s">
        <v>17</v>
      </c>
      <c r="B7" t="s">
        <v>99</v>
      </c>
      <c r="C7" s="1">
        <v>5000</v>
      </c>
      <c r="D7">
        <f t="shared" si="0"/>
        <v>30000000</v>
      </c>
    </row>
    <row r="8" spans="1:5" x14ac:dyDescent="0.25">
      <c r="A8" t="s">
        <v>18</v>
      </c>
      <c r="B8" t="s">
        <v>19</v>
      </c>
      <c r="C8" s="1">
        <v>10000</v>
      </c>
      <c r="D8">
        <f t="shared" si="0"/>
        <v>60000000</v>
      </c>
    </row>
    <row r="9" spans="1:5" ht="14.25" customHeight="1" x14ac:dyDescent="0.25">
      <c r="A9" t="s">
        <v>27</v>
      </c>
      <c r="B9" t="s">
        <v>24</v>
      </c>
      <c r="C9" s="1">
        <v>20000</v>
      </c>
      <c r="D9">
        <f t="shared" si="0"/>
        <v>120000000</v>
      </c>
    </row>
    <row r="10" spans="1:5" x14ac:dyDescent="0.25">
      <c r="A10" t="s">
        <v>103</v>
      </c>
      <c r="B10" t="s">
        <v>97</v>
      </c>
      <c r="C10" s="1">
        <v>50000</v>
      </c>
      <c r="D10">
        <f t="shared" si="0"/>
        <v>300000000</v>
      </c>
    </row>
    <row r="11" spans="1:5" x14ac:dyDescent="0.25">
      <c r="C11" s="1"/>
    </row>
    <row r="13" spans="1:5" x14ac:dyDescent="0.25">
      <c r="C13" s="1">
        <f>SUM(C2:C10)</f>
        <v>270000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11" sqref="H11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32</v>
      </c>
      <c r="D1" t="s">
        <v>20</v>
      </c>
      <c r="E1" t="s">
        <v>21</v>
      </c>
      <c r="F1" t="s">
        <v>22</v>
      </c>
      <c r="G1" t="s">
        <v>26</v>
      </c>
    </row>
    <row r="2" spans="1:7" x14ac:dyDescent="0.25">
      <c r="A2" t="s">
        <v>25</v>
      </c>
      <c r="B2" t="s">
        <v>24</v>
      </c>
      <c r="D2" s="1">
        <v>6480</v>
      </c>
      <c r="E2" s="1">
        <v>1620</v>
      </c>
      <c r="F2">
        <v>0</v>
      </c>
      <c r="G2">
        <f>(D2*'Army Costs'!$D$3)+(E2*'Army Costs'!$D$4)+('Distribution of Troops'!F2*'Army Costs'!$D$5)+(C2*'Army Costs'!$D$2)</f>
        <v>4860</v>
      </c>
    </row>
    <row r="3" spans="1:7" x14ac:dyDescent="0.25">
      <c r="A3" t="s">
        <v>43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6435</v>
      </c>
    </row>
    <row r="4" spans="1:7" x14ac:dyDescent="0.25">
      <c r="A4" t="s">
        <v>107</v>
      </c>
      <c r="B4" t="s">
        <v>19</v>
      </c>
      <c r="D4" s="1">
        <v>10000</v>
      </c>
      <c r="E4" s="1"/>
      <c r="F4">
        <v>0</v>
      </c>
      <c r="G4">
        <f>(D4*'Army Costs'!$D$3)+(E4*'Army Costs'!$D$4)+('Distribution of Troops'!F4*'Army Costs'!$D$5)+(C4*'Army Costs'!$D$2)</f>
        <v>5000</v>
      </c>
    </row>
    <row r="5" spans="1:7" x14ac:dyDescent="0.25">
      <c r="A5" t="s">
        <v>107</v>
      </c>
      <c r="B5" t="s">
        <v>108</v>
      </c>
      <c r="C5" s="1"/>
      <c r="D5" s="1"/>
      <c r="E5">
        <v>235</v>
      </c>
      <c r="G5">
        <f>(D5*'Army Costs'!$D$3)+(E5*'Army Costs'!$D$4)+('Distribution of Troops'!F5*'Army Costs'!$D$5)+(C5*'Army Costs'!$D$2)</f>
        <v>235</v>
      </c>
    </row>
    <row r="6" spans="1:7" x14ac:dyDescent="0.25">
      <c r="A6" t="s">
        <v>43</v>
      </c>
      <c r="B6" t="s">
        <v>101</v>
      </c>
      <c r="F6">
        <v>4000</v>
      </c>
      <c r="G6">
        <f>(D6*'Army Costs'!$D$3)+(E6*'Army Costs'!$D$4)+('Distribution of Troops'!F6*'Army Costs'!$D$5)+(C6*'Army Costs'!$D$2)</f>
        <v>48000</v>
      </c>
    </row>
    <row r="7" spans="1:7" x14ac:dyDescent="0.25">
      <c r="A7" t="s">
        <v>95</v>
      </c>
      <c r="B7" t="s">
        <v>96</v>
      </c>
      <c r="D7" s="1">
        <v>5000</v>
      </c>
      <c r="E7" s="1">
        <v>2000</v>
      </c>
      <c r="G7">
        <f>(D7*'Army Costs'!$D$3)+(E7*'Army Costs'!$D$4)+('Distribution of Troops'!F7*'Army Costs'!$D$5)+(C7*'Army Costs'!$D$2)</f>
        <v>4500</v>
      </c>
    </row>
    <row r="8" spans="1:7" x14ac:dyDescent="0.25">
      <c r="A8" t="s">
        <v>109</v>
      </c>
      <c r="B8" t="s">
        <v>100</v>
      </c>
      <c r="D8" s="1">
        <v>10000</v>
      </c>
      <c r="E8" s="1">
        <v>0</v>
      </c>
      <c r="G8">
        <f>(D8*'Army Costs'!$D$3)+(E8*'Army Costs'!$D$4)+('Distribution of Troops'!F8*'Army Costs'!$D$5)+(C8*'Army Costs'!$D$2)</f>
        <v>5000</v>
      </c>
    </row>
    <row r="9" spans="1:7" x14ac:dyDescent="0.25">
      <c r="A9" t="s">
        <v>16</v>
      </c>
      <c r="B9" t="s">
        <v>104</v>
      </c>
      <c r="D9" s="1">
        <v>15000</v>
      </c>
      <c r="E9" s="1">
        <v>3200</v>
      </c>
      <c r="G9">
        <f>(D9*'Army Costs'!$D$3)+(E9*'Army Costs'!$D$4)+('Distribution of Troops'!F9*'Army Costs'!$D$5)+(C9*'Army Costs'!$D$2)</f>
        <v>10700</v>
      </c>
    </row>
    <row r="10" spans="1:7" x14ac:dyDescent="0.25">
      <c r="A10" t="s">
        <v>52</v>
      </c>
      <c r="B10" t="s">
        <v>98</v>
      </c>
      <c r="E10" s="1">
        <v>120</v>
      </c>
      <c r="G10">
        <f>(D10*'Army Costs'!$D$3)+(E10*'Army Costs'!$D$4)+('Distribution of Troops'!F10*'Army Costs'!$D$5)+(C10*'Army Costs'!$D$2)</f>
        <v>120</v>
      </c>
    </row>
    <row r="11" spans="1:7" x14ac:dyDescent="0.25">
      <c r="A11" t="s">
        <v>17</v>
      </c>
      <c r="B11" t="s">
        <v>110</v>
      </c>
      <c r="C11">
        <v>19000</v>
      </c>
      <c r="D11" s="1">
        <f>19000*0.95</f>
        <v>18050</v>
      </c>
      <c r="E11">
        <f>3000*0.95</f>
        <v>2850</v>
      </c>
      <c r="F11">
        <v>2000</v>
      </c>
      <c r="G11">
        <f>(D11*'Army Costs'!$D$3)+(E11*'Army Costs'!$D$4)+('Distribution of Troops'!F11*'Army Costs'!$D$5)+(C11*'Army Costs'!$D$2)</f>
        <v>41575</v>
      </c>
    </row>
    <row r="12" spans="1:7" x14ac:dyDescent="0.25">
      <c r="A12" t="s">
        <v>48</v>
      </c>
      <c r="B12" t="s">
        <v>97</v>
      </c>
      <c r="D12" s="1">
        <v>8200</v>
      </c>
      <c r="E12" s="1">
        <v>800</v>
      </c>
      <c r="G12">
        <f>(D12*'Army Costs'!$D$3)+(E12*'Army Costs'!$D$4)+('Distribution of Troops'!F12*'Army Costs'!$D$5)+(C12*'Army Costs'!$D$2)</f>
        <v>4900</v>
      </c>
    </row>
    <row r="13" spans="1:7" x14ac:dyDescent="0.25">
      <c r="A13" t="s">
        <v>49</v>
      </c>
      <c r="B13" t="s">
        <v>111</v>
      </c>
      <c r="D13" s="1">
        <v>6500</v>
      </c>
      <c r="E13" s="1">
        <v>200</v>
      </c>
      <c r="G13">
        <f>(D13*'Army Costs'!$D$3)+(E13*'Army Costs'!$D$4)+('Distribution of Troops'!F13*'Army Costs'!$D$5)+(C13*'Army Costs'!$D$2)</f>
        <v>3450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5" sqref="E5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34</v>
      </c>
      <c r="B1" t="s">
        <v>63</v>
      </c>
      <c r="C1" t="s">
        <v>67</v>
      </c>
      <c r="D1" t="s">
        <v>66</v>
      </c>
      <c r="E1" t="s">
        <v>64</v>
      </c>
      <c r="F1" t="s">
        <v>35</v>
      </c>
      <c r="G1" t="s">
        <v>56</v>
      </c>
      <c r="H1" t="s">
        <v>36</v>
      </c>
      <c r="I1" t="s">
        <v>37</v>
      </c>
      <c r="J1" t="s">
        <v>38</v>
      </c>
      <c r="K1" t="s">
        <v>39</v>
      </c>
      <c r="L1" t="s">
        <v>59</v>
      </c>
      <c r="M1" t="s">
        <v>60</v>
      </c>
      <c r="N1" t="s">
        <v>41</v>
      </c>
      <c r="O1" t="s">
        <v>61</v>
      </c>
      <c r="P1" t="s">
        <v>65</v>
      </c>
      <c r="Q1" t="s">
        <v>62</v>
      </c>
    </row>
    <row r="2" spans="1:17" x14ac:dyDescent="0.25">
      <c r="A2" t="s">
        <v>40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42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43</v>
      </c>
      <c r="B3" t="s">
        <v>105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44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54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94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95</v>
      </c>
      <c r="B5" t="s">
        <v>96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94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53</v>
      </c>
      <c r="B6" t="s">
        <v>101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94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45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91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46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90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47</v>
      </c>
      <c r="B9" t="s">
        <v>100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89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68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92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88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48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87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49</v>
      </c>
      <c r="B13" t="s">
        <v>97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55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50</v>
      </c>
      <c r="B14" t="s">
        <v>102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86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51</v>
      </c>
      <c r="B15" t="s">
        <v>104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86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52</v>
      </c>
      <c r="B16" t="s">
        <v>98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57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71</v>
      </c>
      <c r="B17" t="s">
        <v>31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58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69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89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70</v>
      </c>
      <c r="B19" t="s">
        <v>99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93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activeCell="P17" sqref="P17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34</v>
      </c>
      <c r="B1" t="s">
        <v>63</v>
      </c>
      <c r="C1" t="s">
        <v>67</v>
      </c>
      <c r="D1" t="s">
        <v>66</v>
      </c>
      <c r="E1" t="s">
        <v>35</v>
      </c>
      <c r="F1" t="s">
        <v>56</v>
      </c>
      <c r="G1" t="s">
        <v>36</v>
      </c>
      <c r="H1" t="s">
        <v>37</v>
      </c>
      <c r="I1" t="s">
        <v>38</v>
      </c>
      <c r="J1" t="s">
        <v>39</v>
      </c>
      <c r="K1" t="s">
        <v>59</v>
      </c>
      <c r="L1" t="s">
        <v>60</v>
      </c>
      <c r="M1" t="s">
        <v>41</v>
      </c>
      <c r="N1" t="s">
        <v>61</v>
      </c>
      <c r="O1" t="s">
        <v>65</v>
      </c>
      <c r="P1" t="s">
        <v>62</v>
      </c>
    </row>
    <row r="2" spans="1:16" x14ac:dyDescent="0.25">
      <c r="A2" t="s">
        <v>40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42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43</v>
      </c>
      <c r="B3" t="s">
        <v>105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44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54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94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95</v>
      </c>
      <c r="B5" t="s">
        <v>96</v>
      </c>
      <c r="C5" s="1">
        <v>3000</v>
      </c>
      <c r="D5">
        <v>1500</v>
      </c>
      <c r="E5" s="1">
        <v>500000</v>
      </c>
      <c r="F5" s="1">
        <v>15000</v>
      </c>
      <c r="G5" s="1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94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53</v>
      </c>
      <c r="B6" t="s">
        <v>112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94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45</v>
      </c>
      <c r="B7" t="s">
        <v>100</v>
      </c>
      <c r="C7" s="1">
        <v>3000</v>
      </c>
      <c r="D7">
        <v>1500</v>
      </c>
      <c r="E7" s="1">
        <v>500000</v>
      </c>
      <c r="F7" s="1">
        <v>10000</v>
      </c>
      <c r="G7" s="1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91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46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90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47</v>
      </c>
      <c r="B9" t="s">
        <v>100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89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68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92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88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48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87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106</v>
      </c>
      <c r="B13" t="s">
        <v>97</v>
      </c>
      <c r="C13" s="1">
        <v>3000</v>
      </c>
      <c r="D13">
        <v>1500</v>
      </c>
      <c r="E13" s="1">
        <v>1000000</v>
      </c>
      <c r="F13" s="1">
        <v>20000</v>
      </c>
      <c r="G13" s="1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87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49</v>
      </c>
      <c r="B14" t="s">
        <v>97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1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55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50</v>
      </c>
      <c r="B15" t="s">
        <v>102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1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86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51</v>
      </c>
      <c r="B16" t="s">
        <v>104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86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52</v>
      </c>
      <c r="B17" t="s">
        <v>98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57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71</v>
      </c>
      <c r="B18" t="s">
        <v>31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58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69</v>
      </c>
      <c r="B19" t="s">
        <v>110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89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70</v>
      </c>
      <c r="B20" t="s">
        <v>99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1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93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Army Costs</vt:lpstr>
      <vt:lpstr>Money Value</vt:lpstr>
      <vt:lpstr>Distribution of Money</vt:lpstr>
      <vt:lpstr>Distribution of Troops</vt:lpstr>
      <vt:lpstr>Year 323</vt:lpstr>
      <vt:lpstr>Year 322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2018-10-29T13:13:59Z</dcterms:modified>
</cp:coreProperties>
</file>