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BB557826-BDCB-4932-A8F8-2AEBA2536F6C}" xr6:coauthVersionLast="45" xr6:coauthVersionMax="45" xr10:uidLastSave="{00000000-0000-0000-0000-000000000000}"/>
  <bookViews>
    <workbookView xWindow="-120" yWindow="-120" windowWidth="19440" windowHeight="10440" xr2:uid="{FFABC555-387B-3B49-ADD1-F0A5F13993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9" i="1" l="1"/>
  <c r="E29" i="1" s="1"/>
  <c r="F29" i="1" s="1"/>
  <c r="G29" i="1" s="1"/>
  <c r="H29" i="1" s="1"/>
  <c r="C29" i="1"/>
  <c r="C30" i="1" s="1"/>
  <c r="H28" i="1"/>
  <c r="H30" i="1" s="1"/>
  <c r="G28" i="1"/>
  <c r="G30" i="1" s="1"/>
  <c r="F28" i="1"/>
  <c r="F30" i="1" s="1"/>
  <c r="E28" i="1"/>
  <c r="E30" i="1" s="1"/>
  <c r="D28" i="1"/>
  <c r="D30" i="1" s="1"/>
  <c r="D25" i="1"/>
  <c r="H24" i="1"/>
  <c r="H25" i="1" s="1"/>
  <c r="G24" i="1"/>
  <c r="G25" i="1" s="1"/>
  <c r="F24" i="1"/>
  <c r="F32" i="1" s="1"/>
  <c r="E24" i="1"/>
  <c r="E25" i="1" s="1"/>
  <c r="D24" i="1"/>
  <c r="M21" i="1"/>
  <c r="C21" i="1"/>
  <c r="C24" i="1"/>
  <c r="G32" i="1" l="1"/>
  <c r="E32" i="1"/>
  <c r="C25" i="1"/>
  <c r="C32" i="1"/>
  <c r="C34" i="1" s="1"/>
  <c r="D21" i="1" s="1"/>
  <c r="M30" i="1"/>
  <c r="D32" i="1"/>
  <c r="F25" i="1"/>
  <c r="H32" i="1"/>
  <c r="D34" i="1" l="1"/>
  <c r="E21" i="1"/>
  <c r="M25" i="1"/>
  <c r="M32" i="1" s="1"/>
  <c r="M34" i="1" s="1"/>
  <c r="E34" i="1" l="1"/>
  <c r="F21" i="1"/>
  <c r="F34" i="1" l="1"/>
  <c r="G21" i="1"/>
  <c r="G34" i="1" l="1"/>
  <c r="H21" i="1"/>
  <c r="H3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tc={C2C28020-B1BF-4986-9FDA-803EF7E67F25}</author>
  </authors>
  <commentList>
    <comment ref="A1" authorId="0" shapeId="0" xr:uid="{C2C28020-B1BF-4986-9FDA-803EF7E67F25}">
      <text>
        <t>[Threaded comment]
Your version of Excel allows you to read this threaded comment; however, any edits to it will get removed if the file is opened in a newer version of Excel. Learn more: https://go.microsoft.com/fwlink/?linkid=870924
Comment:
    Great workings 50 Marks</t>
      </text>
    </comment>
  </commentList>
</comments>
</file>

<file path=xl/sharedStrings.xml><?xml version="1.0" encoding="utf-8"?>
<sst xmlns="http://schemas.openxmlformats.org/spreadsheetml/2006/main" count="47" uniqueCount="26">
  <si>
    <t>Opening cash</t>
  </si>
  <si>
    <t>January</t>
  </si>
  <si>
    <t>February</t>
  </si>
  <si>
    <t>March</t>
  </si>
  <si>
    <t>April</t>
  </si>
  <si>
    <t>May</t>
  </si>
  <si>
    <t>June</t>
  </si>
  <si>
    <t>Cash Budget for Six Months Ending June</t>
  </si>
  <si>
    <t>Total</t>
  </si>
  <si>
    <t>£</t>
  </si>
  <si>
    <t>Add receipts</t>
  </si>
  <si>
    <t>Sales</t>
  </si>
  <si>
    <t>Total receipts</t>
  </si>
  <si>
    <t>Less payments</t>
  </si>
  <si>
    <t>Goods</t>
  </si>
  <si>
    <t>Expenses</t>
  </si>
  <si>
    <t>Total payments</t>
  </si>
  <si>
    <t>Cash flow</t>
  </si>
  <si>
    <t>Cashflow</t>
  </si>
  <si>
    <t>Closing cash</t>
  </si>
  <si>
    <t>Amy Jones starts her logistics business om 1st January with £5,00 in the bank</t>
  </si>
  <si>
    <t>Amy Jomes Logistics</t>
  </si>
  <si>
    <t>Payments for goods</t>
  </si>
  <si>
    <t>All sales are cash sales</t>
  </si>
  <si>
    <t xml:space="preserve">Expenses will be £10,000 in January and will rise by 2.5% per month. </t>
  </si>
  <si>
    <t xml:space="preserve">Great working and score 47 Marks as there are few errors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</si>
</sst>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0.0%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38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6" fontId="1" fillId="0" borderId="0" xfId="0" applyNumberFormat="1" applyFont="1" applyAlignment="1">
      <alignment horizontal="left"/>
    </xf>
    <xf numFmtId="6" fontId="1" fillId="0" borderId="0" xfId="0" applyNumberFormat="1" applyFont="1"/>
    <xf numFmtId="16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38" fontId="4" fillId="0" borderId="0" xfId="0" applyNumberFormat="1" applyFont="1"/>
    <xf numFmtId="0" fontId="0" fillId="0" borderId="0" xfId="0" applyAlignment="1">
      <alignment horizontal="right"/>
    </xf>
    <xf numFmtId="3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acob Gwa" id="{EB285FC0-AFE1-4272-A6B3-E41FD1E05C2E}" userId="86d541aae6b746d8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1-01-23T14:40:55.00" personId="{EB285FC0-AFE1-4272-A6B3-E41FD1E05C2E}" id="{C2C28020-B1BF-4986-9FDA-803EF7E67F25}">
    <text>Great workings 50 Marks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71FAA-D59C-764E-936B-35AF5B3DECB2}">
  <dimension ref="A1:Q43"/>
  <sheetViews>
    <sheetView tabSelected="1" topLeftCell="A13" workbookViewId="0">
      <selection activeCell="D39" sqref="D39"/>
    </sheetView>
  </sheetViews>
  <sheetFormatPr defaultColWidth="8.875" defaultRowHeight="15.75" x14ac:dyDescent="0.25"/>
  <sheetData>
    <row r="1" spans="1:15" x14ac:dyDescent="0.25">
      <c r="A1" s="1" t="s">
        <v>20</v>
      </c>
      <c r="N1" t="s">
        <v>0</v>
      </c>
    </row>
    <row r="2" spans="1:15" x14ac:dyDescent="0.25">
      <c r="A2" s="1"/>
      <c r="N2" s="2">
        <v>15000</v>
      </c>
    </row>
    <row r="3" spans="1:15" x14ac:dyDescent="0.25">
      <c r="A3" s="1"/>
      <c r="N3" s="2"/>
    </row>
    <row r="4" spans="1:15" x14ac:dyDescent="0.25">
      <c r="A4" s="1" t="s">
        <v>22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5" x14ac:dyDescent="0.25">
      <c r="A6" s="1"/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4"/>
      <c r="I6" s="1"/>
      <c r="J6" s="1"/>
      <c r="K6" s="1"/>
      <c r="L6" s="1"/>
      <c r="M6" s="1"/>
      <c r="N6" s="1"/>
    </row>
    <row r="7" spans="1:15" x14ac:dyDescent="0.25">
      <c r="A7" s="1"/>
      <c r="B7" s="5">
        <v>25000</v>
      </c>
      <c r="C7" s="5">
        <v>18740</v>
      </c>
      <c r="D7" s="5">
        <v>21000</v>
      </c>
      <c r="E7" s="5">
        <v>23400</v>
      </c>
      <c r="F7" s="5">
        <v>25900</v>
      </c>
      <c r="G7" s="5">
        <v>33100</v>
      </c>
      <c r="H7" s="4"/>
      <c r="I7" s="1"/>
      <c r="J7" s="1"/>
      <c r="K7" s="1"/>
      <c r="L7" s="1"/>
      <c r="M7" s="1"/>
      <c r="N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5" x14ac:dyDescent="0.25">
      <c r="A9" s="1" t="s">
        <v>23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5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5" x14ac:dyDescent="0.25">
      <c r="A11" s="1"/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</v>
      </c>
      <c r="H11" s="1"/>
      <c r="I11" s="1"/>
      <c r="J11" s="1"/>
      <c r="K11" s="1"/>
      <c r="L11" s="1"/>
      <c r="M11" s="1"/>
      <c r="N11" s="1"/>
    </row>
    <row r="12" spans="1:15" x14ac:dyDescent="0.25">
      <c r="A12" s="1"/>
      <c r="B12" s="5">
        <v>40000</v>
      </c>
      <c r="C12" s="5">
        <v>35000</v>
      </c>
      <c r="D12" s="5">
        <v>33600</v>
      </c>
      <c r="E12" s="5">
        <v>37440</v>
      </c>
      <c r="F12" s="5">
        <v>41440</v>
      </c>
      <c r="G12" s="5">
        <v>49760</v>
      </c>
      <c r="H12" s="1"/>
      <c r="I12" s="1"/>
      <c r="J12" s="1"/>
      <c r="L12" s="1"/>
      <c r="M12" s="1"/>
      <c r="N12" s="1"/>
    </row>
    <row r="13" spans="1:15" x14ac:dyDescent="0.25">
      <c r="A13" s="1"/>
      <c r="B13" s="5"/>
      <c r="C13" s="5"/>
      <c r="D13" s="5"/>
      <c r="E13" s="5"/>
      <c r="F13" s="5"/>
      <c r="G13" s="5"/>
      <c r="H13" s="1"/>
      <c r="I13" s="1"/>
      <c r="J13" s="1"/>
      <c r="K13" s="1"/>
      <c r="L13" s="1"/>
      <c r="M13" s="1"/>
      <c r="N13" s="1"/>
    </row>
    <row r="14" spans="1:15" x14ac:dyDescent="0.25">
      <c r="A14" s="1" t="s">
        <v>24</v>
      </c>
      <c r="B14" s="1"/>
      <c r="C14" s="1"/>
      <c r="D14" s="1"/>
      <c r="E14" s="1"/>
      <c r="F14" s="1"/>
      <c r="G14" s="1"/>
      <c r="H14" s="1"/>
      <c r="I14" s="1"/>
      <c r="J14" s="1"/>
      <c r="K14" s="1"/>
      <c r="N14" s="6">
        <v>10000</v>
      </c>
      <c r="O14" s="7">
        <v>1.0249999999999999</v>
      </c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5" x14ac:dyDescent="0.25">
      <c r="A16" s="8"/>
      <c r="B16" s="8"/>
      <c r="C16" s="8"/>
      <c r="D16" s="9" t="s">
        <v>21</v>
      </c>
      <c r="E16" s="8"/>
      <c r="F16" s="8"/>
      <c r="G16" s="1"/>
      <c r="H16" s="1"/>
      <c r="I16" s="1"/>
      <c r="J16" s="1"/>
      <c r="K16" s="1"/>
      <c r="L16" s="1"/>
      <c r="M16" s="1"/>
      <c r="N16" s="1"/>
    </row>
    <row r="17" spans="1:17" x14ac:dyDescent="0.25">
      <c r="A17" s="8"/>
      <c r="B17" s="8"/>
      <c r="C17" s="8"/>
      <c r="D17" s="9" t="s">
        <v>7</v>
      </c>
      <c r="E17" s="8"/>
      <c r="F17" s="8"/>
      <c r="G17" s="1"/>
      <c r="H17" s="1"/>
      <c r="I17" s="1"/>
      <c r="J17" s="1"/>
      <c r="K17" s="10"/>
      <c r="L17" s="1"/>
      <c r="M17" s="1"/>
      <c r="N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7" x14ac:dyDescent="0.25">
      <c r="A19" s="1"/>
      <c r="B19" s="1"/>
      <c r="C19" s="4" t="s">
        <v>1</v>
      </c>
      <c r="D19" s="4" t="s">
        <v>2</v>
      </c>
      <c r="E19" s="4" t="s">
        <v>3</v>
      </c>
      <c r="F19" s="4" t="s">
        <v>4</v>
      </c>
      <c r="G19" s="4" t="s">
        <v>5</v>
      </c>
      <c r="H19" s="4" t="s">
        <v>6</v>
      </c>
      <c r="K19" s="1"/>
      <c r="L19" s="1"/>
      <c r="M19" s="4" t="s">
        <v>8</v>
      </c>
      <c r="N19" s="1"/>
      <c r="O19" s="4"/>
      <c r="P19" s="4"/>
      <c r="Q19" s="4"/>
    </row>
    <row r="20" spans="1:17" x14ac:dyDescent="0.25">
      <c r="A20" s="1"/>
      <c r="B20" s="1"/>
      <c r="C20" s="4" t="s">
        <v>9</v>
      </c>
      <c r="D20" s="4" t="s">
        <v>9</v>
      </c>
      <c r="E20" s="4" t="s">
        <v>9</v>
      </c>
      <c r="F20" s="4" t="s">
        <v>9</v>
      </c>
      <c r="G20" s="4" t="s">
        <v>9</v>
      </c>
      <c r="H20" s="4" t="s">
        <v>9</v>
      </c>
      <c r="K20" s="1"/>
      <c r="L20" s="1"/>
      <c r="M20" s="4" t="s">
        <v>9</v>
      </c>
      <c r="N20" s="1"/>
      <c r="O20" s="4"/>
      <c r="P20" s="4"/>
      <c r="Q20" s="4"/>
    </row>
    <row r="21" spans="1:17" x14ac:dyDescent="0.25">
      <c r="A21" s="1" t="s">
        <v>0</v>
      </c>
      <c r="B21" s="1"/>
      <c r="C21" s="11">
        <f>N2</f>
        <v>15000</v>
      </c>
      <c r="D21" s="11">
        <f>+C34</f>
        <v>45000</v>
      </c>
      <c r="E21" s="11">
        <f>+D21+D32</f>
        <v>44750</v>
      </c>
      <c r="F21" s="11">
        <f>+E21+E32</f>
        <v>49103.75</v>
      </c>
      <c r="G21" s="11">
        <f>+F21+F32</f>
        <v>54774.84375</v>
      </c>
      <c r="H21" s="11">
        <f>+G21+G32</f>
        <v>61776.714843750007</v>
      </c>
      <c r="J21" s="12"/>
      <c r="K21" s="1" t="s">
        <v>0</v>
      </c>
      <c r="L21" s="1"/>
      <c r="M21" s="11">
        <f>N2</f>
        <v>15000</v>
      </c>
      <c r="N21" s="1"/>
      <c r="O21" s="11"/>
      <c r="P21" s="11"/>
      <c r="Q21" s="11"/>
    </row>
    <row r="22" spans="1:17" x14ac:dyDescent="0.25">
      <c r="J22" s="12"/>
    </row>
    <row r="23" spans="1:17" x14ac:dyDescent="0.25">
      <c r="A23" s="1" t="s">
        <v>10</v>
      </c>
      <c r="B23" s="1"/>
      <c r="C23" s="13"/>
      <c r="D23" s="13"/>
      <c r="E23" s="13"/>
      <c r="F23" s="13"/>
      <c r="G23" s="13"/>
      <c r="H23" s="13"/>
      <c r="J23" s="12"/>
      <c r="K23" s="1"/>
      <c r="L23" s="1"/>
      <c r="M23" s="13"/>
      <c r="N23" s="1"/>
      <c r="O23" s="13"/>
      <c r="P23" s="13"/>
      <c r="Q23" s="13"/>
    </row>
    <row r="24" spans="1:17" x14ac:dyDescent="0.25">
      <c r="A24" s="1" t="s">
        <v>11</v>
      </c>
      <c r="B24" s="1"/>
      <c r="C24" s="13">
        <f t="shared" ref="C24:H24" si="0">+B12</f>
        <v>40000</v>
      </c>
      <c r="D24" s="13">
        <f t="shared" si="0"/>
        <v>35000</v>
      </c>
      <c r="E24" s="13">
        <f t="shared" si="0"/>
        <v>33600</v>
      </c>
      <c r="F24" s="13">
        <f t="shared" si="0"/>
        <v>37440</v>
      </c>
      <c r="G24" s="13">
        <f t="shared" si="0"/>
        <v>41440</v>
      </c>
      <c r="H24" s="13">
        <f t="shared" si="0"/>
        <v>49760</v>
      </c>
      <c r="J24" s="12"/>
      <c r="K24" s="1"/>
      <c r="L24" s="1"/>
      <c r="M24" s="13"/>
      <c r="N24" s="1"/>
      <c r="O24" s="11"/>
      <c r="P24" s="11"/>
      <c r="Q24" s="11"/>
    </row>
    <row r="25" spans="1:17" x14ac:dyDescent="0.25">
      <c r="A25" s="1"/>
      <c r="B25" s="1"/>
      <c r="C25" s="11">
        <f>+C24</f>
        <v>40000</v>
      </c>
      <c r="D25" s="11">
        <f>+D24</f>
        <v>35000</v>
      </c>
      <c r="E25" s="11">
        <f t="shared" ref="E25:H25" si="1">+E24</f>
        <v>33600</v>
      </c>
      <c r="F25" s="11">
        <f t="shared" si="1"/>
        <v>37440</v>
      </c>
      <c r="G25" s="11">
        <f t="shared" si="1"/>
        <v>41440</v>
      </c>
      <c r="H25" s="11">
        <f t="shared" si="1"/>
        <v>49760</v>
      </c>
      <c r="J25" s="12"/>
      <c r="K25" s="1" t="s">
        <v>12</v>
      </c>
      <c r="L25" s="1"/>
      <c r="M25" s="11">
        <f>SUM(C25:H25)</f>
        <v>237240</v>
      </c>
      <c r="N25" s="1"/>
      <c r="O25" s="11"/>
      <c r="P25" s="11"/>
      <c r="Q25" s="11"/>
    </row>
    <row r="26" spans="1:17" x14ac:dyDescent="0.25">
      <c r="A26" s="1"/>
      <c r="B26" s="1"/>
      <c r="C26" s="11"/>
      <c r="D26" s="11"/>
      <c r="E26" s="11"/>
      <c r="F26" s="11"/>
      <c r="G26" s="11"/>
      <c r="H26" s="11"/>
      <c r="J26" s="12"/>
      <c r="K26" s="1"/>
      <c r="L26" s="1"/>
      <c r="M26" s="11"/>
      <c r="N26" s="1"/>
      <c r="O26" s="11"/>
      <c r="P26" s="11"/>
      <c r="Q26" s="11"/>
    </row>
    <row r="27" spans="1:17" x14ac:dyDescent="0.25">
      <c r="A27" s="1" t="s">
        <v>13</v>
      </c>
      <c r="B27" s="1"/>
      <c r="C27" s="13"/>
      <c r="D27" s="13"/>
      <c r="E27" s="13"/>
      <c r="F27" s="13"/>
      <c r="G27" s="13"/>
      <c r="H27" s="13"/>
      <c r="J27" s="12"/>
      <c r="K27" s="1"/>
      <c r="L27" s="1"/>
      <c r="M27" s="13"/>
      <c r="N27" s="1"/>
      <c r="O27" s="13"/>
      <c r="P27" s="13"/>
      <c r="Q27" s="13"/>
    </row>
    <row r="28" spans="1:17" x14ac:dyDescent="0.25">
      <c r="A28" s="1" t="s">
        <v>14</v>
      </c>
      <c r="B28" s="1"/>
      <c r="C28" s="13">
        <v>0</v>
      </c>
      <c r="D28" s="13">
        <f>+B7</f>
        <v>25000</v>
      </c>
      <c r="E28" s="13">
        <f>+C7</f>
        <v>18740</v>
      </c>
      <c r="F28" s="13">
        <f>+D7</f>
        <v>21000</v>
      </c>
      <c r="G28" s="13">
        <f>+E7</f>
        <v>23400</v>
      </c>
      <c r="H28" s="13">
        <f>+F7</f>
        <v>25900</v>
      </c>
      <c r="J28" s="12"/>
      <c r="K28" s="1"/>
      <c r="L28" s="1"/>
      <c r="M28" s="13"/>
      <c r="N28" s="1"/>
      <c r="O28" s="13"/>
      <c r="P28" s="11"/>
      <c r="Q28" s="11"/>
    </row>
    <row r="29" spans="1:17" x14ac:dyDescent="0.25">
      <c r="A29" s="1" t="s">
        <v>15</v>
      </c>
      <c r="B29" s="1"/>
      <c r="C29" s="13">
        <f>+N14</f>
        <v>10000</v>
      </c>
      <c r="D29" s="13">
        <f>+N14*O14</f>
        <v>10250</v>
      </c>
      <c r="E29" s="13">
        <f>+D29*O14</f>
        <v>10506.249999999998</v>
      </c>
      <c r="F29" s="13">
        <f>+E29*O14</f>
        <v>10768.906249999996</v>
      </c>
      <c r="G29" s="13">
        <f>+F29*O14</f>
        <v>11038.128906249995</v>
      </c>
      <c r="H29" s="13">
        <f>+G29*O14</f>
        <v>11314.082128906244</v>
      </c>
      <c r="J29" s="12"/>
      <c r="K29" s="1"/>
      <c r="L29" s="1"/>
      <c r="M29" s="13"/>
      <c r="N29" s="1"/>
      <c r="O29" s="11"/>
      <c r="P29" s="11"/>
      <c r="Q29" s="11"/>
    </row>
    <row r="30" spans="1:17" x14ac:dyDescent="0.25">
      <c r="A30" s="1"/>
      <c r="B30" s="1"/>
      <c r="C30" s="11">
        <f>+C29</f>
        <v>10000</v>
      </c>
      <c r="D30" s="11">
        <f>+D28+D29</f>
        <v>35250</v>
      </c>
      <c r="E30" s="11">
        <f>+E28+E29</f>
        <v>29246.25</v>
      </c>
      <c r="F30" s="11">
        <f t="shared" ref="F30:H30" si="2">+F28+F29</f>
        <v>31768.906249999996</v>
      </c>
      <c r="G30" s="11">
        <f t="shared" si="2"/>
        <v>34438.128906249993</v>
      </c>
      <c r="H30" s="11">
        <f t="shared" si="2"/>
        <v>37214.082128906244</v>
      </c>
      <c r="J30" s="12"/>
      <c r="K30" s="1" t="s">
        <v>16</v>
      </c>
      <c r="L30" s="1"/>
      <c r="M30" s="11">
        <f>SUM(C30:H30)</f>
        <v>177917.36728515624</v>
      </c>
      <c r="N30" s="1"/>
      <c r="O30" s="11"/>
      <c r="P30" s="11"/>
      <c r="Q30" s="11"/>
    </row>
    <row r="31" spans="1:17" x14ac:dyDescent="0.25">
      <c r="A31" s="1"/>
      <c r="B31" s="1"/>
      <c r="C31" s="13"/>
      <c r="D31" s="13"/>
      <c r="E31" s="13"/>
      <c r="F31" s="13"/>
      <c r="G31" s="13"/>
      <c r="H31" s="13"/>
      <c r="J31" s="12"/>
      <c r="K31" s="1"/>
      <c r="L31" s="1"/>
      <c r="M31" s="11"/>
      <c r="N31" s="1"/>
      <c r="O31" s="11"/>
      <c r="P31" s="11"/>
      <c r="Q31" s="11"/>
    </row>
    <row r="32" spans="1:17" x14ac:dyDescent="0.25">
      <c r="A32" s="1" t="s">
        <v>17</v>
      </c>
      <c r="B32" s="1"/>
      <c r="C32" s="13">
        <f>+C24-C30</f>
        <v>30000</v>
      </c>
      <c r="D32" s="13">
        <f>+D24-D30</f>
        <v>-250</v>
      </c>
      <c r="E32" s="13">
        <f>+E24-E30</f>
        <v>4353.75</v>
      </c>
      <c r="F32" s="13">
        <f t="shared" ref="F32:H32" si="3">+F24-F30</f>
        <v>5671.0937500000036</v>
      </c>
      <c r="G32" s="13">
        <f t="shared" si="3"/>
        <v>7001.8710937500073</v>
      </c>
      <c r="H32" s="13">
        <f t="shared" si="3"/>
        <v>12545.917871093756</v>
      </c>
      <c r="I32" s="2"/>
      <c r="J32" s="12"/>
      <c r="K32" s="1" t="s">
        <v>18</v>
      </c>
      <c r="L32" s="1"/>
      <c r="M32" s="11">
        <f>M25-M30</f>
        <v>59322.632714843756</v>
      </c>
      <c r="N32" s="1"/>
      <c r="O32" s="11"/>
      <c r="P32" s="11"/>
      <c r="Q32" s="11"/>
    </row>
    <row r="33" spans="1:17" x14ac:dyDescent="0.25">
      <c r="A33" s="1"/>
      <c r="B33" s="1"/>
      <c r="C33" s="11"/>
      <c r="D33" s="11"/>
      <c r="E33" s="11"/>
      <c r="F33" s="11"/>
      <c r="G33" s="11"/>
      <c r="H33" s="11"/>
      <c r="K33" s="1"/>
      <c r="L33" s="1"/>
      <c r="M33" s="11"/>
      <c r="N33" s="1"/>
      <c r="O33" s="11"/>
      <c r="P33" s="11"/>
      <c r="Q33" s="11"/>
    </row>
    <row r="34" spans="1:17" x14ac:dyDescent="0.25">
      <c r="A34" s="1" t="s">
        <v>19</v>
      </c>
      <c r="B34" s="1"/>
      <c r="C34" s="11">
        <f>+C21+C32</f>
        <v>45000</v>
      </c>
      <c r="D34" s="11">
        <f t="shared" ref="D34:H34" si="4">+D21+D32</f>
        <v>44750</v>
      </c>
      <c r="E34" s="11">
        <f t="shared" si="4"/>
        <v>49103.75</v>
      </c>
      <c r="F34" s="11">
        <f t="shared" si="4"/>
        <v>54774.84375</v>
      </c>
      <c r="G34" s="11">
        <f t="shared" si="4"/>
        <v>61776.714843750007</v>
      </c>
      <c r="H34" s="11">
        <f t="shared" si="4"/>
        <v>74322.632714843756</v>
      </c>
      <c r="K34" s="1" t="s">
        <v>19</v>
      </c>
      <c r="L34" s="1"/>
      <c r="M34" s="11">
        <f>+M21+M32</f>
        <v>74322.632714843756</v>
      </c>
      <c r="N34" s="1"/>
      <c r="O34" s="11"/>
      <c r="P34" s="11"/>
      <c r="Q34" s="1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7" x14ac:dyDescent="0.25">
      <c r="A36" s="10" t="s">
        <v>25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7" x14ac:dyDescent="0.25">
      <c r="A38" s="8"/>
      <c r="B38" s="8"/>
      <c r="C38" s="8"/>
      <c r="D38" s="9"/>
      <c r="E38" s="8"/>
      <c r="F38" s="8"/>
      <c r="G38" s="1"/>
      <c r="H38" s="1"/>
      <c r="I38" s="1"/>
    </row>
    <row r="39" spans="1:17" x14ac:dyDescent="0.25">
      <c r="A39" s="8"/>
      <c r="B39" s="8"/>
      <c r="C39" s="8"/>
      <c r="D39" s="9"/>
      <c r="E39" s="8"/>
      <c r="F39" s="8"/>
      <c r="G39" s="1"/>
      <c r="H39" s="1"/>
      <c r="I39" s="1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17" x14ac:dyDescent="0.25">
      <c r="A41" s="1"/>
      <c r="B41" s="1"/>
      <c r="C41" s="4"/>
      <c r="D41" s="4"/>
      <c r="E41" s="4"/>
      <c r="F41" s="4"/>
      <c r="G41" s="4"/>
      <c r="H41" s="4"/>
      <c r="I41" s="4"/>
    </row>
    <row r="42" spans="1:17" x14ac:dyDescent="0.25">
      <c r="A42" s="1"/>
      <c r="B42" s="1"/>
      <c r="C42" s="4"/>
      <c r="D42" s="4"/>
      <c r="E42" s="4"/>
      <c r="F42" s="4"/>
      <c r="G42" s="4"/>
      <c r="H42" s="4"/>
      <c r="I42" s="4"/>
    </row>
    <row r="43" spans="1:17" x14ac:dyDescent="0.25">
      <c r="A43" s="1"/>
      <c r="B43" s="1"/>
      <c r="C43" s="11"/>
      <c r="D43" s="11"/>
      <c r="E43" s="11"/>
      <c r="F43" s="11"/>
      <c r="G43" s="11"/>
      <c r="H43" s="11"/>
      <c r="I43" s="11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Jacob Gwa</cp:lastModifiedBy>
  <dcterms:created xsi:type="dcterms:W3CDTF">2021-01-13T08:59:53Z</dcterms:created>
  <dcterms:modified xsi:type="dcterms:W3CDTF">2021-01-23T15:01:10Z</dcterms:modified>
</cp:coreProperties>
</file>