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109"/>
  <workbookPr defaultThemeVersion="124226"/>
  <mc:AlternateContent xmlns:mc="http://schemas.openxmlformats.org/markup-compatibility/2006">
    <mc:Choice Requires="x15">
      <x15ac:absPath xmlns:x15ac="http://schemas.microsoft.com/office/spreadsheetml/2010/11/ac" url="D:\Windows\ServiceProfiles\NetworkService\AppData\Local\Packages\oice_16_974fa576_32c1d314_1225\AC\Temp\"/>
    </mc:Choice>
  </mc:AlternateContent>
  <xr:revisionPtr revIDLastSave="10" documentId="8_{08FC8773-7B57-A642-BF95-42EBA56E4CC9}" xr6:coauthVersionLast="45" xr6:coauthVersionMax="45" xr10:uidLastSave="{9468C9E9-86A1-5549-A43F-131E27C8F8E6}"/>
  <bookViews>
    <workbookView xWindow="-120" yWindow="-120" windowWidth="15600" windowHeight="11760" xr2:uid="{00000000-000D-0000-FFFF-FFFF00000000}"/>
  </bookViews>
  <sheets>
    <sheet name="GasCalc_Original" sheetId="1" r:id="rId1"/>
  </sheet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W14" i="1" l="1"/>
  <c r="W13" i="1"/>
  <c r="W12" i="1"/>
  <c r="W11" i="1"/>
  <c r="W10" i="1"/>
  <c r="W9" i="1"/>
  <c r="W8" i="1"/>
  <c r="G9" i="1"/>
  <c r="H9" i="1"/>
  <c r="G10" i="1"/>
  <c r="H10" i="1"/>
  <c r="J10" i="1"/>
  <c r="G11" i="1"/>
  <c r="H11" i="1"/>
  <c r="I11" i="1"/>
  <c r="L11" i="1"/>
  <c r="G12" i="1"/>
  <c r="H12" i="1"/>
  <c r="G13" i="1"/>
  <c r="H13" i="1"/>
  <c r="I13" i="1"/>
  <c r="J13" i="1"/>
  <c r="N13" i="1"/>
  <c r="O13" i="1"/>
  <c r="G14" i="1"/>
  <c r="H14" i="1"/>
  <c r="J14" i="1"/>
  <c r="G8" i="1"/>
  <c r="H8" i="1"/>
  <c r="I8" i="1"/>
  <c r="J11" i="1"/>
  <c r="M11" i="1"/>
  <c r="T11" i="1"/>
  <c r="I14" i="1"/>
  <c r="J8" i="1"/>
  <c r="N11" i="1"/>
  <c r="O11" i="1"/>
  <c r="L14" i="1"/>
  <c r="K11" i="1"/>
  <c r="K14" i="1"/>
  <c r="M14" i="1"/>
  <c r="T14" i="1"/>
  <c r="N14" i="1"/>
  <c r="O14" i="1"/>
  <c r="I12" i="1"/>
  <c r="J12" i="1"/>
  <c r="S11" i="1"/>
  <c r="V11" i="1"/>
  <c r="P14" i="1"/>
  <c r="Q14" i="1"/>
  <c r="L8" i="1"/>
  <c r="P8" i="1"/>
  <c r="Q8" i="1"/>
  <c r="M8" i="1"/>
  <c r="T8" i="1"/>
  <c r="K8" i="1"/>
  <c r="M13" i="1"/>
  <c r="S13" i="1"/>
  <c r="V13" i="1"/>
  <c r="N8" i="1"/>
  <c r="O8" i="1"/>
  <c r="T13" i="1"/>
  <c r="L13" i="1"/>
  <c r="P13" i="1"/>
  <c r="Q13" i="1"/>
  <c r="J9" i="1"/>
  <c r="I9" i="1"/>
  <c r="K13" i="1"/>
  <c r="I10" i="1"/>
  <c r="N10" i="1"/>
  <c r="O10" i="1"/>
  <c r="P11" i="1"/>
  <c r="Q11" i="1"/>
  <c r="V10" i="1"/>
  <c r="U13" i="1"/>
  <c r="R13" i="1"/>
  <c r="U14" i="1"/>
  <c r="R14" i="1"/>
  <c r="P12" i="1"/>
  <c r="Q12" i="1"/>
  <c r="L12" i="1"/>
  <c r="M12" i="1"/>
  <c r="T12" i="1"/>
  <c r="S14" i="1"/>
  <c r="V14" i="1"/>
  <c r="P9" i="1"/>
  <c r="Q9" i="1"/>
  <c r="M9" i="1"/>
  <c r="T9" i="1"/>
  <c r="L9" i="1"/>
  <c r="P10" i="1"/>
  <c r="Q10" i="1"/>
  <c r="L10" i="1"/>
  <c r="M10" i="1"/>
  <c r="T10" i="1"/>
  <c r="U8" i="1"/>
  <c r="R8" i="1"/>
  <c r="R11" i="1"/>
  <c r="U11" i="1"/>
  <c r="K9" i="1"/>
  <c r="N9" i="1"/>
  <c r="O9" i="1"/>
  <c r="S8" i="1"/>
  <c r="V8" i="1"/>
  <c r="K10" i="1"/>
  <c r="K12" i="1"/>
  <c r="N12" i="1"/>
  <c r="O12" i="1"/>
  <c r="U9" i="1"/>
  <c r="R9" i="1"/>
  <c r="S9" i="1"/>
  <c r="V9" i="1"/>
  <c r="U10" i="1"/>
  <c r="R10" i="1"/>
  <c r="R12" i="1"/>
  <c r="U12" i="1"/>
  <c r="S12" i="1"/>
  <c r="V12" i="1"/>
  <c r="S10" i="1"/>
</calcChain>
</file>

<file path=xl/sharedStrings.xml><?xml version="1.0" encoding="utf-8"?>
<sst xmlns="http://schemas.openxmlformats.org/spreadsheetml/2006/main" count="39" uniqueCount="39">
  <si>
    <t>GasCalc, by David Egan &lt;david.j.egan@ul.ie&gt;</t>
  </si>
  <si>
    <t>Save as a new filename before using.  Put data in all the light grey cells.</t>
  </si>
  <si>
    <t>Highlight Row 10 and drag down by its bottom left corner to generate more rows of data.</t>
  </si>
  <si>
    <t>Subject Ref:</t>
  </si>
  <si>
    <t>ABC</t>
  </si>
  <si>
    <t>Ambient T (deg C):</t>
  </si>
  <si>
    <t>Subject weight (kg):</t>
  </si>
  <si>
    <t>Date:</t>
  </si>
  <si>
    <t>01 Jan 00</t>
  </si>
  <si>
    <t>Humidity (%):</t>
  </si>
  <si>
    <t>Ambient P (mmHg):</t>
  </si>
  <si>
    <t>Subject height (m):</t>
  </si>
  <si>
    <t>Time:</t>
  </si>
  <si>
    <t>9:50</t>
  </si>
  <si>
    <t>Bag volume  (L)</t>
  </si>
  <si>
    <t>Time sampled (s)</t>
  </si>
  <si>
    <t>Ambient temp. of sample</t>
  </si>
  <si>
    <t>FEO2 (%)</t>
  </si>
  <si>
    <t>FECO2 (%)</t>
  </si>
  <si>
    <t>VE BTPS (L/min)</t>
  </si>
  <si>
    <t>VE STPD (L/min)</t>
  </si>
  <si>
    <t>VO2 STPD (L/min)</t>
  </si>
  <si>
    <t>VCO2 STPD (L/min)</t>
  </si>
  <si>
    <t>RER</t>
  </si>
  <si>
    <t>VO2 STPD (ml/kg/min)</t>
  </si>
  <si>
    <t>Energy Expenditure (kJ/min)</t>
  </si>
  <si>
    <t>CHO Useage (g/min)</t>
  </si>
  <si>
    <t>CHO Useage (kJ/min)</t>
  </si>
  <si>
    <t>Fat Useage (g/min)</t>
  </si>
  <si>
    <t>Fat Useage (kJ/min)</t>
  </si>
  <si>
    <t>% Fat</t>
  </si>
  <si>
    <t>% CHO</t>
  </si>
  <si>
    <t>Energy used during stage:</t>
  </si>
  <si>
    <t>kJ Fat used during stage</t>
  </si>
  <si>
    <t>kJ CHO used during stage</t>
  </si>
  <si>
    <t>FIO2</t>
  </si>
  <si>
    <t>FICO2</t>
  </si>
  <si>
    <t xml:space="preserve"> Stage #</t>
  </si>
  <si>
    <t>Daily Energy Expenditure (Kcal/Day)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</si>
</sst>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9" x14ac:knownFonts="1">
    <font>
      <sz val="10"/>
      <name val="Times New Roman"/>
    </font>
    <font>
      <sz val="10"/>
      <name val="Times New Roman"/>
    </font>
    <font>
      <sz val="10"/>
      <color indexed="9"/>
      <name val="Times New Roman"/>
    </font>
    <font>
      <sz val="12"/>
      <name val="Times New Roman"/>
    </font>
    <font>
      <sz val="10"/>
      <name val="Times New Roman"/>
    </font>
    <font>
      <sz val="8"/>
      <name val="Times New Roman"/>
    </font>
    <font>
      <sz val="8"/>
      <color indexed="9"/>
      <name val="Times New Roman"/>
    </font>
    <font>
      <sz val="10"/>
      <color indexed="9"/>
      <name val="Times New Roman"/>
    </font>
    <font>
      <sz val="11"/>
      <name val="Times New Roman"/>
    </font>
  </fonts>
  <fills count="4">
    <fill>
      <patternFill patternType="none"/>
    </fill>
    <fill>
      <patternFill patternType="gray125"/>
    </fill>
    <fill>
      <patternFill patternType="solid">
        <fgColor indexed="23"/>
        <bgColor indexed="64"/>
      </patternFill>
    </fill>
    <fill>
      <patternFill patternType="solid">
        <fgColor indexed="22"/>
        <bgColor indexed="64"/>
      </patternFill>
    </fill>
  </fills>
  <borders count="11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ck">
        <color indexed="64"/>
      </bottom>
      <diagonal/>
    </border>
    <border>
      <left/>
      <right style="thin">
        <color indexed="64"/>
      </right>
      <top/>
      <bottom style="thick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/>
    <xf numFmtId="2" fontId="1" fillId="0" borderId="0" xfId="0" applyNumberFormat="1" applyFont="1" applyAlignment="1" applyProtection="1">
      <alignment horizontal="center"/>
    </xf>
    <xf numFmtId="2" fontId="2" fillId="2" borderId="0" xfId="0" applyNumberFormat="1" applyFont="1" applyFill="1" applyBorder="1" applyAlignment="1" applyProtection="1">
      <alignment horizontal="center" wrapText="1"/>
    </xf>
    <xf numFmtId="2" fontId="2" fillId="2" borderId="1" xfId="0" applyNumberFormat="1" applyFont="1" applyFill="1" applyBorder="1" applyAlignment="1" applyProtection="1">
      <alignment horizontal="center" wrapText="1"/>
    </xf>
    <xf numFmtId="2" fontId="2" fillId="2" borderId="2" xfId="0" applyNumberFormat="1" applyFont="1" applyFill="1" applyBorder="1" applyAlignment="1" applyProtection="1">
      <alignment horizontal="center" wrapText="1"/>
    </xf>
    <xf numFmtId="2" fontId="2" fillId="2" borderId="3" xfId="0" applyNumberFormat="1" applyFont="1" applyFill="1" applyBorder="1" applyAlignment="1" applyProtection="1">
      <alignment horizontal="center" wrapText="1"/>
    </xf>
    <xf numFmtId="2" fontId="1" fillId="3" borderId="0" xfId="0" applyNumberFormat="1" applyFont="1" applyFill="1" applyAlignment="1" applyProtection="1">
      <alignment horizontal="center"/>
      <protection locked="0"/>
    </xf>
    <xf numFmtId="2" fontId="1" fillId="3" borderId="1" xfId="0" applyNumberFormat="1" applyFont="1" applyFill="1" applyBorder="1" applyAlignment="1" applyProtection="1">
      <alignment horizontal="center"/>
      <protection locked="0"/>
    </xf>
    <xf numFmtId="2" fontId="1" fillId="0" borderId="0" xfId="0" applyNumberFormat="1" applyFont="1" applyAlignment="1" applyProtection="1">
      <alignment horizontal="center"/>
      <protection locked="0"/>
    </xf>
    <xf numFmtId="2" fontId="1" fillId="0" borderId="0" xfId="0" applyNumberFormat="1" applyFont="1" applyAlignment="1">
      <alignment horizontal="center"/>
    </xf>
    <xf numFmtId="164" fontId="1" fillId="3" borderId="0" xfId="0" applyNumberFormat="1" applyFont="1" applyFill="1" applyAlignment="1" applyProtection="1">
      <alignment horizontal="center"/>
      <protection locked="0"/>
    </xf>
    <xf numFmtId="2" fontId="3" fillId="3" borderId="4" xfId="0" applyNumberFormat="1" applyFont="1" applyFill="1" applyBorder="1"/>
    <xf numFmtId="164" fontId="1" fillId="0" borderId="0" xfId="0" applyNumberFormat="1" applyFont="1" applyAlignment="1" applyProtection="1">
      <alignment horizontal="center"/>
    </xf>
    <xf numFmtId="2" fontId="1" fillId="3" borderId="5" xfId="0" applyNumberFormat="1" applyFont="1" applyFill="1" applyBorder="1" applyAlignment="1" applyProtection="1">
      <alignment horizontal="center"/>
      <protection locked="0"/>
    </xf>
    <xf numFmtId="164" fontId="1" fillId="3" borderId="5" xfId="0" applyNumberFormat="1" applyFont="1" applyFill="1" applyBorder="1" applyAlignment="1" applyProtection="1">
      <alignment horizontal="center"/>
      <protection locked="0"/>
    </xf>
    <xf numFmtId="49" fontId="5" fillId="3" borderId="5" xfId="0" applyNumberFormat="1" applyFont="1" applyFill="1" applyBorder="1" applyAlignment="1" applyProtection="1">
      <alignment horizontal="center"/>
      <protection locked="0"/>
    </xf>
    <xf numFmtId="2" fontId="6" fillId="2" borderId="6" xfId="0" applyNumberFormat="1" applyFont="1" applyFill="1" applyBorder="1" applyAlignment="1" applyProtection="1">
      <alignment horizontal="right"/>
    </xf>
    <xf numFmtId="2" fontId="7" fillId="2" borderId="6" xfId="0" applyNumberFormat="1" applyFont="1" applyFill="1" applyBorder="1" applyAlignment="1" applyProtection="1">
      <alignment horizontal="right"/>
    </xf>
    <xf numFmtId="2" fontId="6" fillId="2" borderId="7" xfId="0" applyNumberFormat="1" applyFont="1" applyFill="1" applyBorder="1" applyAlignment="1" applyProtection="1">
      <alignment horizontal="right"/>
    </xf>
    <xf numFmtId="1" fontId="4" fillId="3" borderId="8" xfId="0" applyNumberFormat="1" applyFont="1" applyFill="1" applyBorder="1" applyAlignment="1" applyProtection="1">
      <alignment horizontal="center"/>
      <protection locked="0"/>
    </xf>
    <xf numFmtId="2" fontId="3" fillId="2" borderId="9" xfId="0" applyNumberFormat="1" applyFont="1" applyFill="1" applyBorder="1"/>
    <xf numFmtId="164" fontId="4" fillId="3" borderId="8" xfId="0" applyNumberFormat="1" applyFont="1" applyFill="1" applyBorder="1" applyAlignment="1" applyProtection="1">
      <alignment horizontal="center"/>
      <protection locked="0"/>
    </xf>
    <xf numFmtId="2" fontId="7" fillId="2" borderId="7" xfId="0" applyNumberFormat="1" applyFont="1" applyFill="1" applyBorder="1" applyAlignment="1" applyProtection="1">
      <alignment horizontal="right"/>
    </xf>
    <xf numFmtId="49" fontId="4" fillId="3" borderId="8" xfId="0" applyNumberFormat="1" applyFont="1" applyFill="1" applyBorder="1" applyAlignment="1" applyProtection="1">
      <alignment horizontal="center"/>
      <protection locked="0"/>
    </xf>
    <xf numFmtId="2" fontId="3" fillId="3" borderId="9" xfId="0" applyNumberFormat="1" applyFont="1" applyFill="1" applyBorder="1"/>
    <xf numFmtId="164" fontId="1" fillId="0" borderId="0" xfId="0" applyNumberFormat="1" applyFont="1" applyAlignment="1" applyProtection="1">
      <alignment horizontal="center" wrapText="1"/>
    </xf>
    <xf numFmtId="2" fontId="3" fillId="2" borderId="10" xfId="0" applyNumberFormat="1" applyFont="1" applyFill="1" applyBorder="1"/>
    <xf numFmtId="0" fontId="8" fillId="0" borderId="0" xfId="0" applyFont="1"/>
    <xf numFmtId="1" fontId="1" fillId="3" borderId="0" xfId="0" applyNumberFormat="1" applyFont="1" applyFill="1" applyAlignment="1" applyProtection="1">
      <alignment horizontal="center"/>
      <protection locked="0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B14"/>
  <sheetViews>
    <sheetView tabSelected="1" topLeftCell="I1" workbookViewId="0">
      <selection activeCell="T18" sqref="T18"/>
    </sheetView>
  </sheetViews>
  <sheetFormatPr defaultColWidth="8.09765625" defaultRowHeight="13.5" x14ac:dyDescent="0.15"/>
  <cols>
    <col min="1" max="1" width="11.69921875" customWidth="1"/>
    <col min="2" max="3" width="8.09765625" customWidth="1"/>
    <col min="4" max="4" width="9" customWidth="1"/>
    <col min="5" max="11" width="8.09765625" customWidth="1"/>
    <col min="12" max="12" width="10.796875" customWidth="1"/>
    <col min="23" max="23" width="11.546875" customWidth="1"/>
  </cols>
  <sheetData>
    <row r="1" spans="1:210" x14ac:dyDescent="0.15">
      <c r="A1" s="27" t="s">
        <v>0</v>
      </c>
    </row>
    <row r="2" spans="1:210" x14ac:dyDescent="0.15">
      <c r="A2" s="27" t="s">
        <v>1</v>
      </c>
    </row>
    <row r="3" spans="1:210" ht="14.25" thickBot="1" x14ac:dyDescent="0.2">
      <c r="A3" s="27" t="s">
        <v>2</v>
      </c>
    </row>
    <row r="4" spans="1:210" s="11" customFormat="1" ht="15.75" customHeight="1" x14ac:dyDescent="0.15">
      <c r="A4" s="16" t="s">
        <v>3</v>
      </c>
      <c r="B4" s="13" t="s">
        <v>4</v>
      </c>
      <c r="C4" s="26"/>
      <c r="D4" s="16" t="s">
        <v>5</v>
      </c>
      <c r="E4" s="14">
        <v>19.600000000000001</v>
      </c>
      <c r="F4" s="26"/>
      <c r="G4" s="16" t="s">
        <v>6</v>
      </c>
      <c r="H4" s="14">
        <v>70.099999999999994</v>
      </c>
      <c r="I4" s="17" t="s">
        <v>7</v>
      </c>
      <c r="J4" s="15" t="s">
        <v>8</v>
      </c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  <c r="CG4"/>
      <c r="CH4"/>
      <c r="CI4"/>
      <c r="CJ4"/>
      <c r="CK4"/>
      <c r="CL4"/>
      <c r="CM4"/>
      <c r="CN4"/>
      <c r="CO4"/>
      <c r="CP4"/>
      <c r="CQ4"/>
      <c r="CR4"/>
      <c r="CS4"/>
      <c r="CT4"/>
      <c r="CU4"/>
      <c r="CV4"/>
      <c r="CW4"/>
      <c r="CX4"/>
      <c r="CY4"/>
      <c r="CZ4"/>
      <c r="DA4"/>
      <c r="DB4"/>
      <c r="DC4"/>
      <c r="DD4"/>
      <c r="DE4"/>
      <c r="DF4"/>
      <c r="DG4"/>
      <c r="DH4"/>
      <c r="DI4"/>
      <c r="DJ4"/>
      <c r="DK4"/>
      <c r="DL4"/>
      <c r="DM4"/>
      <c r="DN4"/>
      <c r="DO4"/>
      <c r="DP4"/>
      <c r="DQ4"/>
      <c r="DR4"/>
      <c r="DS4"/>
      <c r="DT4"/>
      <c r="DU4"/>
      <c r="DV4"/>
      <c r="DW4"/>
      <c r="DX4"/>
      <c r="DY4"/>
      <c r="DZ4"/>
      <c r="EA4"/>
      <c r="EB4"/>
      <c r="EC4"/>
      <c r="ED4"/>
      <c r="EE4"/>
      <c r="EF4"/>
      <c r="EG4"/>
      <c r="EH4"/>
      <c r="EI4"/>
      <c r="EJ4"/>
      <c r="EK4"/>
      <c r="EL4"/>
      <c r="EM4"/>
      <c r="EN4"/>
      <c r="EO4"/>
      <c r="EP4"/>
      <c r="EQ4"/>
      <c r="ER4"/>
      <c r="ES4"/>
      <c r="ET4"/>
      <c r="EU4"/>
      <c r="EV4"/>
      <c r="EW4"/>
      <c r="EX4"/>
      <c r="EY4"/>
      <c r="EZ4"/>
      <c r="FA4"/>
      <c r="FB4"/>
      <c r="FC4"/>
      <c r="FD4"/>
      <c r="FE4"/>
      <c r="FF4"/>
      <c r="FG4"/>
      <c r="FH4"/>
      <c r="FI4"/>
      <c r="FJ4"/>
      <c r="FK4"/>
      <c r="FL4"/>
      <c r="FM4"/>
      <c r="FN4"/>
      <c r="FO4"/>
      <c r="FP4"/>
      <c r="FQ4"/>
      <c r="FR4"/>
      <c r="FS4"/>
      <c r="FT4"/>
      <c r="FU4"/>
      <c r="FV4"/>
      <c r="FW4"/>
      <c r="FX4"/>
      <c r="FY4"/>
      <c r="FZ4"/>
      <c r="GA4"/>
      <c r="GB4"/>
      <c r="GC4"/>
      <c r="GD4"/>
      <c r="GE4"/>
      <c r="GF4"/>
      <c r="GG4"/>
      <c r="GH4"/>
      <c r="GI4"/>
      <c r="GJ4"/>
      <c r="GK4"/>
      <c r="GL4"/>
      <c r="GM4"/>
      <c r="GN4"/>
      <c r="GO4"/>
      <c r="GP4"/>
      <c r="GQ4"/>
      <c r="GR4"/>
      <c r="GS4"/>
      <c r="GT4"/>
      <c r="GU4"/>
      <c r="GV4"/>
      <c r="GW4"/>
      <c r="GX4"/>
      <c r="GY4"/>
      <c r="GZ4"/>
      <c r="HA4"/>
      <c r="HB4"/>
    </row>
    <row r="5" spans="1:210" s="24" customFormat="1" ht="15" thickBot="1" x14ac:dyDescent="0.2">
      <c r="A5" s="18" t="s">
        <v>9</v>
      </c>
      <c r="B5" s="19">
        <v>54</v>
      </c>
      <c r="C5" s="20"/>
      <c r="D5" s="18" t="s">
        <v>10</v>
      </c>
      <c r="E5" s="19">
        <v>758</v>
      </c>
      <c r="F5" s="20"/>
      <c r="G5" s="18" t="s">
        <v>11</v>
      </c>
      <c r="H5" s="21"/>
      <c r="I5" s="22" t="s">
        <v>12</v>
      </c>
      <c r="J5" s="23" t="s">
        <v>13</v>
      </c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  <c r="AB5"/>
      <c r="AC5"/>
      <c r="AD5"/>
      <c r="AE5"/>
      <c r="AF5"/>
      <c r="AG5"/>
      <c r="AH5"/>
      <c r="AI5"/>
      <c r="AJ5"/>
      <c r="AK5"/>
      <c r="AL5"/>
      <c r="AM5"/>
      <c r="AN5"/>
      <c r="AO5"/>
      <c r="AP5"/>
      <c r="AQ5"/>
      <c r="AR5"/>
      <c r="AS5"/>
      <c r="AT5"/>
      <c r="AU5"/>
      <c r="AV5"/>
      <c r="AW5"/>
      <c r="AX5"/>
      <c r="AY5"/>
      <c r="AZ5"/>
      <c r="BA5"/>
      <c r="BB5"/>
      <c r="BC5"/>
      <c r="BD5"/>
      <c r="BE5"/>
      <c r="BF5"/>
      <c r="BG5"/>
      <c r="BH5"/>
      <c r="BI5"/>
      <c r="BJ5"/>
      <c r="BK5"/>
      <c r="BL5"/>
      <c r="BM5"/>
      <c r="BN5"/>
      <c r="BO5"/>
      <c r="BP5"/>
      <c r="BQ5"/>
      <c r="BR5"/>
      <c r="BS5"/>
      <c r="BT5"/>
      <c r="BU5"/>
      <c r="BV5"/>
      <c r="BW5"/>
      <c r="BX5"/>
      <c r="BY5"/>
      <c r="BZ5"/>
      <c r="CA5"/>
      <c r="CB5"/>
      <c r="CC5"/>
      <c r="CD5"/>
      <c r="CE5"/>
      <c r="CF5"/>
      <c r="CG5"/>
      <c r="CH5"/>
      <c r="CI5"/>
      <c r="CJ5"/>
      <c r="CK5"/>
      <c r="CL5"/>
      <c r="CM5"/>
      <c r="CN5"/>
      <c r="CO5"/>
      <c r="CP5"/>
      <c r="CQ5"/>
      <c r="CR5"/>
      <c r="CS5"/>
      <c r="CT5"/>
      <c r="CU5"/>
      <c r="CV5"/>
      <c r="CW5"/>
      <c r="CX5"/>
      <c r="CY5"/>
      <c r="CZ5"/>
      <c r="DA5"/>
      <c r="DB5"/>
      <c r="DC5"/>
      <c r="DD5"/>
      <c r="DE5"/>
      <c r="DF5"/>
      <c r="DG5"/>
      <c r="DH5"/>
      <c r="DI5"/>
      <c r="DJ5"/>
      <c r="DK5"/>
      <c r="DL5"/>
      <c r="DM5"/>
      <c r="DN5"/>
      <c r="DO5"/>
      <c r="DP5"/>
      <c r="DQ5"/>
      <c r="DR5"/>
      <c r="DS5"/>
      <c r="DT5"/>
      <c r="DU5"/>
      <c r="DV5"/>
      <c r="DW5"/>
      <c r="DX5"/>
      <c r="DY5"/>
      <c r="DZ5"/>
      <c r="EA5"/>
      <c r="EB5"/>
      <c r="EC5"/>
      <c r="ED5"/>
      <c r="EE5"/>
      <c r="EF5"/>
      <c r="EG5"/>
      <c r="EH5"/>
      <c r="EI5"/>
      <c r="EJ5"/>
      <c r="EK5"/>
      <c r="EL5"/>
      <c r="EM5"/>
      <c r="EN5"/>
      <c r="EO5"/>
      <c r="EP5"/>
      <c r="EQ5"/>
      <c r="ER5"/>
      <c r="ES5"/>
      <c r="ET5"/>
      <c r="EU5"/>
      <c r="EV5"/>
      <c r="EW5"/>
      <c r="EX5"/>
      <c r="EY5"/>
      <c r="EZ5"/>
      <c r="FA5"/>
      <c r="FB5"/>
      <c r="FC5"/>
      <c r="FD5"/>
      <c r="FE5"/>
      <c r="FF5"/>
      <c r="FG5"/>
      <c r="FH5"/>
      <c r="FI5"/>
      <c r="FJ5"/>
      <c r="FK5"/>
      <c r="FL5"/>
      <c r="FM5"/>
      <c r="FN5"/>
      <c r="FO5"/>
      <c r="FP5"/>
      <c r="FQ5"/>
      <c r="FR5"/>
      <c r="FS5"/>
      <c r="FT5"/>
      <c r="FU5"/>
      <c r="FV5"/>
      <c r="FW5"/>
      <c r="FX5"/>
      <c r="FY5"/>
      <c r="FZ5"/>
      <c r="GA5"/>
      <c r="GB5"/>
      <c r="GC5"/>
      <c r="GD5"/>
      <c r="GE5"/>
      <c r="GF5"/>
      <c r="GG5"/>
      <c r="GH5"/>
      <c r="GI5"/>
      <c r="GJ5"/>
      <c r="GK5"/>
      <c r="GL5"/>
      <c r="GM5"/>
      <c r="GN5"/>
      <c r="GO5"/>
      <c r="GP5"/>
      <c r="GQ5"/>
      <c r="GR5"/>
      <c r="GS5"/>
      <c r="GT5"/>
      <c r="GU5"/>
      <c r="GV5"/>
      <c r="GW5"/>
      <c r="GX5"/>
      <c r="GY5"/>
      <c r="GZ5"/>
      <c r="HA5"/>
      <c r="HB5"/>
    </row>
    <row r="6" spans="1:210" s="2" customFormat="1" ht="51" customHeight="1" x14ac:dyDescent="0.15">
      <c r="A6" s="2" t="s">
        <v>37</v>
      </c>
      <c r="B6" s="2" t="s">
        <v>14</v>
      </c>
      <c r="C6" s="2" t="s">
        <v>15</v>
      </c>
      <c r="D6" s="2" t="s">
        <v>16</v>
      </c>
      <c r="E6" s="2" t="s">
        <v>17</v>
      </c>
      <c r="F6" s="3" t="s">
        <v>18</v>
      </c>
      <c r="G6" s="2" t="s">
        <v>19</v>
      </c>
      <c r="H6" s="2" t="s">
        <v>20</v>
      </c>
      <c r="I6" s="2" t="s">
        <v>21</v>
      </c>
      <c r="J6" s="2" t="s">
        <v>22</v>
      </c>
      <c r="K6" s="2" t="s">
        <v>23</v>
      </c>
      <c r="L6" s="2" t="s">
        <v>24</v>
      </c>
      <c r="M6" s="2" t="s">
        <v>25</v>
      </c>
      <c r="N6" s="2" t="s">
        <v>26</v>
      </c>
      <c r="O6" s="2" t="s">
        <v>27</v>
      </c>
      <c r="P6" s="2" t="s">
        <v>28</v>
      </c>
      <c r="Q6" s="2" t="s">
        <v>29</v>
      </c>
      <c r="R6" s="2" t="s">
        <v>30</v>
      </c>
      <c r="S6" s="2" t="s">
        <v>31</v>
      </c>
      <c r="T6" s="2" t="s">
        <v>32</v>
      </c>
      <c r="U6" s="2" t="s">
        <v>33</v>
      </c>
      <c r="V6" s="2" t="s">
        <v>34</v>
      </c>
      <c r="W6" s="2" t="s">
        <v>38</v>
      </c>
      <c r="Z6" s="2" t="s">
        <v>35</v>
      </c>
      <c r="AA6" s="2" t="s">
        <v>36</v>
      </c>
      <c r="AB6"/>
      <c r="AC6"/>
      <c r="AD6"/>
      <c r="AE6"/>
      <c r="AF6"/>
      <c r="AG6"/>
      <c r="AH6"/>
      <c r="AI6"/>
      <c r="AJ6"/>
      <c r="AK6"/>
      <c r="AL6"/>
      <c r="AM6"/>
      <c r="AN6"/>
      <c r="AO6"/>
      <c r="AP6"/>
      <c r="AQ6"/>
      <c r="AR6"/>
      <c r="AS6"/>
      <c r="AT6"/>
      <c r="AU6"/>
      <c r="AV6"/>
      <c r="AW6"/>
      <c r="AX6"/>
      <c r="AY6"/>
      <c r="AZ6"/>
      <c r="BA6"/>
      <c r="BB6"/>
      <c r="BC6"/>
      <c r="BD6"/>
      <c r="BE6"/>
      <c r="BF6"/>
      <c r="BG6"/>
      <c r="BH6"/>
      <c r="BI6"/>
      <c r="BJ6"/>
      <c r="BK6"/>
      <c r="BL6"/>
      <c r="BM6"/>
      <c r="BN6"/>
      <c r="BO6"/>
      <c r="BP6"/>
      <c r="BQ6"/>
      <c r="BR6"/>
      <c r="BS6"/>
      <c r="BT6"/>
      <c r="BU6"/>
      <c r="BV6"/>
      <c r="BW6"/>
      <c r="BX6"/>
      <c r="BY6"/>
      <c r="BZ6"/>
      <c r="CA6"/>
      <c r="CB6"/>
      <c r="CC6"/>
      <c r="CD6"/>
      <c r="CE6"/>
      <c r="CF6"/>
      <c r="CG6"/>
      <c r="CH6"/>
      <c r="CI6"/>
      <c r="CJ6"/>
      <c r="CK6"/>
      <c r="CL6"/>
      <c r="CM6"/>
      <c r="CN6"/>
      <c r="CO6"/>
      <c r="CP6"/>
      <c r="CQ6"/>
      <c r="CR6"/>
      <c r="CS6"/>
      <c r="CT6"/>
      <c r="CU6"/>
      <c r="CV6"/>
      <c r="CW6"/>
      <c r="CX6"/>
      <c r="CY6"/>
      <c r="CZ6"/>
      <c r="DA6"/>
      <c r="DB6"/>
      <c r="DC6"/>
      <c r="DD6"/>
      <c r="DE6"/>
      <c r="DF6"/>
      <c r="DG6"/>
      <c r="DH6"/>
      <c r="DI6"/>
      <c r="DJ6"/>
      <c r="DK6"/>
      <c r="DL6"/>
      <c r="DM6"/>
      <c r="DN6"/>
      <c r="DO6"/>
      <c r="DP6"/>
      <c r="DQ6"/>
      <c r="DR6"/>
      <c r="DS6"/>
      <c r="DT6"/>
      <c r="DU6"/>
      <c r="DV6"/>
      <c r="DW6"/>
      <c r="DX6"/>
      <c r="DY6"/>
      <c r="DZ6"/>
      <c r="EA6"/>
      <c r="EB6"/>
      <c r="EC6"/>
      <c r="ED6"/>
      <c r="EE6"/>
      <c r="EF6"/>
      <c r="EG6"/>
      <c r="EH6"/>
      <c r="EI6"/>
      <c r="EJ6"/>
      <c r="EK6"/>
      <c r="EL6"/>
      <c r="EM6"/>
      <c r="EN6"/>
      <c r="EO6"/>
      <c r="EP6"/>
      <c r="EQ6"/>
      <c r="ER6"/>
      <c r="ES6"/>
      <c r="ET6"/>
      <c r="EU6"/>
      <c r="EV6"/>
      <c r="EW6"/>
      <c r="EX6"/>
      <c r="EY6"/>
      <c r="EZ6"/>
      <c r="FA6"/>
      <c r="FB6"/>
      <c r="FC6"/>
      <c r="FD6"/>
      <c r="FE6"/>
      <c r="FF6"/>
      <c r="FG6"/>
      <c r="FH6"/>
      <c r="FI6"/>
      <c r="FJ6"/>
      <c r="FK6"/>
      <c r="FL6"/>
      <c r="FM6"/>
      <c r="FN6"/>
      <c r="FO6"/>
      <c r="FP6"/>
      <c r="FQ6"/>
      <c r="FR6"/>
      <c r="FS6"/>
      <c r="FT6"/>
      <c r="FU6"/>
      <c r="FV6"/>
      <c r="FW6"/>
      <c r="FX6"/>
      <c r="FY6"/>
      <c r="FZ6"/>
      <c r="GA6"/>
      <c r="GB6"/>
      <c r="GC6"/>
      <c r="GD6"/>
      <c r="GE6"/>
      <c r="GF6"/>
      <c r="GG6"/>
      <c r="GH6"/>
      <c r="GI6"/>
      <c r="GJ6"/>
      <c r="GK6"/>
      <c r="GL6"/>
      <c r="GM6"/>
      <c r="GN6"/>
      <c r="GO6"/>
      <c r="GP6"/>
      <c r="GQ6"/>
      <c r="GR6"/>
      <c r="GS6"/>
      <c r="GT6"/>
      <c r="GU6"/>
      <c r="GV6"/>
      <c r="GW6"/>
      <c r="GX6"/>
      <c r="GY6"/>
      <c r="GZ6"/>
      <c r="HA6"/>
    </row>
    <row r="7" spans="1:210" s="4" customFormat="1" ht="3.75" customHeight="1" thickBot="1" x14ac:dyDescent="0.2">
      <c r="F7" s="5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  <c r="CD7"/>
      <c r="CE7"/>
      <c r="CF7"/>
      <c r="CG7"/>
      <c r="CH7"/>
      <c r="CI7"/>
      <c r="CJ7"/>
      <c r="CK7"/>
      <c r="CL7"/>
      <c r="CM7"/>
      <c r="CN7"/>
      <c r="CO7"/>
      <c r="CP7"/>
      <c r="CQ7"/>
      <c r="CR7"/>
      <c r="CS7"/>
      <c r="CT7"/>
      <c r="CU7"/>
      <c r="CV7"/>
      <c r="CW7"/>
      <c r="CX7"/>
      <c r="CY7"/>
      <c r="CZ7"/>
      <c r="DA7"/>
      <c r="DB7"/>
      <c r="DC7"/>
      <c r="DD7"/>
      <c r="DE7"/>
      <c r="DF7"/>
      <c r="DG7"/>
      <c r="DH7"/>
      <c r="DI7"/>
      <c r="DJ7"/>
      <c r="DK7"/>
      <c r="DL7"/>
      <c r="DM7"/>
      <c r="DN7"/>
      <c r="DO7"/>
      <c r="DP7"/>
      <c r="DQ7"/>
      <c r="DR7"/>
      <c r="DS7"/>
      <c r="DT7"/>
      <c r="DU7"/>
      <c r="DV7"/>
      <c r="DW7"/>
      <c r="DX7"/>
      <c r="DY7"/>
      <c r="DZ7"/>
      <c r="EA7"/>
      <c r="EB7"/>
      <c r="EC7"/>
      <c r="ED7"/>
      <c r="EE7"/>
      <c r="EF7"/>
      <c r="EG7"/>
      <c r="EH7"/>
      <c r="EI7"/>
      <c r="EJ7"/>
      <c r="EK7"/>
      <c r="EL7"/>
      <c r="EM7"/>
      <c r="EN7"/>
      <c r="EO7"/>
      <c r="EP7"/>
      <c r="EQ7"/>
      <c r="ER7"/>
      <c r="ES7"/>
      <c r="ET7"/>
      <c r="EU7"/>
      <c r="EV7"/>
      <c r="EW7"/>
      <c r="EX7"/>
      <c r="EY7"/>
      <c r="EZ7"/>
      <c r="FA7"/>
      <c r="FB7"/>
      <c r="FC7"/>
      <c r="FD7"/>
      <c r="FE7"/>
      <c r="FF7"/>
      <c r="FG7"/>
      <c r="FH7"/>
      <c r="FI7"/>
      <c r="FJ7"/>
      <c r="FK7"/>
      <c r="FL7"/>
      <c r="FM7"/>
      <c r="FN7"/>
      <c r="FO7"/>
      <c r="FP7"/>
      <c r="FQ7"/>
      <c r="FR7"/>
      <c r="FS7"/>
      <c r="FT7"/>
      <c r="FU7"/>
      <c r="FV7"/>
      <c r="FW7"/>
      <c r="FX7"/>
      <c r="FY7"/>
      <c r="FZ7"/>
      <c r="GA7"/>
      <c r="GB7"/>
      <c r="GC7"/>
      <c r="GD7"/>
      <c r="GE7"/>
      <c r="GF7"/>
      <c r="GG7"/>
      <c r="GH7"/>
      <c r="GI7"/>
      <c r="GJ7"/>
      <c r="GK7"/>
      <c r="GL7"/>
      <c r="GM7"/>
      <c r="GN7"/>
      <c r="GO7"/>
      <c r="GP7"/>
      <c r="GQ7"/>
      <c r="GR7"/>
      <c r="GS7"/>
      <c r="GT7"/>
      <c r="GU7"/>
      <c r="GV7"/>
      <c r="GW7"/>
      <c r="GX7"/>
      <c r="GY7"/>
      <c r="GZ7"/>
      <c r="HA7"/>
    </row>
    <row r="8" spans="1:210" s="9" customFormat="1" ht="14.25" thickTop="1" x14ac:dyDescent="0.15">
      <c r="A8" s="28">
        <v>1</v>
      </c>
      <c r="B8" s="6">
        <v>48.6</v>
      </c>
      <c r="C8" s="6">
        <v>60</v>
      </c>
      <c r="D8" s="10">
        <v>19.600000000000001</v>
      </c>
      <c r="E8" s="6">
        <v>16.2</v>
      </c>
      <c r="F8" s="7">
        <v>4.66</v>
      </c>
      <c r="G8" s="25">
        <f>((B8/C8) * 60) * (310 / (273 + D8)) * (($E$5 - (EXP(20.8455 - (5270 / (273 + D8))))) / ($E$5 - 47.08))</f>
        <v>53.667041512845557</v>
      </c>
      <c r="H8" s="12">
        <f xml:space="preserve"> G8 * (0.880645161290323) * (($E$5 - 47.08) / 760)</f>
        <v>44.209514730820139</v>
      </c>
      <c r="I8" s="1">
        <f xml:space="preserve"> (H8 * ($Z$8 / 100) * ((1 - ((E8 / 100) + (F8 / 100))) / (1 - (($Z$8 / 100) + ($AA$8 / 100))))) - (H8 * (E8 / 100))</f>
        <v>2.1039891516349023</v>
      </c>
      <c r="J8" s="1">
        <f xml:space="preserve"> (H8 * (F8 / 100)) - (H8 * ($AA$8 / 100) * ((1 - ((E8 / 100) + (F8 / 100))) / (1 - (($Z$8 / 100) + ($AA$8 / 100)))))</f>
        <v>2.0424549668899927</v>
      </c>
      <c r="K8" s="1">
        <f>(J8)/(I8)</f>
        <v>0.97075356367826593</v>
      </c>
      <c r="L8" s="12">
        <f>(I8/$H$4)*1000</f>
        <v>30.014110579670508</v>
      </c>
      <c r="M8" s="12">
        <f>(15.88 * I8) + (4.87 * J8)</f>
        <v>43.358103416716517</v>
      </c>
      <c r="N8" s="1">
        <f xml:space="preserve"> (4.12 * J8) - (2.91 * I8)</f>
        <v>2.2923060323292042</v>
      </c>
      <c r="O8" s="12">
        <f>(N8)*17.22</f>
        <v>39.473509876708896</v>
      </c>
      <c r="P8" s="1">
        <f xml:space="preserve"> (1.689 * I8) - (1.689 * J8)</f>
        <v>0.10393123803415261</v>
      </c>
      <c r="Q8" s="1">
        <f>(P8)*39.06</f>
        <v>4.0595541576140013</v>
      </c>
      <c r="R8" s="12">
        <f>Q8/(M8/100)</f>
        <v>9.3628499351031564</v>
      </c>
      <c r="S8" s="12">
        <f>O8/(M8/100)</f>
        <v>91.040674674644706</v>
      </c>
      <c r="T8" s="1">
        <f>M8*(A8-A7)</f>
        <v>43.358103416716517</v>
      </c>
      <c r="U8" s="1">
        <f>Q8*(A8-A7)</f>
        <v>4.0595541576140013</v>
      </c>
      <c r="V8" s="1">
        <f>O8*(A8-A7)</f>
        <v>39.473509876708896</v>
      </c>
      <c r="W8" s="1">
        <f>M8*0.239*1440</f>
        <v>14922.124871897156</v>
      </c>
      <c r="X8" s="1"/>
      <c r="Y8" s="1"/>
      <c r="Z8" s="8">
        <v>20.93</v>
      </c>
      <c r="AA8" s="8">
        <v>0.04</v>
      </c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  <c r="CG8"/>
      <c r="CH8"/>
      <c r="CI8"/>
      <c r="CJ8"/>
      <c r="CK8"/>
      <c r="CL8"/>
      <c r="CM8"/>
      <c r="CN8"/>
      <c r="CO8"/>
      <c r="CP8"/>
      <c r="CQ8"/>
      <c r="CR8"/>
      <c r="CS8"/>
      <c r="CT8"/>
      <c r="CU8"/>
      <c r="CV8"/>
      <c r="CW8"/>
      <c r="CX8"/>
      <c r="CY8"/>
      <c r="CZ8"/>
      <c r="DA8"/>
      <c r="DB8"/>
      <c r="DC8"/>
      <c r="DD8"/>
      <c r="DE8"/>
      <c r="DF8"/>
      <c r="DG8"/>
      <c r="DH8"/>
      <c r="DI8"/>
      <c r="DJ8"/>
      <c r="DK8"/>
      <c r="DL8"/>
      <c r="DM8"/>
      <c r="DN8"/>
      <c r="DO8"/>
      <c r="DP8"/>
      <c r="DQ8"/>
      <c r="DR8"/>
      <c r="DS8"/>
      <c r="DT8"/>
      <c r="DU8"/>
      <c r="DV8"/>
      <c r="DW8"/>
      <c r="DX8"/>
      <c r="DY8"/>
      <c r="DZ8"/>
      <c r="EA8"/>
      <c r="EB8"/>
      <c r="EC8"/>
      <c r="ED8"/>
      <c r="EE8"/>
      <c r="EF8"/>
      <c r="EG8"/>
      <c r="EH8"/>
      <c r="EI8"/>
      <c r="EJ8"/>
      <c r="EK8"/>
      <c r="EL8"/>
      <c r="EM8"/>
      <c r="EN8"/>
      <c r="EO8"/>
      <c r="EP8"/>
      <c r="EQ8"/>
      <c r="ER8"/>
      <c r="ES8"/>
      <c r="ET8"/>
      <c r="EU8"/>
      <c r="EV8"/>
      <c r="EW8"/>
      <c r="EX8"/>
      <c r="EY8"/>
      <c r="EZ8"/>
      <c r="FA8"/>
      <c r="FB8"/>
      <c r="FC8"/>
      <c r="FD8"/>
      <c r="FE8"/>
      <c r="FF8"/>
      <c r="FG8"/>
      <c r="FH8"/>
      <c r="FI8"/>
      <c r="FJ8"/>
      <c r="FK8"/>
      <c r="FL8"/>
      <c r="FM8"/>
      <c r="FN8"/>
      <c r="FO8"/>
      <c r="FP8"/>
      <c r="FQ8"/>
      <c r="FR8"/>
      <c r="FS8"/>
      <c r="FT8"/>
      <c r="FU8"/>
      <c r="FV8"/>
      <c r="FW8"/>
      <c r="FX8"/>
      <c r="FY8"/>
      <c r="FZ8"/>
      <c r="GA8"/>
      <c r="GB8"/>
      <c r="GC8"/>
      <c r="GD8"/>
      <c r="GE8"/>
      <c r="GF8"/>
      <c r="GG8"/>
      <c r="GH8"/>
      <c r="GI8"/>
      <c r="GJ8"/>
      <c r="GK8"/>
      <c r="GL8"/>
      <c r="GM8"/>
      <c r="GN8"/>
      <c r="GO8"/>
      <c r="GP8"/>
      <c r="GQ8"/>
      <c r="GR8"/>
      <c r="GS8"/>
      <c r="GT8"/>
      <c r="GU8"/>
      <c r="GV8"/>
      <c r="GW8"/>
      <c r="GX8"/>
      <c r="GY8"/>
      <c r="GZ8"/>
      <c r="HA8"/>
    </row>
    <row r="9" spans="1:210" s="9" customFormat="1" x14ac:dyDescent="0.15">
      <c r="A9" s="28">
        <v>2</v>
      </c>
      <c r="B9" s="6"/>
      <c r="C9" s="6"/>
      <c r="D9" s="10"/>
      <c r="E9" s="6"/>
      <c r="F9" s="7"/>
      <c r="G9" s="25" t="e">
        <f t="shared" ref="G9:G14" si="0">((B9/C9) * 60) * (310 / (273 + D9)) * (($E$5 - (EXP(20.8455 - (5270 / (273 + D9))))) / ($E$5 - 47.08))</f>
        <v>#DIV/0!</v>
      </c>
      <c r="H9" s="12" t="e">
        <f t="shared" ref="H9:H14" si="1" xml:space="preserve"> G9 * (0.880645161290323) * (($E$5 - 47.08) / 760)</f>
        <v>#DIV/0!</v>
      </c>
      <c r="I9" s="1" t="e">
        <f t="shared" ref="I9:I14" si="2" xml:space="preserve"> (H9 * ($Z$8 / 100) * ((1 - ((E9 / 100) + (F9 / 100))) / (1 - (($Z$8 / 100) + ($AA$8 / 100))))) - (H9 * (E9 / 100))</f>
        <v>#DIV/0!</v>
      </c>
      <c r="J9" s="1" t="e">
        <f t="shared" ref="J9:J14" si="3" xml:space="preserve"> (H9 * (F9 / 100)) - (H9 * ($AA$8 / 100) * ((1 - ((E9 / 100) + (F9 / 100))) / (1 - (($Z$8 / 100) + ($AA$8 / 100)))))</f>
        <v>#DIV/0!</v>
      </c>
      <c r="K9" s="1" t="e">
        <f t="shared" ref="K9:K14" si="4">(J9)/(I9)</f>
        <v>#DIV/0!</v>
      </c>
      <c r="L9" s="12" t="e">
        <f t="shared" ref="L9:L14" si="5">(I9/$H$4)*1000</f>
        <v>#DIV/0!</v>
      </c>
      <c r="M9" s="12" t="e">
        <f t="shared" ref="M9:M14" si="6">(15.88 * I9) + (4.87 * J9)</f>
        <v>#DIV/0!</v>
      </c>
      <c r="N9" s="1" t="e">
        <f t="shared" ref="N9:N14" si="7" xml:space="preserve"> (4.12 * J9) - (2.91 * I9)</f>
        <v>#DIV/0!</v>
      </c>
      <c r="O9" s="12" t="e">
        <f t="shared" ref="O9:O14" si="8">(N9)*17.22</f>
        <v>#DIV/0!</v>
      </c>
      <c r="P9" s="1" t="e">
        <f t="shared" ref="P9:P14" si="9" xml:space="preserve"> (1.689 * I9) - (1.689 * J9)</f>
        <v>#DIV/0!</v>
      </c>
      <c r="Q9" s="1" t="e">
        <f t="shared" ref="Q9:Q14" si="10">(P9)*39.06</f>
        <v>#DIV/0!</v>
      </c>
      <c r="R9" s="12" t="e">
        <f t="shared" ref="R9:R14" si="11">Q9/(M9/100)</f>
        <v>#DIV/0!</v>
      </c>
      <c r="S9" s="12" t="e">
        <f t="shared" ref="S9:S14" si="12">O9/(M9/100)</f>
        <v>#DIV/0!</v>
      </c>
      <c r="T9" s="1" t="e">
        <f t="shared" ref="T9:T14" si="13">M9*(A9-A8)</f>
        <v>#DIV/0!</v>
      </c>
      <c r="U9" s="1" t="e">
        <f t="shared" ref="U9:U14" si="14">Q9*(A9-A8)</f>
        <v>#DIV/0!</v>
      </c>
      <c r="V9" s="1" t="e">
        <f t="shared" ref="V9:V14" si="15">O9*(A9-A8)</f>
        <v>#DIV/0!</v>
      </c>
      <c r="W9" s="1" t="e">
        <f>M9*0.239*1440</f>
        <v>#DIV/0!</v>
      </c>
      <c r="X9" s="1"/>
      <c r="Y9" s="1"/>
      <c r="Z9" s="8">
        <v>20.93</v>
      </c>
      <c r="AA9" s="8">
        <v>0.04</v>
      </c>
      <c r="AB9"/>
      <c r="AC9"/>
      <c r="AD9"/>
      <c r="AE9"/>
      <c r="AF9"/>
      <c r="AG9"/>
      <c r="AH9"/>
      <c r="AI9"/>
      <c r="AJ9"/>
      <c r="AK9"/>
      <c r="AL9"/>
      <c r="AM9"/>
      <c r="AN9"/>
      <c r="AO9"/>
      <c r="AP9"/>
      <c r="AQ9"/>
      <c r="AR9"/>
      <c r="AS9"/>
      <c r="AT9"/>
      <c r="AU9"/>
      <c r="AV9"/>
      <c r="AW9"/>
      <c r="AX9"/>
      <c r="AY9"/>
      <c r="AZ9"/>
      <c r="BA9"/>
      <c r="BB9"/>
      <c r="BC9"/>
      <c r="BD9"/>
      <c r="BE9"/>
      <c r="BF9"/>
      <c r="BG9"/>
      <c r="BH9"/>
      <c r="BI9"/>
      <c r="BJ9"/>
      <c r="BK9"/>
      <c r="BL9"/>
      <c r="BM9"/>
      <c r="BN9"/>
      <c r="BO9"/>
      <c r="BP9"/>
      <c r="BQ9"/>
      <c r="BR9"/>
      <c r="BS9"/>
      <c r="BT9"/>
      <c r="BU9"/>
      <c r="BV9"/>
      <c r="BW9"/>
      <c r="BX9"/>
      <c r="BY9"/>
      <c r="BZ9"/>
      <c r="CA9"/>
      <c r="CB9"/>
      <c r="CC9"/>
      <c r="CD9"/>
      <c r="CE9"/>
      <c r="CF9"/>
      <c r="CG9"/>
      <c r="CH9"/>
      <c r="CI9"/>
      <c r="CJ9"/>
      <c r="CK9"/>
      <c r="CL9"/>
      <c r="CM9"/>
      <c r="CN9"/>
      <c r="CO9"/>
      <c r="CP9"/>
      <c r="CQ9"/>
      <c r="CR9"/>
      <c r="CS9"/>
      <c r="CT9"/>
      <c r="CU9"/>
      <c r="CV9"/>
      <c r="CW9"/>
      <c r="CX9"/>
      <c r="CY9"/>
      <c r="CZ9"/>
      <c r="DA9"/>
      <c r="DB9"/>
      <c r="DC9"/>
      <c r="DD9"/>
      <c r="DE9"/>
      <c r="DF9"/>
      <c r="DG9"/>
      <c r="DH9"/>
      <c r="DI9"/>
      <c r="DJ9"/>
      <c r="DK9"/>
      <c r="DL9"/>
      <c r="DM9"/>
      <c r="DN9"/>
      <c r="DO9"/>
      <c r="DP9"/>
      <c r="DQ9"/>
      <c r="DR9"/>
      <c r="DS9"/>
      <c r="DT9"/>
      <c r="DU9"/>
      <c r="DV9"/>
      <c r="DW9"/>
      <c r="DX9"/>
      <c r="DY9"/>
      <c r="DZ9"/>
      <c r="EA9"/>
      <c r="EB9"/>
      <c r="EC9"/>
      <c r="ED9"/>
      <c r="EE9"/>
      <c r="EF9"/>
      <c r="EG9"/>
      <c r="EH9"/>
      <c r="EI9"/>
      <c r="EJ9"/>
      <c r="EK9"/>
      <c r="EL9"/>
      <c r="EM9"/>
      <c r="EN9"/>
      <c r="EO9"/>
      <c r="EP9"/>
      <c r="EQ9"/>
      <c r="ER9"/>
      <c r="ES9"/>
      <c r="ET9"/>
      <c r="EU9"/>
      <c r="EV9"/>
      <c r="EW9"/>
      <c r="EX9"/>
      <c r="EY9"/>
      <c r="EZ9"/>
      <c r="FA9"/>
      <c r="FB9"/>
      <c r="FC9"/>
      <c r="FD9"/>
      <c r="FE9"/>
      <c r="FF9"/>
      <c r="FG9"/>
      <c r="FH9"/>
      <c r="FI9"/>
      <c r="FJ9"/>
      <c r="FK9"/>
      <c r="FL9"/>
      <c r="FM9"/>
      <c r="FN9"/>
      <c r="FO9"/>
      <c r="FP9"/>
      <c r="FQ9"/>
      <c r="FR9"/>
      <c r="FS9"/>
      <c r="FT9"/>
      <c r="FU9"/>
      <c r="FV9"/>
      <c r="FW9"/>
      <c r="FX9"/>
      <c r="FY9"/>
      <c r="FZ9"/>
      <c r="GA9"/>
      <c r="GB9"/>
      <c r="GC9"/>
      <c r="GD9"/>
      <c r="GE9"/>
      <c r="GF9"/>
      <c r="GG9"/>
      <c r="GH9"/>
      <c r="GI9"/>
      <c r="GJ9"/>
      <c r="GK9"/>
      <c r="GL9"/>
      <c r="GM9"/>
      <c r="GN9"/>
      <c r="GO9"/>
      <c r="GP9"/>
      <c r="GQ9"/>
      <c r="GR9"/>
      <c r="GS9"/>
      <c r="GT9"/>
      <c r="GU9"/>
      <c r="GV9"/>
      <c r="GW9"/>
      <c r="GX9"/>
      <c r="GY9"/>
      <c r="GZ9"/>
      <c r="HA9"/>
    </row>
    <row r="10" spans="1:210" s="9" customFormat="1" x14ac:dyDescent="0.15">
      <c r="A10" s="28">
        <v>3</v>
      </c>
      <c r="B10" s="6"/>
      <c r="C10" s="6"/>
      <c r="D10" s="10"/>
      <c r="E10" s="6"/>
      <c r="F10" s="7"/>
      <c r="G10" s="25" t="e">
        <f t="shared" si="0"/>
        <v>#DIV/0!</v>
      </c>
      <c r="H10" s="12" t="e">
        <f t="shared" si="1"/>
        <v>#DIV/0!</v>
      </c>
      <c r="I10" s="1" t="e">
        <f t="shared" si="2"/>
        <v>#DIV/0!</v>
      </c>
      <c r="J10" s="1" t="e">
        <f t="shared" si="3"/>
        <v>#DIV/0!</v>
      </c>
      <c r="K10" s="1" t="e">
        <f t="shared" si="4"/>
        <v>#DIV/0!</v>
      </c>
      <c r="L10" s="12" t="e">
        <f t="shared" si="5"/>
        <v>#DIV/0!</v>
      </c>
      <c r="M10" s="12" t="e">
        <f t="shared" si="6"/>
        <v>#DIV/0!</v>
      </c>
      <c r="N10" s="1" t="e">
        <f t="shared" si="7"/>
        <v>#DIV/0!</v>
      </c>
      <c r="O10" s="12" t="e">
        <f t="shared" si="8"/>
        <v>#DIV/0!</v>
      </c>
      <c r="P10" s="1" t="e">
        <f t="shared" si="9"/>
        <v>#DIV/0!</v>
      </c>
      <c r="Q10" s="1" t="e">
        <f t="shared" si="10"/>
        <v>#DIV/0!</v>
      </c>
      <c r="R10" s="12" t="e">
        <f t="shared" si="11"/>
        <v>#DIV/0!</v>
      </c>
      <c r="S10" s="12" t="e">
        <f t="shared" si="12"/>
        <v>#DIV/0!</v>
      </c>
      <c r="T10" s="1" t="e">
        <f t="shared" si="13"/>
        <v>#DIV/0!</v>
      </c>
      <c r="U10" s="1" t="e">
        <f t="shared" si="14"/>
        <v>#DIV/0!</v>
      </c>
      <c r="V10" s="1" t="e">
        <f t="shared" si="15"/>
        <v>#DIV/0!</v>
      </c>
      <c r="W10" s="1" t="e">
        <f>M10*0.239*1440</f>
        <v>#DIV/0!</v>
      </c>
      <c r="X10" s="1"/>
      <c r="Y10" s="1"/>
      <c r="Z10" s="8">
        <v>20.93</v>
      </c>
      <c r="AA10" s="8">
        <v>0.04</v>
      </c>
      <c r="AB10"/>
      <c r="AC10"/>
      <c r="AD10"/>
      <c r="AE10"/>
      <c r="AF10"/>
      <c r="AG10"/>
      <c r="AH10"/>
      <c r="AI10"/>
      <c r="AJ10"/>
      <c r="AK10"/>
      <c r="AL10"/>
      <c r="AM10"/>
      <c r="AN10"/>
      <c r="AO10"/>
      <c r="AP10"/>
      <c r="AQ10"/>
      <c r="AR10"/>
      <c r="AS10"/>
      <c r="AT10"/>
      <c r="AU10"/>
      <c r="AV10"/>
      <c r="AW10"/>
      <c r="AX10"/>
      <c r="AY10"/>
      <c r="AZ10"/>
      <c r="BA10"/>
      <c r="BB10"/>
      <c r="BC10"/>
      <c r="BD10"/>
      <c r="BE10"/>
      <c r="BF10"/>
      <c r="BG10"/>
      <c r="BH10"/>
      <c r="BI10"/>
      <c r="BJ10"/>
      <c r="BK10"/>
      <c r="BL10"/>
      <c r="BM10"/>
      <c r="BN10"/>
      <c r="BO10"/>
      <c r="BP10"/>
      <c r="BQ10"/>
      <c r="BR10"/>
      <c r="BS10"/>
      <c r="BT10"/>
      <c r="BU10"/>
      <c r="BV10"/>
      <c r="BW10"/>
      <c r="BX10"/>
      <c r="BY10"/>
      <c r="BZ10"/>
      <c r="CA10"/>
      <c r="CB10"/>
      <c r="CC10"/>
      <c r="CD10"/>
      <c r="CE10"/>
      <c r="CF10"/>
      <c r="CG10"/>
      <c r="CH10"/>
      <c r="CI10"/>
      <c r="CJ10"/>
      <c r="CK10"/>
      <c r="CL10"/>
      <c r="CM10"/>
      <c r="CN10"/>
      <c r="CO10"/>
      <c r="CP10"/>
      <c r="CQ10"/>
      <c r="CR10"/>
      <c r="CS10"/>
      <c r="CT10"/>
      <c r="CU10"/>
      <c r="CV10"/>
      <c r="CW10"/>
      <c r="CX10"/>
      <c r="CY10"/>
      <c r="CZ10"/>
      <c r="DA10"/>
      <c r="DB10"/>
      <c r="DC10"/>
      <c r="DD10"/>
      <c r="DE10"/>
      <c r="DF10"/>
      <c r="DG10"/>
      <c r="DH10"/>
      <c r="DI10"/>
      <c r="DJ10"/>
      <c r="DK10"/>
      <c r="DL10"/>
      <c r="DM10"/>
      <c r="DN10"/>
      <c r="DO10"/>
      <c r="DP10"/>
      <c r="DQ10"/>
      <c r="DR10"/>
      <c r="DS10"/>
      <c r="DT10"/>
      <c r="DU10"/>
      <c r="DV10"/>
      <c r="DW10"/>
      <c r="DX10"/>
      <c r="DY10"/>
      <c r="DZ10"/>
      <c r="EA10"/>
      <c r="EB10"/>
      <c r="EC10"/>
      <c r="ED10"/>
      <c r="EE10"/>
      <c r="EF10"/>
      <c r="EG10"/>
      <c r="EH10"/>
      <c r="EI10"/>
      <c r="EJ10"/>
      <c r="EK10"/>
      <c r="EL10"/>
      <c r="EM10"/>
      <c r="EN10"/>
      <c r="EO10"/>
      <c r="EP10"/>
      <c r="EQ10"/>
      <c r="ER10"/>
      <c r="ES10"/>
      <c r="ET10"/>
      <c r="EU10"/>
      <c r="EV10"/>
      <c r="EW10"/>
      <c r="EX10"/>
      <c r="EY10"/>
      <c r="EZ10"/>
      <c r="FA10"/>
      <c r="FB10"/>
      <c r="FC10"/>
      <c r="FD10"/>
      <c r="FE10"/>
      <c r="FF10"/>
      <c r="FG10"/>
      <c r="FH10"/>
      <c r="FI10"/>
      <c r="FJ10"/>
      <c r="FK10"/>
      <c r="FL10"/>
      <c r="FM10"/>
      <c r="FN10"/>
      <c r="FO10"/>
      <c r="FP10"/>
      <c r="FQ10"/>
      <c r="FR10"/>
      <c r="FS10"/>
      <c r="FT10"/>
      <c r="FU10"/>
      <c r="FV10"/>
      <c r="FW10"/>
      <c r="FX10"/>
      <c r="FY10"/>
      <c r="FZ10"/>
      <c r="GA10"/>
      <c r="GB10"/>
      <c r="GC10"/>
      <c r="GD10"/>
      <c r="GE10"/>
      <c r="GF10"/>
      <c r="GG10"/>
      <c r="GH10"/>
      <c r="GI10"/>
      <c r="GJ10"/>
      <c r="GK10"/>
      <c r="GL10"/>
      <c r="GM10"/>
      <c r="GN10"/>
      <c r="GO10"/>
      <c r="GP10"/>
      <c r="GQ10"/>
      <c r="GR10"/>
      <c r="GS10"/>
      <c r="GT10"/>
      <c r="GU10"/>
      <c r="GV10"/>
      <c r="GW10"/>
      <c r="GX10"/>
      <c r="GY10"/>
      <c r="GZ10"/>
      <c r="HA10"/>
    </row>
    <row r="11" spans="1:210" s="9" customFormat="1" x14ac:dyDescent="0.15">
      <c r="A11" s="28">
        <v>4</v>
      </c>
      <c r="B11" s="6"/>
      <c r="C11" s="6"/>
      <c r="D11" s="10"/>
      <c r="E11" s="6"/>
      <c r="F11" s="7"/>
      <c r="G11" s="25" t="e">
        <f t="shared" si="0"/>
        <v>#DIV/0!</v>
      </c>
      <c r="H11" s="12" t="e">
        <f t="shared" si="1"/>
        <v>#DIV/0!</v>
      </c>
      <c r="I11" s="1" t="e">
        <f t="shared" si="2"/>
        <v>#DIV/0!</v>
      </c>
      <c r="J11" s="1" t="e">
        <f t="shared" si="3"/>
        <v>#DIV/0!</v>
      </c>
      <c r="K11" s="1" t="e">
        <f t="shared" si="4"/>
        <v>#DIV/0!</v>
      </c>
      <c r="L11" s="12" t="e">
        <f t="shared" si="5"/>
        <v>#DIV/0!</v>
      </c>
      <c r="M11" s="12" t="e">
        <f t="shared" si="6"/>
        <v>#DIV/0!</v>
      </c>
      <c r="N11" s="1" t="e">
        <f t="shared" si="7"/>
        <v>#DIV/0!</v>
      </c>
      <c r="O11" s="12" t="e">
        <f t="shared" si="8"/>
        <v>#DIV/0!</v>
      </c>
      <c r="P11" s="1" t="e">
        <f t="shared" si="9"/>
        <v>#DIV/0!</v>
      </c>
      <c r="Q11" s="1" t="e">
        <f t="shared" si="10"/>
        <v>#DIV/0!</v>
      </c>
      <c r="R11" s="12" t="e">
        <f t="shared" si="11"/>
        <v>#DIV/0!</v>
      </c>
      <c r="S11" s="12" t="e">
        <f t="shared" si="12"/>
        <v>#DIV/0!</v>
      </c>
      <c r="T11" s="1" t="e">
        <f t="shared" si="13"/>
        <v>#DIV/0!</v>
      </c>
      <c r="U11" s="1" t="e">
        <f t="shared" si="14"/>
        <v>#DIV/0!</v>
      </c>
      <c r="V11" s="1" t="e">
        <f t="shared" si="15"/>
        <v>#DIV/0!</v>
      </c>
      <c r="W11" s="1" t="e">
        <f>M11*0.239*1440</f>
        <v>#DIV/0!</v>
      </c>
      <c r="X11" s="1"/>
      <c r="Y11" s="1"/>
      <c r="Z11" s="8">
        <v>20.93</v>
      </c>
      <c r="AA11" s="8">
        <v>0.04</v>
      </c>
      <c r="AB11"/>
      <c r="AC11"/>
      <c r="AD11"/>
      <c r="AE11"/>
      <c r="AF11"/>
      <c r="AG11"/>
      <c r="AH11"/>
      <c r="AI11"/>
      <c r="AJ11"/>
      <c r="AK11"/>
      <c r="AL11"/>
      <c r="AM11"/>
      <c r="AN11"/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  <c r="CB11"/>
      <c r="CC11"/>
      <c r="CD11"/>
      <c r="CE11"/>
      <c r="CF11"/>
      <c r="CG11"/>
      <c r="CH11"/>
      <c r="CI11"/>
      <c r="CJ11"/>
      <c r="CK11"/>
      <c r="CL11"/>
      <c r="CM11"/>
      <c r="CN11"/>
      <c r="CO11"/>
      <c r="CP11"/>
      <c r="CQ11"/>
      <c r="CR11"/>
      <c r="CS11"/>
      <c r="CT11"/>
      <c r="CU11"/>
      <c r="CV11"/>
      <c r="CW11"/>
      <c r="CX11"/>
      <c r="CY11"/>
      <c r="CZ11"/>
      <c r="DA11"/>
      <c r="DB11"/>
      <c r="DC11"/>
      <c r="DD11"/>
      <c r="DE11"/>
      <c r="DF11"/>
      <c r="DG11"/>
      <c r="DH11"/>
      <c r="DI11"/>
      <c r="DJ11"/>
      <c r="DK11"/>
      <c r="DL11"/>
      <c r="DM11"/>
      <c r="DN11"/>
      <c r="DO11"/>
      <c r="DP11"/>
      <c r="DQ11"/>
      <c r="DR11"/>
      <c r="DS11"/>
      <c r="DT11"/>
      <c r="DU11"/>
      <c r="DV11"/>
      <c r="DW11"/>
      <c r="DX11"/>
      <c r="DY11"/>
      <c r="DZ11"/>
      <c r="EA11"/>
      <c r="EB11"/>
      <c r="EC11"/>
      <c r="ED11"/>
      <c r="EE11"/>
      <c r="EF11"/>
      <c r="EG11"/>
      <c r="EH11"/>
      <c r="EI11"/>
      <c r="EJ11"/>
      <c r="EK11"/>
      <c r="EL11"/>
      <c r="EM11"/>
      <c r="EN11"/>
      <c r="EO11"/>
      <c r="EP11"/>
      <c r="EQ11"/>
      <c r="ER11"/>
      <c r="ES11"/>
      <c r="ET11"/>
      <c r="EU11"/>
      <c r="EV11"/>
      <c r="EW11"/>
      <c r="EX11"/>
      <c r="EY11"/>
      <c r="EZ11"/>
      <c r="FA11"/>
      <c r="FB11"/>
      <c r="FC11"/>
      <c r="FD11"/>
      <c r="FE11"/>
      <c r="FF11"/>
      <c r="FG11"/>
      <c r="FH11"/>
      <c r="FI11"/>
      <c r="FJ11"/>
      <c r="FK11"/>
      <c r="FL11"/>
      <c r="FM11"/>
      <c r="FN11"/>
      <c r="FO11"/>
      <c r="FP11"/>
      <c r="FQ11"/>
      <c r="FR11"/>
      <c r="FS11"/>
      <c r="FT11"/>
      <c r="FU11"/>
      <c r="FV11"/>
      <c r="FW11"/>
      <c r="FX11"/>
      <c r="FY11"/>
      <c r="FZ11"/>
      <c r="GA11"/>
      <c r="GB11"/>
      <c r="GC11"/>
      <c r="GD11"/>
      <c r="GE11"/>
      <c r="GF11"/>
      <c r="GG11"/>
      <c r="GH11"/>
      <c r="GI11"/>
      <c r="GJ11"/>
      <c r="GK11"/>
      <c r="GL11"/>
      <c r="GM11"/>
      <c r="GN11"/>
      <c r="GO11"/>
      <c r="GP11"/>
      <c r="GQ11"/>
      <c r="GR11"/>
      <c r="GS11"/>
      <c r="GT11"/>
      <c r="GU11"/>
      <c r="GV11"/>
      <c r="GW11"/>
      <c r="GX11"/>
      <c r="GY11"/>
      <c r="GZ11"/>
      <c r="HA11"/>
    </row>
    <row r="12" spans="1:210" s="9" customFormat="1" x14ac:dyDescent="0.15">
      <c r="A12" s="28">
        <v>5</v>
      </c>
      <c r="B12" s="6"/>
      <c r="C12" s="6"/>
      <c r="D12" s="10"/>
      <c r="E12" s="6"/>
      <c r="F12" s="7"/>
      <c r="G12" s="25" t="e">
        <f t="shared" si="0"/>
        <v>#DIV/0!</v>
      </c>
      <c r="H12" s="12" t="e">
        <f t="shared" si="1"/>
        <v>#DIV/0!</v>
      </c>
      <c r="I12" s="1" t="e">
        <f t="shared" si="2"/>
        <v>#DIV/0!</v>
      </c>
      <c r="J12" s="1" t="e">
        <f t="shared" si="3"/>
        <v>#DIV/0!</v>
      </c>
      <c r="K12" s="1" t="e">
        <f t="shared" si="4"/>
        <v>#DIV/0!</v>
      </c>
      <c r="L12" s="12" t="e">
        <f t="shared" si="5"/>
        <v>#DIV/0!</v>
      </c>
      <c r="M12" s="12" t="e">
        <f t="shared" si="6"/>
        <v>#DIV/0!</v>
      </c>
      <c r="N12" s="1" t="e">
        <f t="shared" si="7"/>
        <v>#DIV/0!</v>
      </c>
      <c r="O12" s="12" t="e">
        <f t="shared" si="8"/>
        <v>#DIV/0!</v>
      </c>
      <c r="P12" s="1" t="e">
        <f t="shared" si="9"/>
        <v>#DIV/0!</v>
      </c>
      <c r="Q12" s="1" t="e">
        <f t="shared" si="10"/>
        <v>#DIV/0!</v>
      </c>
      <c r="R12" s="12" t="e">
        <f t="shared" si="11"/>
        <v>#DIV/0!</v>
      </c>
      <c r="S12" s="12" t="e">
        <f t="shared" si="12"/>
        <v>#DIV/0!</v>
      </c>
      <c r="T12" s="1" t="e">
        <f t="shared" si="13"/>
        <v>#DIV/0!</v>
      </c>
      <c r="U12" s="1" t="e">
        <f t="shared" si="14"/>
        <v>#DIV/0!</v>
      </c>
      <c r="V12" s="1" t="e">
        <f t="shared" si="15"/>
        <v>#DIV/0!</v>
      </c>
      <c r="W12" s="1" t="e">
        <f>M12*0.239*1440</f>
        <v>#DIV/0!</v>
      </c>
      <c r="X12" s="1"/>
      <c r="Y12" s="1"/>
      <c r="Z12" s="8">
        <v>20.93</v>
      </c>
      <c r="AA12" s="8">
        <v>0.04</v>
      </c>
      <c r="AB12"/>
      <c r="AC12"/>
      <c r="AD12"/>
      <c r="AE12"/>
      <c r="AF12"/>
      <c r="AG12"/>
      <c r="AH12"/>
      <c r="AI12"/>
      <c r="AJ12"/>
      <c r="AK12"/>
      <c r="AL12"/>
      <c r="AM12"/>
      <c r="AN12"/>
      <c r="AO12"/>
      <c r="AP12"/>
      <c r="AQ12"/>
      <c r="AR12"/>
      <c r="AS12"/>
      <c r="AT12"/>
      <c r="AU12"/>
      <c r="AV12"/>
      <c r="AW12"/>
      <c r="AX12"/>
      <c r="AY12"/>
      <c r="AZ12"/>
      <c r="BA12"/>
      <c r="BB12"/>
      <c r="BC12"/>
      <c r="BD12"/>
      <c r="BE12"/>
      <c r="BF12"/>
      <c r="BG12"/>
      <c r="BH12"/>
      <c r="BI12"/>
      <c r="BJ12"/>
      <c r="BK12"/>
      <c r="BL12"/>
      <c r="BM12"/>
      <c r="BN12"/>
      <c r="BO12"/>
      <c r="BP12"/>
      <c r="BQ12"/>
      <c r="BR12"/>
      <c r="BS12"/>
      <c r="BT12"/>
      <c r="BU12"/>
      <c r="BV12"/>
      <c r="BW12"/>
      <c r="BX12"/>
      <c r="BY12"/>
      <c r="BZ12"/>
      <c r="CA12"/>
      <c r="CB12"/>
      <c r="CC12"/>
      <c r="CD12"/>
      <c r="CE12"/>
      <c r="CF12"/>
      <c r="CG12"/>
      <c r="CH12"/>
      <c r="CI12"/>
      <c r="CJ12"/>
      <c r="CK12"/>
      <c r="CL12"/>
      <c r="CM12"/>
      <c r="CN12"/>
      <c r="CO12"/>
      <c r="CP12"/>
      <c r="CQ12"/>
      <c r="CR12"/>
      <c r="CS12"/>
      <c r="CT12"/>
      <c r="CU12"/>
      <c r="CV12"/>
      <c r="CW12"/>
      <c r="CX12"/>
      <c r="CY12"/>
      <c r="CZ12"/>
      <c r="DA12"/>
      <c r="DB12"/>
      <c r="DC12"/>
      <c r="DD12"/>
      <c r="DE12"/>
      <c r="DF12"/>
      <c r="DG12"/>
      <c r="DH12"/>
      <c r="DI12"/>
      <c r="DJ12"/>
      <c r="DK12"/>
      <c r="DL12"/>
      <c r="DM12"/>
      <c r="DN12"/>
      <c r="DO12"/>
      <c r="DP12"/>
      <c r="DQ12"/>
      <c r="DR12"/>
      <c r="DS12"/>
      <c r="DT12"/>
      <c r="DU12"/>
      <c r="DV12"/>
      <c r="DW12"/>
      <c r="DX12"/>
      <c r="DY12"/>
      <c r="DZ12"/>
      <c r="EA12"/>
      <c r="EB12"/>
      <c r="EC12"/>
      <c r="ED12"/>
      <c r="EE12"/>
      <c r="EF12"/>
      <c r="EG12"/>
      <c r="EH12"/>
      <c r="EI12"/>
      <c r="EJ12"/>
      <c r="EK12"/>
      <c r="EL12"/>
      <c r="EM12"/>
      <c r="EN12"/>
      <c r="EO12"/>
      <c r="EP12"/>
      <c r="EQ12"/>
      <c r="ER12"/>
      <c r="ES12"/>
      <c r="ET12"/>
      <c r="EU12"/>
      <c r="EV12"/>
      <c r="EW12"/>
      <c r="EX12"/>
      <c r="EY12"/>
      <c r="EZ12"/>
      <c r="FA12"/>
      <c r="FB12"/>
      <c r="FC12"/>
      <c r="FD12"/>
      <c r="FE12"/>
      <c r="FF12"/>
      <c r="FG12"/>
      <c r="FH12"/>
      <c r="FI12"/>
      <c r="FJ12"/>
      <c r="FK12"/>
      <c r="FL12"/>
      <c r="FM12"/>
      <c r="FN12"/>
      <c r="FO12"/>
      <c r="FP12"/>
      <c r="FQ12"/>
      <c r="FR12"/>
      <c r="FS12"/>
      <c r="FT12"/>
      <c r="FU12"/>
      <c r="FV12"/>
      <c r="FW12"/>
      <c r="FX12"/>
      <c r="FY12"/>
      <c r="FZ12"/>
      <c r="GA12"/>
      <c r="GB12"/>
      <c r="GC12"/>
      <c r="GD12"/>
      <c r="GE12"/>
      <c r="GF12"/>
      <c r="GG12"/>
      <c r="GH12"/>
      <c r="GI12"/>
      <c r="GJ12"/>
      <c r="GK12"/>
      <c r="GL12"/>
      <c r="GM12"/>
      <c r="GN12"/>
      <c r="GO12"/>
      <c r="GP12"/>
      <c r="GQ12"/>
      <c r="GR12"/>
      <c r="GS12"/>
      <c r="GT12"/>
      <c r="GU12"/>
      <c r="GV12"/>
      <c r="GW12"/>
      <c r="GX12"/>
      <c r="GY12"/>
      <c r="GZ12"/>
      <c r="HA12"/>
    </row>
    <row r="13" spans="1:210" s="9" customFormat="1" x14ac:dyDescent="0.15">
      <c r="A13" s="28">
        <v>6</v>
      </c>
      <c r="B13" s="6"/>
      <c r="C13" s="6"/>
      <c r="D13" s="10"/>
      <c r="E13" s="6"/>
      <c r="F13" s="7"/>
      <c r="G13" s="25" t="e">
        <f t="shared" si="0"/>
        <v>#DIV/0!</v>
      </c>
      <c r="H13" s="12" t="e">
        <f t="shared" si="1"/>
        <v>#DIV/0!</v>
      </c>
      <c r="I13" s="1" t="e">
        <f t="shared" si="2"/>
        <v>#DIV/0!</v>
      </c>
      <c r="J13" s="1" t="e">
        <f t="shared" si="3"/>
        <v>#DIV/0!</v>
      </c>
      <c r="K13" s="1" t="e">
        <f t="shared" si="4"/>
        <v>#DIV/0!</v>
      </c>
      <c r="L13" s="12" t="e">
        <f t="shared" si="5"/>
        <v>#DIV/0!</v>
      </c>
      <c r="M13" s="12" t="e">
        <f t="shared" si="6"/>
        <v>#DIV/0!</v>
      </c>
      <c r="N13" s="1" t="e">
        <f t="shared" si="7"/>
        <v>#DIV/0!</v>
      </c>
      <c r="O13" s="12" t="e">
        <f t="shared" si="8"/>
        <v>#DIV/0!</v>
      </c>
      <c r="P13" s="1" t="e">
        <f t="shared" si="9"/>
        <v>#DIV/0!</v>
      </c>
      <c r="Q13" s="1" t="e">
        <f t="shared" si="10"/>
        <v>#DIV/0!</v>
      </c>
      <c r="R13" s="12" t="e">
        <f t="shared" si="11"/>
        <v>#DIV/0!</v>
      </c>
      <c r="S13" s="12" t="e">
        <f t="shared" si="12"/>
        <v>#DIV/0!</v>
      </c>
      <c r="T13" s="1" t="e">
        <f t="shared" si="13"/>
        <v>#DIV/0!</v>
      </c>
      <c r="U13" s="1" t="e">
        <f t="shared" si="14"/>
        <v>#DIV/0!</v>
      </c>
      <c r="V13" s="1" t="e">
        <f t="shared" si="15"/>
        <v>#DIV/0!</v>
      </c>
      <c r="W13" s="1" t="e">
        <f>M13*0.239*1440</f>
        <v>#DIV/0!</v>
      </c>
      <c r="X13" s="1"/>
      <c r="Y13" s="1"/>
      <c r="Z13" s="8">
        <v>20.93</v>
      </c>
      <c r="AA13" s="8">
        <v>0.04</v>
      </c>
      <c r="AB13"/>
      <c r="AC13"/>
      <c r="AD13"/>
      <c r="AE13"/>
      <c r="AF13"/>
      <c r="AG13"/>
      <c r="AH13"/>
      <c r="AI13"/>
      <c r="AJ13"/>
      <c r="AK13"/>
      <c r="AL13"/>
      <c r="AM13"/>
      <c r="AN13"/>
      <c r="AO13"/>
      <c r="AP13"/>
      <c r="AQ13"/>
      <c r="AR13"/>
      <c r="AS13"/>
      <c r="AT13"/>
      <c r="AU13"/>
      <c r="AV13"/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  <c r="CF13"/>
      <c r="CG13"/>
      <c r="CH13"/>
      <c r="CI13"/>
      <c r="CJ13"/>
      <c r="CK13"/>
      <c r="CL13"/>
      <c r="CM13"/>
      <c r="CN13"/>
      <c r="CO13"/>
      <c r="CP13"/>
      <c r="CQ13"/>
      <c r="CR13"/>
      <c r="CS13"/>
      <c r="CT13"/>
      <c r="CU13"/>
      <c r="CV13"/>
      <c r="CW13"/>
      <c r="CX13"/>
      <c r="CY13"/>
      <c r="CZ13"/>
      <c r="DA13"/>
      <c r="DB13"/>
      <c r="DC13"/>
      <c r="DD13"/>
      <c r="DE13"/>
      <c r="DF13"/>
      <c r="DG13"/>
      <c r="DH13"/>
      <c r="DI13"/>
      <c r="DJ13"/>
      <c r="DK13"/>
      <c r="DL13"/>
      <c r="DM13"/>
      <c r="DN13"/>
      <c r="DO13"/>
      <c r="DP13"/>
      <c r="DQ13"/>
      <c r="DR13"/>
      <c r="DS13"/>
      <c r="DT13"/>
      <c r="DU13"/>
      <c r="DV13"/>
      <c r="DW13"/>
      <c r="DX13"/>
      <c r="DY13"/>
      <c r="DZ13"/>
      <c r="EA13"/>
      <c r="EB13"/>
      <c r="EC13"/>
      <c r="ED13"/>
      <c r="EE13"/>
      <c r="EF13"/>
      <c r="EG13"/>
      <c r="EH13"/>
      <c r="EI13"/>
      <c r="EJ13"/>
      <c r="EK13"/>
      <c r="EL13"/>
      <c r="EM13"/>
      <c r="EN13"/>
      <c r="EO13"/>
      <c r="EP13"/>
      <c r="EQ13"/>
      <c r="ER13"/>
      <c r="ES13"/>
      <c r="ET13"/>
      <c r="EU13"/>
      <c r="EV13"/>
      <c r="EW13"/>
      <c r="EX13"/>
      <c r="EY13"/>
      <c r="EZ13"/>
      <c r="FA13"/>
      <c r="FB13"/>
      <c r="FC13"/>
      <c r="FD13"/>
      <c r="FE13"/>
      <c r="FF13"/>
      <c r="FG13"/>
      <c r="FH13"/>
      <c r="FI13"/>
      <c r="FJ13"/>
      <c r="FK13"/>
      <c r="FL13"/>
      <c r="FM13"/>
      <c r="FN13"/>
      <c r="FO13"/>
      <c r="FP13"/>
      <c r="FQ13"/>
      <c r="FR13"/>
      <c r="FS13"/>
      <c r="FT13"/>
      <c r="FU13"/>
      <c r="FV13"/>
      <c r="FW13"/>
      <c r="FX13"/>
      <c r="FY13"/>
      <c r="FZ13"/>
      <c r="GA13"/>
      <c r="GB13"/>
      <c r="GC13"/>
      <c r="GD13"/>
      <c r="GE13"/>
      <c r="GF13"/>
      <c r="GG13"/>
      <c r="GH13"/>
      <c r="GI13"/>
      <c r="GJ13"/>
      <c r="GK13"/>
      <c r="GL13"/>
      <c r="GM13"/>
      <c r="GN13"/>
      <c r="GO13"/>
      <c r="GP13"/>
      <c r="GQ13"/>
      <c r="GR13"/>
      <c r="GS13"/>
      <c r="GT13"/>
      <c r="GU13"/>
      <c r="GV13"/>
      <c r="GW13"/>
      <c r="GX13"/>
      <c r="GY13"/>
      <c r="GZ13"/>
      <c r="HA13"/>
    </row>
    <row r="14" spans="1:210" s="9" customFormat="1" x14ac:dyDescent="0.15">
      <c r="A14" s="28">
        <v>7</v>
      </c>
      <c r="B14" s="6"/>
      <c r="C14" s="6"/>
      <c r="D14" s="10"/>
      <c r="E14" s="6"/>
      <c r="F14" s="7"/>
      <c r="G14" s="25" t="e">
        <f t="shared" si="0"/>
        <v>#DIV/0!</v>
      </c>
      <c r="H14" s="12" t="e">
        <f t="shared" si="1"/>
        <v>#DIV/0!</v>
      </c>
      <c r="I14" s="1" t="e">
        <f t="shared" si="2"/>
        <v>#DIV/0!</v>
      </c>
      <c r="J14" s="1" t="e">
        <f t="shared" si="3"/>
        <v>#DIV/0!</v>
      </c>
      <c r="K14" s="1" t="e">
        <f t="shared" si="4"/>
        <v>#DIV/0!</v>
      </c>
      <c r="L14" s="12" t="e">
        <f t="shared" si="5"/>
        <v>#DIV/0!</v>
      </c>
      <c r="M14" s="12" t="e">
        <f t="shared" si="6"/>
        <v>#DIV/0!</v>
      </c>
      <c r="N14" s="1" t="e">
        <f t="shared" si="7"/>
        <v>#DIV/0!</v>
      </c>
      <c r="O14" s="12" t="e">
        <f t="shared" si="8"/>
        <v>#DIV/0!</v>
      </c>
      <c r="P14" s="1" t="e">
        <f t="shared" si="9"/>
        <v>#DIV/0!</v>
      </c>
      <c r="Q14" s="1" t="e">
        <f t="shared" si="10"/>
        <v>#DIV/0!</v>
      </c>
      <c r="R14" s="12" t="e">
        <f t="shared" si="11"/>
        <v>#DIV/0!</v>
      </c>
      <c r="S14" s="12" t="e">
        <f t="shared" si="12"/>
        <v>#DIV/0!</v>
      </c>
      <c r="T14" s="1" t="e">
        <f t="shared" si="13"/>
        <v>#DIV/0!</v>
      </c>
      <c r="U14" s="1" t="e">
        <f t="shared" si="14"/>
        <v>#DIV/0!</v>
      </c>
      <c r="V14" s="1" t="e">
        <f t="shared" si="15"/>
        <v>#DIV/0!</v>
      </c>
      <c r="W14" s="1" t="e">
        <f>M14*0.239*1440</f>
        <v>#DIV/0!</v>
      </c>
      <c r="X14" s="1"/>
      <c r="Y14" s="1"/>
      <c r="Z14" s="8">
        <v>20.93</v>
      </c>
      <c r="AA14" s="8">
        <v>0.04</v>
      </c>
      <c r="AB14"/>
      <c r="AC14"/>
      <c r="AD14"/>
      <c r="AE14"/>
      <c r="AF14"/>
      <c r="AG14"/>
      <c r="AH14"/>
      <c r="AI14"/>
      <c r="AJ14"/>
      <c r="AK14"/>
      <c r="AL14"/>
      <c r="AM14"/>
      <c r="AN14"/>
      <c r="AO14"/>
      <c r="AP14"/>
      <c r="AQ14"/>
      <c r="AR14"/>
      <c r="AS14"/>
      <c r="AT14"/>
      <c r="AU14"/>
      <c r="AV14"/>
      <c r="AW14"/>
      <c r="AX14"/>
      <c r="AY14"/>
      <c r="AZ14"/>
      <c r="BA14"/>
      <c r="BB14"/>
      <c r="BC14"/>
      <c r="BD14"/>
      <c r="BE14"/>
      <c r="BF14"/>
      <c r="BG14"/>
      <c r="BH14"/>
      <c r="BI14"/>
      <c r="BJ14"/>
      <c r="BK14"/>
      <c r="BL14"/>
      <c r="BM14"/>
      <c r="BN14"/>
      <c r="BO14"/>
      <c r="BP14"/>
      <c r="BQ14"/>
      <c r="BR14"/>
      <c r="BS14"/>
      <c r="BT14"/>
      <c r="BU14"/>
      <c r="BV14"/>
      <c r="BW14"/>
      <c r="BX14"/>
      <c r="BY14"/>
      <c r="BZ14"/>
      <c r="CA14"/>
      <c r="CB14"/>
      <c r="CC14"/>
      <c r="CD14"/>
      <c r="CE14"/>
      <c r="CF14"/>
      <c r="CG14"/>
      <c r="CH14"/>
      <c r="CI14"/>
      <c r="CJ14"/>
      <c r="CK14"/>
      <c r="CL14"/>
      <c r="CM14"/>
      <c r="CN14"/>
      <c r="CO14"/>
      <c r="CP14"/>
      <c r="CQ14"/>
      <c r="CR14"/>
      <c r="CS14"/>
      <c r="CT14"/>
      <c r="CU14"/>
      <c r="CV14"/>
      <c r="CW14"/>
      <c r="CX14"/>
      <c r="CY14"/>
      <c r="CZ14"/>
      <c r="DA14"/>
      <c r="DB14"/>
      <c r="DC14"/>
      <c r="DD14"/>
      <c r="DE14"/>
      <c r="DF14"/>
      <c r="DG14"/>
      <c r="DH14"/>
      <c r="DI14"/>
      <c r="DJ14"/>
      <c r="DK14"/>
      <c r="DL14"/>
      <c r="DM14"/>
      <c r="DN14"/>
      <c r="DO14"/>
      <c r="DP14"/>
      <c r="DQ14"/>
      <c r="DR14"/>
      <c r="DS14"/>
      <c r="DT14"/>
      <c r="DU14"/>
      <c r="DV14"/>
      <c r="DW14"/>
      <c r="DX14"/>
      <c r="DY14"/>
      <c r="DZ14"/>
      <c r="EA14"/>
      <c r="EB14"/>
      <c r="EC14"/>
      <c r="ED14"/>
      <c r="EE14"/>
      <c r="EF14"/>
      <c r="EG14"/>
      <c r="EH14"/>
      <c r="EI14"/>
      <c r="EJ14"/>
      <c r="EK14"/>
      <c r="EL14"/>
      <c r="EM14"/>
      <c r="EN14"/>
      <c r="EO14"/>
      <c r="EP14"/>
      <c r="EQ14"/>
      <c r="ER14"/>
      <c r="ES14"/>
      <c r="ET14"/>
      <c r="EU14"/>
      <c r="EV14"/>
      <c r="EW14"/>
      <c r="EX14"/>
      <c r="EY14"/>
      <c r="EZ14"/>
      <c r="FA14"/>
      <c r="FB14"/>
      <c r="FC14"/>
      <c r="FD14"/>
      <c r="FE14"/>
      <c r="FF14"/>
      <c r="FG14"/>
      <c r="FH14"/>
      <c r="FI14"/>
      <c r="FJ14"/>
      <c r="FK14"/>
      <c r="FL14"/>
      <c r="FM14"/>
      <c r="FN14"/>
      <c r="FO14"/>
      <c r="FP14"/>
      <c r="FQ14"/>
      <c r="FR14"/>
      <c r="FS14"/>
      <c r="FT14"/>
      <c r="FU14"/>
      <c r="FV14"/>
      <c r="FW14"/>
      <c r="FX14"/>
      <c r="FY14"/>
      <c r="FZ14"/>
      <c r="GA14"/>
      <c r="GB14"/>
      <c r="GC14"/>
      <c r="GD14"/>
      <c r="GE14"/>
      <c r="GF14"/>
      <c r="GG14"/>
      <c r="GH14"/>
      <c r="GI14"/>
      <c r="GJ14"/>
      <c r="GK14"/>
      <c r="GL14"/>
      <c r="GM14"/>
      <c r="GN14"/>
      <c r="GO14"/>
      <c r="GP14"/>
      <c r="GQ14"/>
      <c r="GR14"/>
      <c r="GS14"/>
      <c r="GT14"/>
      <c r="GU14"/>
      <c r="GV14"/>
      <c r="GW14"/>
      <c r="GX14"/>
      <c r="GY14"/>
      <c r="GZ14"/>
      <c r="HA14"/>
    </row>
  </sheetData>
  <phoneticPr fontId="5" type="noConversion"/>
  <printOptions gridLines="1" gridLinesSet="0"/>
  <pageMargins left="0.75" right="0.75" top="1" bottom="1" header="0.5" footer="0.5"/>
  <pageSetup paperSize="9" orientation="landscape" horizontalDpi="300" verticalDpi="300" r:id="rId1"/>
  <headerFooter alignWithMargins="0">
    <oddHeader>&amp;A</oddHeader>
    <oddFooter>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Excel iOS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GasCalc_Original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Smith, Paul</dc:creator>
  <cp:lastModifiedBy>X</cp:lastModifiedBy>
  <dcterms:created xsi:type="dcterms:W3CDTF">2007-11-13T11:24:10Z</dcterms:created>
  <dcterms:modified xsi:type="dcterms:W3CDTF">2020-02-07T07:05:55Z</dcterms:modified>
</cp:coreProperties>
</file>