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472d4b942b1c7baf/Desktop/"/>
    </mc:Choice>
  </mc:AlternateContent>
  <xr:revisionPtr revIDLastSave="0" documentId="8_{7745F318-FBE7-4D3E-B37A-F724E23BF1C8}" xr6:coauthVersionLast="47" xr6:coauthVersionMax="47" xr10:uidLastSave="{00000000-0000-0000-0000-000000000000}"/>
  <bookViews>
    <workbookView xWindow="-98" yWindow="-98" windowWidth="21795" windowHeight="13695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H6" i="1"/>
  <c r="G6" i="1"/>
  <c r="F6" i="1"/>
  <c r="J3" i="1"/>
  <c r="H9" i="1"/>
  <c r="H25" i="1"/>
  <c r="H26" i="1"/>
  <c r="H27" i="1"/>
  <c r="H41" i="1"/>
  <c r="H42" i="1"/>
  <c r="H43" i="1"/>
  <c r="H57" i="1"/>
  <c r="H85" i="1"/>
  <c r="H86" i="1"/>
  <c r="H89" i="1"/>
  <c r="H90" i="1"/>
  <c r="H91" i="1"/>
  <c r="G9" i="1"/>
  <c r="I9" i="1" s="1"/>
  <c r="G10" i="1"/>
  <c r="I10" i="1" s="1"/>
  <c r="G11" i="1"/>
  <c r="I11" i="1" s="1"/>
  <c r="G12" i="1"/>
  <c r="I12" i="1" s="1"/>
  <c r="G13" i="1"/>
  <c r="I13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57" i="1"/>
  <c r="I57" i="1" s="1"/>
  <c r="G73" i="1"/>
  <c r="I73" i="1" s="1"/>
  <c r="G74" i="1"/>
  <c r="I74" i="1" s="1"/>
  <c r="G75" i="1"/>
  <c r="I75" i="1" s="1"/>
  <c r="G76" i="1"/>
  <c r="I76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F96" i="1"/>
  <c r="H96" i="1" s="1"/>
  <c r="F7" i="1"/>
  <c r="G7" i="1" s="1"/>
  <c r="I7" i="1" s="1"/>
  <c r="K7" i="1" s="1"/>
  <c r="L7" i="1" s="1"/>
  <c r="F8" i="1"/>
  <c r="G8" i="1" s="1"/>
  <c r="I8" i="1" s="1"/>
  <c r="F9" i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G16" i="1" s="1"/>
  <c r="I16" i="1" s="1"/>
  <c r="F17" i="1"/>
  <c r="F18" i="1"/>
  <c r="F19" i="1"/>
  <c r="F20" i="1"/>
  <c r="F21" i="1"/>
  <c r="G21" i="1" s="1"/>
  <c r="I21" i="1" s="1"/>
  <c r="J21" i="1" s="1"/>
  <c r="F22" i="1"/>
  <c r="G22" i="1" s="1"/>
  <c r="I22" i="1" s="1"/>
  <c r="F23" i="1"/>
  <c r="H23" i="1" s="1"/>
  <c r="F24" i="1"/>
  <c r="G24" i="1" s="1"/>
  <c r="I24" i="1" s="1"/>
  <c r="F25" i="1"/>
  <c r="G25" i="1" s="1"/>
  <c r="I25" i="1" s="1"/>
  <c r="F26" i="1"/>
  <c r="G26" i="1" s="1"/>
  <c r="I26" i="1" s="1"/>
  <c r="F27" i="1"/>
  <c r="G27" i="1" s="1"/>
  <c r="I27" i="1" s="1"/>
  <c r="F28" i="1"/>
  <c r="H28" i="1" s="1"/>
  <c r="F29" i="1"/>
  <c r="H29" i="1" s="1"/>
  <c r="F30" i="1"/>
  <c r="H30" i="1" s="1"/>
  <c r="F31" i="1"/>
  <c r="H31" i="1" s="1"/>
  <c r="F32" i="1"/>
  <c r="G32" i="1" s="1"/>
  <c r="I32" i="1" s="1"/>
  <c r="F33" i="1"/>
  <c r="F34" i="1"/>
  <c r="F35" i="1"/>
  <c r="F36" i="1"/>
  <c r="F37" i="1"/>
  <c r="G37" i="1" s="1"/>
  <c r="I37" i="1" s="1"/>
  <c r="J37" i="1" s="1"/>
  <c r="F38" i="1"/>
  <c r="G38" i="1" s="1"/>
  <c r="I38" i="1" s="1"/>
  <c r="F39" i="1"/>
  <c r="G39" i="1" s="1"/>
  <c r="I39" i="1" s="1"/>
  <c r="F40" i="1"/>
  <c r="H40" i="1" s="1"/>
  <c r="F41" i="1"/>
  <c r="F42" i="1"/>
  <c r="F43" i="1"/>
  <c r="F44" i="1"/>
  <c r="H44" i="1" s="1"/>
  <c r="F45" i="1"/>
  <c r="H45" i="1" s="1"/>
  <c r="F46" i="1"/>
  <c r="H46" i="1" s="1"/>
  <c r="F47" i="1"/>
  <c r="H47" i="1" s="1"/>
  <c r="F48" i="1"/>
  <c r="G48" i="1" s="1"/>
  <c r="I48" i="1" s="1"/>
  <c r="F49" i="1"/>
  <c r="F50" i="1"/>
  <c r="F51" i="1"/>
  <c r="F52" i="1"/>
  <c r="F53" i="1"/>
  <c r="G53" i="1" s="1"/>
  <c r="I53" i="1" s="1"/>
  <c r="J53" i="1" s="1"/>
  <c r="F54" i="1"/>
  <c r="G54" i="1" s="1"/>
  <c r="I54" i="1" s="1"/>
  <c r="K54" i="1" s="1"/>
  <c r="L54" i="1" s="1"/>
  <c r="F55" i="1"/>
  <c r="G55" i="1" s="1"/>
  <c r="I55" i="1" s="1"/>
  <c r="F56" i="1"/>
  <c r="G56" i="1" s="1"/>
  <c r="I56" i="1" s="1"/>
  <c r="K56" i="1" s="1"/>
  <c r="L56" i="1" s="1"/>
  <c r="F57" i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G64" i="1" s="1"/>
  <c r="I64" i="1" s="1"/>
  <c r="F65" i="1"/>
  <c r="F66" i="1"/>
  <c r="F67" i="1"/>
  <c r="F68" i="1"/>
  <c r="F69" i="1"/>
  <c r="G69" i="1" s="1"/>
  <c r="I69" i="1" s="1"/>
  <c r="J69" i="1" s="1"/>
  <c r="F70" i="1"/>
  <c r="G70" i="1" s="1"/>
  <c r="I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G80" i="1" s="1"/>
  <c r="I80" i="1" s="1"/>
  <c r="F81" i="1"/>
  <c r="F82" i="1"/>
  <c r="F83" i="1"/>
  <c r="F84" i="1"/>
  <c r="F85" i="1"/>
  <c r="G85" i="1" s="1"/>
  <c r="I85" i="1" s="1"/>
  <c r="J85" i="1" s="1"/>
  <c r="F86" i="1"/>
  <c r="G86" i="1" s="1"/>
  <c r="I86" i="1" s="1"/>
  <c r="F87" i="1"/>
  <c r="H87" i="1" s="1"/>
  <c r="F88" i="1"/>
  <c r="G88" i="1" s="1"/>
  <c r="I88" i="1" s="1"/>
  <c r="F89" i="1"/>
  <c r="F90" i="1"/>
  <c r="F91" i="1"/>
  <c r="F92" i="1"/>
  <c r="H92" i="1" s="1"/>
  <c r="F93" i="1"/>
  <c r="H93" i="1" s="1"/>
  <c r="F94" i="1"/>
  <c r="H94" i="1" s="1"/>
  <c r="F95" i="1"/>
  <c r="H95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63" i="1" l="1"/>
  <c r="I63" i="1" s="1"/>
  <c r="G61" i="1"/>
  <c r="I61" i="1" s="1"/>
  <c r="G60" i="1"/>
  <c r="I60" i="1" s="1"/>
  <c r="J60" i="1" s="1"/>
  <c r="G23" i="1"/>
  <c r="I23" i="1" s="1"/>
  <c r="G30" i="1"/>
  <c r="I30" i="1" s="1"/>
  <c r="J30" i="1" s="1"/>
  <c r="G59" i="1"/>
  <c r="I59" i="1" s="1"/>
  <c r="J59" i="1" s="1"/>
  <c r="G15" i="1"/>
  <c r="I15" i="1" s="1"/>
  <c r="J15" i="1" s="1"/>
  <c r="G31" i="1"/>
  <c r="I31" i="1" s="1"/>
  <c r="J31" i="1" s="1"/>
  <c r="I6" i="1"/>
  <c r="L6" i="1" s="1"/>
  <c r="G29" i="1"/>
  <c r="I29" i="1" s="1"/>
  <c r="G28" i="1"/>
  <c r="I28" i="1" s="1"/>
  <c r="K28" i="1" s="1"/>
  <c r="L28" i="1" s="1"/>
  <c r="G62" i="1"/>
  <c r="I62" i="1" s="1"/>
  <c r="G95" i="1"/>
  <c r="I95" i="1" s="1"/>
  <c r="J95" i="1" s="1"/>
  <c r="G58" i="1"/>
  <c r="I58" i="1" s="1"/>
  <c r="K58" i="1" s="1"/>
  <c r="L58" i="1" s="1"/>
  <c r="G14" i="1"/>
  <c r="I14" i="1" s="1"/>
  <c r="J14" i="1" s="1"/>
  <c r="K55" i="1"/>
  <c r="L55" i="1" s="1"/>
  <c r="J55" i="1"/>
  <c r="H8" i="1"/>
  <c r="H7" i="1"/>
  <c r="G96" i="1"/>
  <c r="I96" i="1" s="1"/>
  <c r="K96" i="1" s="1"/>
  <c r="L96" i="1" s="1"/>
  <c r="G72" i="1"/>
  <c r="I72" i="1" s="1"/>
  <c r="J72" i="1" s="1"/>
  <c r="G71" i="1"/>
  <c r="I71" i="1" s="1"/>
  <c r="K71" i="1" s="1"/>
  <c r="L71" i="1" s="1"/>
  <c r="G40" i="1"/>
  <c r="I40" i="1" s="1"/>
  <c r="K40" i="1" s="1"/>
  <c r="L40" i="1" s="1"/>
  <c r="H37" i="1"/>
  <c r="H69" i="1"/>
  <c r="H39" i="1"/>
  <c r="H56" i="1"/>
  <c r="G79" i="1"/>
  <c r="I79" i="1" s="1"/>
  <c r="J79" i="1" s="1"/>
  <c r="H55" i="1"/>
  <c r="K85" i="1"/>
  <c r="L85" i="1" s="1"/>
  <c r="G78" i="1"/>
  <c r="I78" i="1" s="1"/>
  <c r="J78" i="1" s="1"/>
  <c r="H88" i="1"/>
  <c r="H54" i="1"/>
  <c r="K69" i="1"/>
  <c r="L69" i="1" s="1"/>
  <c r="H38" i="1"/>
  <c r="H70" i="1"/>
  <c r="H24" i="1"/>
  <c r="G87" i="1"/>
  <c r="I87" i="1" s="1"/>
  <c r="K87" i="1" s="1"/>
  <c r="L87" i="1" s="1"/>
  <c r="H22" i="1"/>
  <c r="H21" i="1"/>
  <c r="G77" i="1"/>
  <c r="I77" i="1" s="1"/>
  <c r="G47" i="1"/>
  <c r="I47" i="1" s="1"/>
  <c r="K47" i="1" s="1"/>
  <c r="L47" i="1" s="1"/>
  <c r="H53" i="1"/>
  <c r="K53" i="1"/>
  <c r="L53" i="1" s="1"/>
  <c r="K59" i="1"/>
  <c r="L59" i="1" s="1"/>
  <c r="K72" i="1"/>
  <c r="L72" i="1" s="1"/>
  <c r="J57" i="1"/>
  <c r="K57" i="1"/>
  <c r="L57" i="1" s="1"/>
  <c r="J76" i="1"/>
  <c r="K76" i="1"/>
  <c r="L76" i="1" s="1"/>
  <c r="K23" i="1"/>
  <c r="L23" i="1" s="1"/>
  <c r="J23" i="1"/>
  <c r="K15" i="1"/>
  <c r="L15" i="1" s="1"/>
  <c r="J42" i="1"/>
  <c r="K42" i="1"/>
  <c r="L42" i="1" s="1"/>
  <c r="K22" i="1"/>
  <c r="L22" i="1" s="1"/>
  <c r="J22" i="1"/>
  <c r="J41" i="1"/>
  <c r="K41" i="1"/>
  <c r="L41" i="1" s="1"/>
  <c r="J96" i="1"/>
  <c r="J43" i="1"/>
  <c r="K43" i="1"/>
  <c r="L43" i="1" s="1"/>
  <c r="H52" i="1"/>
  <c r="G52" i="1"/>
  <c r="I52" i="1" s="1"/>
  <c r="H20" i="1"/>
  <c r="G20" i="1"/>
  <c r="I20" i="1" s="1"/>
  <c r="J12" i="1"/>
  <c r="K12" i="1"/>
  <c r="L12" i="1" s="1"/>
  <c r="J26" i="1"/>
  <c r="K26" i="1"/>
  <c r="L26" i="1" s="1"/>
  <c r="H83" i="1"/>
  <c r="G83" i="1"/>
  <c r="I83" i="1" s="1"/>
  <c r="H51" i="1"/>
  <c r="G51" i="1"/>
  <c r="I51" i="1" s="1"/>
  <c r="H35" i="1"/>
  <c r="G35" i="1"/>
  <c r="I35" i="1" s="1"/>
  <c r="H19" i="1"/>
  <c r="G19" i="1"/>
  <c r="I19" i="1" s="1"/>
  <c r="J11" i="1"/>
  <c r="K11" i="1"/>
  <c r="L11" i="1" s="1"/>
  <c r="G66" i="1"/>
  <c r="I66" i="1" s="1"/>
  <c r="H66" i="1"/>
  <c r="G34" i="1"/>
  <c r="I34" i="1" s="1"/>
  <c r="H34" i="1"/>
  <c r="J93" i="1"/>
  <c r="K93" i="1"/>
  <c r="L93" i="1" s="1"/>
  <c r="J63" i="1"/>
  <c r="K63" i="1"/>
  <c r="L63" i="1" s="1"/>
  <c r="J54" i="1"/>
  <c r="J89" i="1"/>
  <c r="K89" i="1"/>
  <c r="L89" i="1" s="1"/>
  <c r="K24" i="1"/>
  <c r="L24" i="1" s="1"/>
  <c r="J24" i="1"/>
  <c r="G81" i="1"/>
  <c r="I81" i="1" s="1"/>
  <c r="H81" i="1"/>
  <c r="G65" i="1"/>
  <c r="I65" i="1" s="1"/>
  <c r="H65" i="1"/>
  <c r="G49" i="1"/>
  <c r="I49" i="1" s="1"/>
  <c r="H49" i="1"/>
  <c r="G33" i="1"/>
  <c r="I33" i="1" s="1"/>
  <c r="H33" i="1"/>
  <c r="G17" i="1"/>
  <c r="I17" i="1" s="1"/>
  <c r="H17" i="1"/>
  <c r="J92" i="1"/>
  <c r="K92" i="1"/>
  <c r="L92" i="1" s="1"/>
  <c r="J62" i="1"/>
  <c r="K62" i="1"/>
  <c r="L62" i="1" s="1"/>
  <c r="K39" i="1"/>
  <c r="L39" i="1" s="1"/>
  <c r="J39" i="1"/>
  <c r="J88" i="1"/>
  <c r="K88" i="1"/>
  <c r="L88" i="1" s="1"/>
  <c r="J10" i="1"/>
  <c r="K10" i="1"/>
  <c r="L10" i="1" s="1"/>
  <c r="K21" i="1"/>
  <c r="L21" i="1" s="1"/>
  <c r="J29" i="1"/>
  <c r="K29" i="1"/>
  <c r="L29" i="1" s="1"/>
  <c r="K73" i="1"/>
  <c r="L73" i="1" s="1"/>
  <c r="J73" i="1"/>
  <c r="J27" i="1"/>
  <c r="K27" i="1"/>
  <c r="L27" i="1" s="1"/>
  <c r="J58" i="1"/>
  <c r="J77" i="1"/>
  <c r="K77" i="1"/>
  <c r="L77" i="1" s="1"/>
  <c r="J46" i="1"/>
  <c r="K46" i="1"/>
  <c r="L46" i="1" s="1"/>
  <c r="J75" i="1"/>
  <c r="K75" i="1"/>
  <c r="L75" i="1" s="1"/>
  <c r="J45" i="1"/>
  <c r="K45" i="1"/>
  <c r="L45" i="1" s="1"/>
  <c r="K86" i="1"/>
  <c r="L86" i="1" s="1"/>
  <c r="J86" i="1"/>
  <c r="K70" i="1"/>
  <c r="L70" i="1" s="1"/>
  <c r="J70" i="1"/>
  <c r="K38" i="1"/>
  <c r="L38" i="1" s="1"/>
  <c r="J38" i="1"/>
  <c r="J44" i="1"/>
  <c r="K44" i="1"/>
  <c r="L44" i="1" s="1"/>
  <c r="J13" i="1"/>
  <c r="K13" i="1"/>
  <c r="L13" i="1" s="1"/>
  <c r="H84" i="1"/>
  <c r="G84" i="1"/>
  <c r="I84" i="1" s="1"/>
  <c r="H68" i="1"/>
  <c r="G68" i="1"/>
  <c r="I68" i="1" s="1"/>
  <c r="H36" i="1"/>
  <c r="G36" i="1"/>
  <c r="I36" i="1" s="1"/>
  <c r="K95" i="1"/>
  <c r="L95" i="1" s="1"/>
  <c r="J56" i="1"/>
  <c r="K37" i="1"/>
  <c r="L37" i="1" s="1"/>
  <c r="H67" i="1"/>
  <c r="G67" i="1"/>
  <c r="I67" i="1" s="1"/>
  <c r="J94" i="1"/>
  <c r="K94" i="1"/>
  <c r="L94" i="1" s="1"/>
  <c r="J90" i="1"/>
  <c r="K90" i="1"/>
  <c r="L90" i="1" s="1"/>
  <c r="K25" i="1"/>
  <c r="L25" i="1" s="1"/>
  <c r="J25" i="1"/>
  <c r="G82" i="1"/>
  <c r="I82" i="1" s="1"/>
  <c r="H82" i="1"/>
  <c r="G50" i="1"/>
  <c r="I50" i="1" s="1"/>
  <c r="H50" i="1"/>
  <c r="G18" i="1"/>
  <c r="I18" i="1" s="1"/>
  <c r="H18" i="1"/>
  <c r="J80" i="1"/>
  <c r="K80" i="1"/>
  <c r="L80" i="1" s="1"/>
  <c r="J64" i="1"/>
  <c r="K64" i="1"/>
  <c r="L64" i="1" s="1"/>
  <c r="J48" i="1"/>
  <c r="K48" i="1"/>
  <c r="L48" i="1" s="1"/>
  <c r="J32" i="1"/>
  <c r="K32" i="1"/>
  <c r="L32" i="1" s="1"/>
  <c r="J16" i="1"/>
  <c r="K16" i="1"/>
  <c r="L16" i="1" s="1"/>
  <c r="J91" i="1"/>
  <c r="K91" i="1"/>
  <c r="L91" i="1" s="1"/>
  <c r="J61" i="1"/>
  <c r="K61" i="1"/>
  <c r="L61" i="1" s="1"/>
  <c r="J7" i="1"/>
  <c r="J9" i="1"/>
  <c r="K9" i="1"/>
  <c r="L9" i="1" s="1"/>
  <c r="J74" i="1"/>
  <c r="K74" i="1"/>
  <c r="L74" i="1" s="1"/>
  <c r="J8" i="1"/>
  <c r="K8" i="1"/>
  <c r="L8" i="1" s="1"/>
  <c r="H64" i="1"/>
  <c r="H48" i="1"/>
  <c r="H16" i="1"/>
  <c r="H80" i="1"/>
  <c r="H32" i="1"/>
  <c r="J87" i="1"/>
  <c r="K31" i="1" l="1"/>
  <c r="L31" i="1" s="1"/>
  <c r="J28" i="1"/>
  <c r="K14" i="1"/>
  <c r="L14" i="1" s="1"/>
  <c r="J40" i="1"/>
  <c r="K30" i="1"/>
  <c r="L30" i="1" s="1"/>
  <c r="K60" i="1"/>
  <c r="L60" i="1" s="1"/>
  <c r="K79" i="1"/>
  <c r="L79" i="1" s="1"/>
  <c r="J47" i="1"/>
  <c r="K78" i="1"/>
  <c r="L78" i="1" s="1"/>
  <c r="J71" i="1"/>
  <c r="J66" i="1"/>
  <c r="K66" i="1"/>
  <c r="L66" i="1" s="1"/>
  <c r="J52" i="1"/>
  <c r="K52" i="1"/>
  <c r="L52" i="1" s="1"/>
  <c r="J35" i="1"/>
  <c r="K35" i="1"/>
  <c r="L35" i="1" s="1"/>
  <c r="J51" i="1"/>
  <c r="K51" i="1"/>
  <c r="L51" i="1" s="1"/>
  <c r="J20" i="1"/>
  <c r="K20" i="1"/>
  <c r="L20" i="1" s="1"/>
  <c r="J67" i="1"/>
  <c r="K67" i="1"/>
  <c r="L67" i="1" s="1"/>
  <c r="J50" i="1"/>
  <c r="K50" i="1"/>
  <c r="L50" i="1" s="1"/>
  <c r="J68" i="1"/>
  <c r="K68" i="1"/>
  <c r="L68" i="1" s="1"/>
  <c r="J17" i="1"/>
  <c r="K17" i="1"/>
  <c r="L17" i="1" s="1"/>
  <c r="J82" i="1"/>
  <c r="K82" i="1"/>
  <c r="L82" i="1" s="1"/>
  <c r="J49" i="1"/>
  <c r="K49" i="1"/>
  <c r="L49" i="1" s="1"/>
  <c r="J65" i="1"/>
  <c r="K65" i="1"/>
  <c r="L65" i="1" s="1"/>
  <c r="J81" i="1"/>
  <c r="K81" i="1"/>
  <c r="L81" i="1" s="1"/>
  <c r="J83" i="1"/>
  <c r="K83" i="1"/>
  <c r="L83" i="1" s="1"/>
  <c r="J33" i="1"/>
  <c r="K33" i="1"/>
  <c r="L33" i="1" s="1"/>
  <c r="J19" i="1"/>
  <c r="K19" i="1"/>
  <c r="L19" i="1" s="1"/>
  <c r="J18" i="1"/>
  <c r="K18" i="1"/>
  <c r="L18" i="1" s="1"/>
  <c r="J36" i="1"/>
  <c r="K36" i="1"/>
  <c r="L36" i="1" s="1"/>
  <c r="J84" i="1"/>
  <c r="K84" i="1"/>
  <c r="L84" i="1" s="1"/>
  <c r="J34" i="1"/>
  <c r="K34" i="1"/>
  <c r="L34" i="1" s="1"/>
</calcChain>
</file>

<file path=xl/sharedStrings.xml><?xml version="1.0" encoding="utf-8"?>
<sst xmlns="http://schemas.openxmlformats.org/spreadsheetml/2006/main" count="32" uniqueCount="30">
  <si>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</si>
  <si>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</si>
  <si>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</si>
  <si>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</si>
  <si>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</si>
  <si>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</si>
  <si>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</si>
  <si>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</si>
  <si>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</si>
  <si>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</si>
  <si>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</si>
  <si>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</si>
  <si>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</si>
  <si>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engine power (kW)</t>
  </si>
  <si>
    <t>engine torque (nm)</t>
  </si>
  <si>
    <t>bmep</t>
  </si>
  <si>
    <t>Arm length</t>
  </si>
  <si>
    <t>m</t>
  </si>
  <si>
    <t>displacement</t>
  </si>
  <si>
    <t>liters</t>
  </si>
  <si>
    <t>SAE</t>
  </si>
  <si>
    <t>CF</t>
  </si>
  <si>
    <t>Thermal Efficiency</t>
  </si>
  <si>
    <t>calorific value of petrol</t>
  </si>
  <si>
    <t>j/kg</t>
  </si>
  <si>
    <t>SFC (kg/kWh)</t>
  </si>
  <si>
    <t>density of gasoline</t>
  </si>
  <si>
    <t>brake power</t>
  </si>
  <si>
    <t>corrected power (kW)</t>
  </si>
  <si>
    <t>[1600 cc]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</si>
</sst>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0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to show 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0.273234111882181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0.26901064575969158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0.26461922538017674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0.3294918270489805</c:v>
                </c:pt>
                <c:pt idx="76">
                  <c:v>0.33055927034591231</c:v>
                </c:pt>
                <c:pt idx="77">
                  <c:v>0.33403831531281458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0.37135020677873043</c:v>
                </c:pt>
                <c:pt idx="90">
                  <c:v>0.37449747037796538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90-4DFE-8C65-D0A539F84A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2712976"/>
        <c:axId val="662710576"/>
      </c:scatterChart>
      <c:valAx>
        <c:axId val="66271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</a:t>
                </a:r>
                <a:r>
                  <a:rPr lang="en-GB"/>
                  <a:t>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10576"/>
        <c:crosses val="autoZero"/>
        <c:crossBetween val="midCat"/>
      </c:valAx>
      <c:valAx>
        <c:axId val="662710576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12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to show</a:t>
            </a:r>
            <a:r>
              <a:rPr lang="en-US" baseline="0"/>
              <a:t> </a:t>
            </a: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2E-49ED-97E5-900E43CF2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2157152"/>
        <c:axId val="672157632"/>
      </c:scatterChart>
      <c:valAx>
        <c:axId val="672157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57632"/>
        <c:crosses val="autoZero"/>
        <c:crossBetween val="midCat"/>
      </c:valAx>
      <c:valAx>
        <c:axId val="672157632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57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to show 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1F-4C59-AE4A-332A573DF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856336"/>
        <c:axId val="664855856"/>
      </c:scatterChart>
      <c:valAx>
        <c:axId val="664856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55856"/>
        <c:crosses val="autoZero"/>
        <c:crossBetween val="midCat"/>
      </c:valAx>
      <c:valAx>
        <c:axId val="66485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56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 of Torque </a:t>
            </a:r>
            <a:r>
              <a:rPr lang="en-GB" baseline="0"/>
              <a:t>and Brake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9FC-48BF-ACAF-71D24FDFE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2157152"/>
        <c:axId val="672157632"/>
      </c:scatterChart>
      <c:scatterChart>
        <c:scatterStyle val="smoothMarker"/>
        <c:varyColors val="0"/>
        <c:ser>
          <c:idx val="1"/>
          <c:order val="1"/>
          <c:tx>
            <c:v>Brake Power (kW)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41.337245272234725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5B-C9FC-48BF-ACAF-71D24FDFE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494768"/>
        <c:axId val="427495728"/>
      </c:scatterChart>
      <c:valAx>
        <c:axId val="672157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57632"/>
        <c:crosses val="autoZero"/>
        <c:crossBetween val="midCat"/>
      </c:valAx>
      <c:valAx>
        <c:axId val="67215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57152"/>
        <c:crosses val="autoZero"/>
        <c:crossBetween val="midCat"/>
      </c:valAx>
      <c:valAx>
        <c:axId val="4274957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494768"/>
        <c:crosses val="max"/>
        <c:crossBetween val="midCat"/>
      </c:valAx>
      <c:valAx>
        <c:axId val="427494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7495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to show Lambda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lambda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9C-4150-809A-8754455BFA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2712976"/>
        <c:axId val="662710576"/>
      </c:scatterChart>
      <c:valAx>
        <c:axId val="66271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</a:t>
                </a:r>
                <a:r>
                  <a:rPr lang="en-GB"/>
                  <a:t>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10576"/>
        <c:crosses val="autoZero"/>
        <c:crossBetween val="midCat"/>
      </c:valAx>
      <c:valAx>
        <c:axId val="662710576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12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17859</xdr:colOff>
      <xdr:row>8</xdr:row>
      <xdr:rowOff>113705</xdr:rowOff>
    </xdr:from>
    <xdr:to>
      <xdr:col>20</xdr:col>
      <xdr:colOff>47624</xdr:colOff>
      <xdr:row>23</xdr:row>
      <xdr:rowOff>177999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4F5B7AE-BC62-BD5F-090D-98CE05524D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642938</xdr:colOff>
      <xdr:row>25</xdr:row>
      <xdr:rowOff>84930</xdr:rowOff>
    </xdr:from>
    <xdr:to>
      <xdr:col>20</xdr:col>
      <xdr:colOff>39688</xdr:colOff>
      <xdr:row>40</xdr:row>
      <xdr:rowOff>89693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2ED1C03-1427-820E-A4A9-F97F596C0C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643972</xdr:colOff>
      <xdr:row>42</xdr:row>
      <xdr:rowOff>10559</xdr:rowOff>
    </xdr:from>
    <xdr:to>
      <xdr:col>20</xdr:col>
      <xdr:colOff>39342</xdr:colOff>
      <xdr:row>57</xdr:row>
      <xdr:rowOff>36028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BA7DC96-AEFF-9973-D2FB-9749B8D3B7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0</xdr:colOff>
      <xdr:row>28</xdr:row>
      <xdr:rowOff>0</xdr:rowOff>
    </xdr:from>
    <xdr:to>
      <xdr:col>33</xdr:col>
      <xdr:colOff>100853</xdr:colOff>
      <xdr:row>43</xdr:row>
      <xdr:rowOff>4761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C58068-24E0-4932-83AA-2B4B8354E8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0</xdr:colOff>
      <xdr:row>9</xdr:row>
      <xdr:rowOff>0</xdr:rowOff>
    </xdr:from>
    <xdr:to>
      <xdr:col>30</xdr:col>
      <xdr:colOff>29765</xdr:colOff>
      <xdr:row>24</xdr:row>
      <xdr:rowOff>64294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63AD610-7624-4E18-B807-1CC2A11E42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zoomScale="47" workbookViewId="0">
      <selection activeCell="X10" sqref="X10"/>
    </sheetView>
  </sheetViews>
  <sheetFormatPr defaultRowHeight="14.25" x14ac:dyDescent="0.45"/>
  <cols>
    <col min="1" max="1" width="9.1328125" style="1"/>
    <col min="2" max="2" width="13.3984375" style="1" customWidth="1"/>
    <col min="3" max="3" width="14.59765625" customWidth="1"/>
    <col min="4" max="4" width="10.59765625" style="1" customWidth="1"/>
    <col min="6" max="6" width="19.796875" customWidth="1"/>
    <col min="7" max="7" width="18.9296875" style="1" customWidth="1"/>
    <col min="8" max="8" width="9.1328125" style="1"/>
    <col min="9" max="9" width="18.19921875" style="1" customWidth="1"/>
    <col min="10" max="10" width="17.73046875" customWidth="1"/>
    <col min="11" max="11" width="15.9296875" customWidth="1"/>
    <col min="13" max="13" width="16" customWidth="1"/>
  </cols>
  <sheetData>
    <row r="1" spans="1:18" x14ac:dyDescent="0.45">
      <c r="A1"/>
      <c r="B1"/>
      <c r="G1" s="2" t="s">
        <v>0</v>
      </c>
      <c r="H1" s="2" t="s">
        <v>1</v>
      </c>
      <c r="I1" s="2" t="s">
        <v>2</v>
      </c>
      <c r="J1" s="2" t="s">
        <v>21</v>
      </c>
      <c r="K1" s="2" t="s">
        <v>16</v>
      </c>
      <c r="M1" s="2" t="s">
        <v>18</v>
      </c>
      <c r="O1" t="s">
        <v>20</v>
      </c>
      <c r="P1" t="s">
        <v>23</v>
      </c>
      <c r="R1" t="s">
        <v>26</v>
      </c>
    </row>
    <row r="2" spans="1:18" x14ac:dyDescent="0.45">
      <c r="C2" s="1"/>
      <c r="G2" s="2" t="s">
        <v>3</v>
      </c>
      <c r="H2" s="2" t="s">
        <v>4</v>
      </c>
      <c r="I2" s="2" t="s">
        <v>5</v>
      </c>
      <c r="K2" s="2" t="s">
        <v>17</v>
      </c>
      <c r="M2" s="2" t="s">
        <v>19</v>
      </c>
      <c r="P2">
        <v>44000000</v>
      </c>
      <c r="R2">
        <v>0.75</v>
      </c>
    </row>
    <row r="3" spans="1:18" x14ac:dyDescent="0.45">
      <c r="C3" s="1"/>
      <c r="G3" s="3">
        <v>1018.9</v>
      </c>
      <c r="H3" s="3">
        <v>46</v>
      </c>
      <c r="I3" s="3">
        <v>27</v>
      </c>
      <c r="J3" s="5">
        <f>(1.01325/(G3/1000))*(SQRT((I3+273)/293))</f>
        <v>1.0062638416647911</v>
      </c>
      <c r="K3" s="3">
        <v>0.81577599999999995</v>
      </c>
      <c r="M3" s="6" t="s">
        <v>29</v>
      </c>
      <c r="O3">
        <v>990</v>
      </c>
      <c r="P3" t="s">
        <v>24</v>
      </c>
    </row>
    <row r="4" spans="1:18" x14ac:dyDescent="0.45">
      <c r="A4" s="2" t="s">
        <v>6</v>
      </c>
      <c r="B4" s="2" t="s">
        <v>7</v>
      </c>
      <c r="C4" s="2" t="s">
        <v>8</v>
      </c>
      <c r="D4" s="2" t="s">
        <v>9</v>
      </c>
      <c r="G4" s="1" t="s">
        <v>27</v>
      </c>
      <c r="M4">
        <v>1.6</v>
      </c>
    </row>
    <row r="5" spans="1:18" x14ac:dyDescent="0.45">
      <c r="A5" s="2" t="s">
        <v>10</v>
      </c>
      <c r="B5" s="2" t="s">
        <v>11</v>
      </c>
      <c r="C5" s="2" t="s">
        <v>12</v>
      </c>
      <c r="D5" s="2" t="s">
        <v>9</v>
      </c>
      <c r="F5" s="2" t="s">
        <v>14</v>
      </c>
      <c r="G5" s="2" t="s">
        <v>13</v>
      </c>
      <c r="H5" s="2" t="s">
        <v>15</v>
      </c>
      <c r="I5" s="2" t="s">
        <v>28</v>
      </c>
      <c r="J5" s="2" t="s">
        <v>25</v>
      </c>
      <c r="K5" s="2" t="s">
        <v>22</v>
      </c>
      <c r="L5" s="2" t="s">
        <v>4</v>
      </c>
    </row>
    <row r="6" spans="1:18" x14ac:dyDescent="0.45">
      <c r="A6" s="1">
        <v>102.27500000000001</v>
      </c>
      <c r="B6" s="1">
        <v>1000</v>
      </c>
      <c r="C6" s="1">
        <v>7.0400000000000004E-2</v>
      </c>
      <c r="D6" s="1">
        <v>1.2658</v>
      </c>
      <c r="F6">
        <f>A6*$K$3</f>
        <v>83.433490399999997</v>
      </c>
      <c r="G6" s="1">
        <f>((2*PI()*B6*F6)/60)/1000</f>
        <v>8.7371346834664845</v>
      </c>
      <c r="H6" s="1">
        <f>((4*PI()*F6)/$M$4)</f>
        <v>655.28510125998628</v>
      </c>
      <c r="I6" s="1">
        <f>G6*$J$3</f>
        <v>8.7918627117276724</v>
      </c>
      <c r="J6">
        <f>((C6*60)*0.75)/I6</f>
        <v>0.36033319717039375</v>
      </c>
      <c r="K6">
        <f>(I6*1000)/(0.75*(C6/60)*$P$2)</f>
        <v>0.22706257003428904</v>
      </c>
      <c r="L6" s="4">
        <f>K6</f>
        <v>0.22706257003428904</v>
      </c>
    </row>
    <row r="7" spans="1:18" x14ac:dyDescent="0.4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 t="shared" ref="F7:F70" si="1">A7*$K$3</f>
        <v>83.825878656</v>
      </c>
      <c r="G7" s="1">
        <f t="shared" ref="G7:G70" si="2">((2*PI()*B7*F7)/60)/1000</f>
        <v>9.2171367598239673</v>
      </c>
      <c r="H7" s="1">
        <f t="shared" ref="H7:H70" si="3">((4*PI()*F7)/$M$4)</f>
        <v>658.36691141599749</v>
      </c>
      <c r="I7" s="1">
        <f t="shared" ref="I7:I70" si="4">G7*$J$3</f>
        <v>9.2748714450902305</v>
      </c>
      <c r="J7">
        <f t="shared" ref="J7:J70" si="5">((C7*60)*0.75)/I7</f>
        <v>0.35127171511629557</v>
      </c>
      <c r="K7">
        <f t="shared" ref="K7:K70" si="6">(I7*1000)/(0.75*(C7/60)*$P$2)</f>
        <v>0.23291992579332566</v>
      </c>
      <c r="L7" s="4">
        <f t="shared" ref="L7:L70" si="7">K7</f>
        <v>0.23291992579332566</v>
      </c>
    </row>
    <row r="8" spans="1:18" x14ac:dyDescent="0.4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si="1"/>
        <v>84.586997663999995</v>
      </c>
      <c r="G8" s="1">
        <f t="shared" si="2"/>
        <v>9.7437226498494454</v>
      </c>
      <c r="H8" s="1">
        <f t="shared" si="3"/>
        <v>664.34472612609829</v>
      </c>
      <c r="I8" s="1">
        <f t="shared" si="4"/>
        <v>9.8047557857537413</v>
      </c>
      <c r="J8">
        <f t="shared" si="5"/>
        <v>0.33825421789891563</v>
      </c>
      <c r="K8">
        <f t="shared" si="6"/>
        <v>0.24188370015427998</v>
      </c>
      <c r="L8" s="4">
        <f t="shared" si="7"/>
        <v>0.24188370015427998</v>
      </c>
    </row>
    <row r="9" spans="1:18" x14ac:dyDescent="0.4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85.011201184000001</v>
      </c>
      <c r="G9" s="1">
        <f t="shared" si="2"/>
        <v>10.237704995979101</v>
      </c>
      <c r="H9" s="1">
        <f t="shared" si="3"/>
        <v>667.67641278124586</v>
      </c>
      <c r="I9" s="1">
        <f t="shared" si="4"/>
        <v>10.301832359084754</v>
      </c>
      <c r="J9">
        <f t="shared" si="5"/>
        <v>0.31800168026526204</v>
      </c>
      <c r="K9">
        <f t="shared" si="6"/>
        <v>0.25728852045666217</v>
      </c>
      <c r="L9" s="4">
        <f t="shared" si="7"/>
        <v>0.25728852045666217</v>
      </c>
    </row>
    <row r="10" spans="1:18" x14ac:dyDescent="0.4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86.318074335999995</v>
      </c>
      <c r="G10" s="1">
        <f t="shared" si="2"/>
        <v>10.847049128239808</v>
      </c>
      <c r="H10" s="1">
        <f t="shared" si="3"/>
        <v>677.94057051498805</v>
      </c>
      <c r="I10" s="1">
        <f t="shared" si="4"/>
        <v>10.914993326509313</v>
      </c>
      <c r="J10">
        <f t="shared" si="5"/>
        <v>0.30673404003543375</v>
      </c>
      <c r="K10">
        <f t="shared" si="6"/>
        <v>0.26673981736337521</v>
      </c>
      <c r="L10" s="4">
        <f t="shared" si="7"/>
        <v>0.26673981736337521</v>
      </c>
    </row>
    <row r="11" spans="1:18" x14ac:dyDescent="0.4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87.704077760000004</v>
      </c>
      <c r="G11" s="1">
        <f t="shared" si="2"/>
        <v>11.480436932528498</v>
      </c>
      <c r="H11" s="1">
        <f t="shared" si="3"/>
        <v>688.82621595170986</v>
      </c>
      <c r="I11" s="1">
        <f t="shared" si="4"/>
        <v>11.552348571716477</v>
      </c>
      <c r="J11">
        <f t="shared" si="5"/>
        <v>0.30753486859790308</v>
      </c>
      <c r="K11">
        <f t="shared" si="6"/>
        <v>0.26604522014431409</v>
      </c>
      <c r="L11" s="4">
        <f t="shared" si="7"/>
        <v>0.26604522014431409</v>
      </c>
    </row>
    <row r="12" spans="1:18" x14ac:dyDescent="0.4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89.317682687999991</v>
      </c>
      <c r="G12" s="1">
        <f t="shared" si="2"/>
        <v>12.159323616625683</v>
      </c>
      <c r="H12" s="1">
        <f t="shared" si="3"/>
        <v>701.49943942071252</v>
      </c>
      <c r="I12" s="1">
        <f t="shared" si="4"/>
        <v>12.235487694511182</v>
      </c>
      <c r="J12">
        <f t="shared" si="5"/>
        <v>0.29054828779687847</v>
      </c>
      <c r="K12">
        <f t="shared" si="6"/>
        <v>0.28159925649047596</v>
      </c>
      <c r="L12" s="4">
        <f t="shared" si="7"/>
        <v>0.28159925649047596</v>
      </c>
    </row>
    <row r="13" spans="1:18" x14ac:dyDescent="0.4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91.201309471999991</v>
      </c>
      <c r="G13" s="1">
        <f t="shared" si="2"/>
        <v>12.893281372575199</v>
      </c>
      <c r="H13" s="1">
        <f t="shared" si="3"/>
        <v>716.29340958751095</v>
      </c>
      <c r="I13" s="1">
        <f t="shared" si="4"/>
        <v>12.97404284563261</v>
      </c>
      <c r="J13">
        <f t="shared" si="5"/>
        <v>0.276089731059104</v>
      </c>
      <c r="K13">
        <f t="shared" si="6"/>
        <v>0.29634634183719988</v>
      </c>
      <c r="L13" s="4">
        <f t="shared" si="7"/>
        <v>0.29634634183719988</v>
      </c>
    </row>
    <row r="14" spans="1:18" x14ac:dyDescent="0.4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93.217091967999991</v>
      </c>
      <c r="G14" s="1">
        <f t="shared" si="2"/>
        <v>13.666339461398067</v>
      </c>
      <c r="H14" s="1">
        <f t="shared" si="3"/>
        <v>732.12532828918211</v>
      </c>
      <c r="I14" s="1">
        <f t="shared" si="4"/>
        <v>13.751943247921551</v>
      </c>
      <c r="J14">
        <f t="shared" si="5"/>
        <v>0.273234111882181</v>
      </c>
      <c r="K14">
        <f t="shared" si="6"/>
        <v>0.29944351111424172</v>
      </c>
      <c r="L14" s="4">
        <f t="shared" si="7"/>
        <v>0.29944351111424172</v>
      </c>
    </row>
    <row r="15" spans="1:18" x14ac:dyDescent="0.4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94.452992607999988</v>
      </c>
      <c r="G15" s="1">
        <f t="shared" si="2"/>
        <v>14.342086671531749</v>
      </c>
      <c r="H15" s="1">
        <f t="shared" si="3"/>
        <v>741.83206921715941</v>
      </c>
      <c r="I15" s="1">
        <f t="shared" si="4"/>
        <v>14.431923231584936</v>
      </c>
      <c r="J15">
        <f t="shared" si="5"/>
        <v>0.26410201459902133</v>
      </c>
      <c r="K15">
        <f t="shared" si="6"/>
        <v>0.30979764369614549</v>
      </c>
      <c r="L15" s="4">
        <f t="shared" si="7"/>
        <v>0.30979764369614549</v>
      </c>
    </row>
    <row r="16" spans="1:18" x14ac:dyDescent="0.4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95.43355536</v>
      </c>
      <c r="G16" s="1">
        <f t="shared" si="2"/>
        <v>14.990667821246541</v>
      </c>
      <c r="H16" s="1">
        <f t="shared" si="3"/>
        <v>749.53339106232704</v>
      </c>
      <c r="I16" s="1">
        <f t="shared" si="4"/>
        <v>15.084566990928309</v>
      </c>
      <c r="J16">
        <f t="shared" si="5"/>
        <v>0.26445903302355922</v>
      </c>
      <c r="K16">
        <f t="shared" si="6"/>
        <v>0.30937941836493477</v>
      </c>
      <c r="L16" s="4">
        <f t="shared" si="7"/>
        <v>0.30937941836493477</v>
      </c>
    </row>
    <row r="17" spans="1:12" x14ac:dyDescent="0.4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96.088623487999996</v>
      </c>
      <c r="G17" s="1">
        <f t="shared" si="2"/>
        <v>15.596684538245251</v>
      </c>
      <c r="H17" s="1">
        <f t="shared" si="3"/>
        <v>754.67828410864092</v>
      </c>
      <c r="I17" s="1">
        <f t="shared" si="4"/>
        <v>15.694379700688515</v>
      </c>
      <c r="J17">
        <f t="shared" si="5"/>
        <v>0.26722942097647923</v>
      </c>
      <c r="K17">
        <f t="shared" si="6"/>
        <v>0.30617205814842985</v>
      </c>
      <c r="L17" s="4">
        <f t="shared" si="7"/>
        <v>0.30617205814842985</v>
      </c>
    </row>
    <row r="18" spans="1:12" x14ac:dyDescent="0.4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96.645798495999998</v>
      </c>
      <c r="G18" s="1">
        <f t="shared" si="2"/>
        <v>16.193158962952165</v>
      </c>
      <c r="H18" s="1">
        <f t="shared" si="3"/>
        <v>759.05432638838261</v>
      </c>
      <c r="I18" s="1">
        <f t="shared" si="4"/>
        <v>16.29459034674889</v>
      </c>
      <c r="J18">
        <f t="shared" si="5"/>
        <v>0.26484249730531162</v>
      </c>
      <c r="K18">
        <f t="shared" si="6"/>
        <v>0.30893146927194787</v>
      </c>
      <c r="L18" s="4">
        <f t="shared" si="7"/>
        <v>0.30893146927194787</v>
      </c>
    </row>
    <row r="19" spans="1:12" x14ac:dyDescent="0.4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96.891347072000002</v>
      </c>
      <c r="G19" s="1">
        <f t="shared" si="2"/>
        <v>16.741622928679778</v>
      </c>
      <c r="H19" s="1">
        <f t="shared" si="3"/>
        <v>760.98286039453524</v>
      </c>
      <c r="I19" s="1">
        <f t="shared" si="4"/>
        <v>16.846489803916665</v>
      </c>
      <c r="J19">
        <f t="shared" si="5"/>
        <v>0.26377898611061795</v>
      </c>
      <c r="K19">
        <f t="shared" si="6"/>
        <v>0.3101770274599156</v>
      </c>
      <c r="L19" s="4">
        <f t="shared" si="7"/>
        <v>0.3101770274599156</v>
      </c>
    </row>
    <row r="20" spans="1:12" x14ac:dyDescent="0.4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96.796717055999991</v>
      </c>
      <c r="G20" s="1">
        <f t="shared" si="2"/>
        <v>17.232098461035232</v>
      </c>
      <c r="H20" s="1">
        <f t="shared" si="3"/>
        <v>760.23963798684838</v>
      </c>
      <c r="I20" s="1">
        <f t="shared" si="4"/>
        <v>17.340037597347248</v>
      </c>
      <c r="J20">
        <f t="shared" si="5"/>
        <v>0.2596447657465733</v>
      </c>
      <c r="K20">
        <f t="shared" si="6"/>
        <v>0.31511585293439187</v>
      </c>
      <c r="L20" s="4">
        <f t="shared" si="7"/>
        <v>0.31511585293439187</v>
      </c>
    </row>
    <row r="21" spans="1:12" x14ac:dyDescent="0.45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96.963951135999991</v>
      </c>
      <c r="G21" s="1">
        <f t="shared" si="2"/>
        <v>17.769572132194007</v>
      </c>
      <c r="H21" s="1">
        <f t="shared" si="3"/>
        <v>761.55309137974314</v>
      </c>
      <c r="I21" s="1">
        <f t="shared" si="4"/>
        <v>17.880877918481154</v>
      </c>
      <c r="J21">
        <f t="shared" si="5"/>
        <v>0.25934129303612513</v>
      </c>
      <c r="K21">
        <f t="shared" si="6"/>
        <v>0.31548459121311195</v>
      </c>
      <c r="L21" s="4">
        <f t="shared" si="7"/>
        <v>0.31548459121311195</v>
      </c>
    </row>
    <row r="22" spans="1:12" x14ac:dyDescent="0.4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97.553757183999991</v>
      </c>
      <c r="G22" s="1">
        <f t="shared" si="2"/>
        <v>18.38845001396021</v>
      </c>
      <c r="H22" s="1">
        <f t="shared" si="3"/>
        <v>766.18541724834211</v>
      </c>
      <c r="I22" s="1">
        <f t="shared" si="4"/>
        <v>18.503632353308582</v>
      </c>
      <c r="J22">
        <f t="shared" si="5"/>
        <v>0.26581267429476013</v>
      </c>
      <c r="K22">
        <f t="shared" si="6"/>
        <v>0.30780391505129473</v>
      </c>
      <c r="L22" s="4">
        <f t="shared" si="7"/>
        <v>0.30780391505129473</v>
      </c>
    </row>
    <row r="23" spans="1:12" x14ac:dyDescent="0.4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97.839278783999987</v>
      </c>
      <c r="G23" s="1">
        <f t="shared" si="2"/>
        <v>18.954554833387512</v>
      </c>
      <c r="H23" s="1">
        <f t="shared" si="3"/>
        <v>768.42789865084512</v>
      </c>
      <c r="I23" s="1">
        <f t="shared" si="4"/>
        <v>19.073283163690451</v>
      </c>
      <c r="J23">
        <f t="shared" si="5"/>
        <v>0.26931650706988719</v>
      </c>
      <c r="K23">
        <f t="shared" si="6"/>
        <v>0.30379935752304305</v>
      </c>
      <c r="L23" s="4">
        <f t="shared" si="7"/>
        <v>0.30379935752304305</v>
      </c>
    </row>
    <row r="24" spans="1:12" x14ac:dyDescent="0.4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98.036696575999997</v>
      </c>
      <c r="G24" s="1">
        <f t="shared" si="2"/>
        <v>19.506119830540307</v>
      </c>
      <c r="H24" s="1">
        <f t="shared" si="3"/>
        <v>769.97841436343299</v>
      </c>
      <c r="I24" s="1">
        <f t="shared" si="4"/>
        <v>19.628303076653253</v>
      </c>
      <c r="J24">
        <f t="shared" si="5"/>
        <v>0.26926678171616897</v>
      </c>
      <c r="K24">
        <f t="shared" si="6"/>
        <v>0.30385545998921404</v>
      </c>
      <c r="L24" s="4">
        <f t="shared" si="7"/>
        <v>0.30385545998921404</v>
      </c>
    </row>
    <row r="25" spans="1:12" x14ac:dyDescent="0.4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98.666475647999988</v>
      </c>
      <c r="G25" s="1">
        <f t="shared" si="2"/>
        <v>20.148041878337946</v>
      </c>
      <c r="H25" s="1">
        <f t="shared" si="3"/>
        <v>774.92468762838234</v>
      </c>
      <c r="I25" s="1">
        <f t="shared" si="4"/>
        <v>20.274246022519435</v>
      </c>
      <c r="J25">
        <f t="shared" si="5"/>
        <v>0.26756851988352653</v>
      </c>
      <c r="K25">
        <f t="shared" si="6"/>
        <v>0.30578403563243362</v>
      </c>
      <c r="L25" s="4">
        <f t="shared" si="7"/>
        <v>0.30578403563243362</v>
      </c>
    </row>
    <row r="26" spans="1:12" x14ac:dyDescent="0.4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99.652748831999986</v>
      </c>
      <c r="G26" s="1">
        <f t="shared" si="2"/>
        <v>20.871222909375998</v>
      </c>
      <c r="H26" s="1">
        <f t="shared" si="3"/>
        <v>782.67085910159983</v>
      </c>
      <c r="I26" s="1">
        <f t="shared" si="4"/>
        <v>21.001956945030891</v>
      </c>
      <c r="J26">
        <f t="shared" si="5"/>
        <v>0.26901064575969158</v>
      </c>
      <c r="K26">
        <f t="shared" si="6"/>
        <v>0.3041447731078657</v>
      </c>
      <c r="L26" s="4">
        <f t="shared" si="7"/>
        <v>0.3041447731078657</v>
      </c>
    </row>
    <row r="27" spans="1:12" x14ac:dyDescent="0.4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100.21400272</v>
      </c>
      <c r="G27" s="1">
        <f t="shared" si="2"/>
        <v>21.513490940018599</v>
      </c>
      <c r="H27" s="1">
        <f t="shared" si="3"/>
        <v>787.0789368299487</v>
      </c>
      <c r="I27" s="1">
        <f t="shared" si="4"/>
        <v>21.648248040923793</v>
      </c>
      <c r="J27">
        <f t="shared" si="5"/>
        <v>0.26576053586988058</v>
      </c>
      <c r="K27">
        <f t="shared" si="6"/>
        <v>0.30786430178723362</v>
      </c>
      <c r="L27" s="4">
        <f t="shared" si="7"/>
        <v>0.30786430178723362</v>
      </c>
    </row>
    <row r="28" spans="1:12" x14ac:dyDescent="0.4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100.989805696</v>
      </c>
      <c r="G28" s="1">
        <f t="shared" si="2"/>
        <v>22.208818216340998</v>
      </c>
      <c r="H28" s="1">
        <f t="shared" si="3"/>
        <v>793.17207915503559</v>
      </c>
      <c r="I28" s="1">
        <f t="shared" si="4"/>
        <v>22.347930737210287</v>
      </c>
      <c r="J28">
        <f t="shared" si="5"/>
        <v>0.26358145052741094</v>
      </c>
      <c r="K28">
        <f t="shared" si="6"/>
        <v>0.31040948311980404</v>
      </c>
      <c r="L28" s="4">
        <f t="shared" si="7"/>
        <v>0.31040948311980404</v>
      </c>
    </row>
    <row r="29" spans="1:12" x14ac:dyDescent="0.4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101.80395014399998</v>
      </c>
      <c r="G29" s="1">
        <f t="shared" si="2"/>
        <v>22.920902167981524</v>
      </c>
      <c r="H29" s="1">
        <f t="shared" si="3"/>
        <v>799.56635469702974</v>
      </c>
      <c r="I29" s="1">
        <f t="shared" si="4"/>
        <v>23.064475069975927</v>
      </c>
      <c r="J29">
        <f t="shared" si="5"/>
        <v>0.26212389320188895</v>
      </c>
      <c r="K29">
        <f t="shared" si="6"/>
        <v>0.31213553567650204</v>
      </c>
      <c r="L29" s="4">
        <f t="shared" si="7"/>
        <v>0.31213553567650204</v>
      </c>
    </row>
    <row r="30" spans="1:12" x14ac:dyDescent="0.4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102.08376131199999</v>
      </c>
      <c r="G30" s="1">
        <f t="shared" si="2"/>
        <v>23.518410269830163</v>
      </c>
      <c r="H30" s="1">
        <f t="shared" si="3"/>
        <v>801.76398647148267</v>
      </c>
      <c r="I30" s="1">
        <f t="shared" si="4"/>
        <v>23.665725867967975</v>
      </c>
      <c r="J30">
        <f t="shared" si="5"/>
        <v>0.26183435211624262</v>
      </c>
      <c r="K30">
        <f t="shared" si="6"/>
        <v>0.31248070070598771</v>
      </c>
      <c r="L30" s="4">
        <f t="shared" si="7"/>
        <v>0.31248070070598771</v>
      </c>
    </row>
    <row r="31" spans="1:12" x14ac:dyDescent="0.4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102.810617728</v>
      </c>
      <c r="G31" s="1">
        <f t="shared" si="2"/>
        <v>24.2241811023985</v>
      </c>
      <c r="H31" s="1">
        <f t="shared" si="3"/>
        <v>807.47270341328328</v>
      </c>
      <c r="I31" s="1">
        <f t="shared" si="4"/>
        <v>24.375917537283151</v>
      </c>
      <c r="J31">
        <f t="shared" si="5"/>
        <v>0.26039019824758736</v>
      </c>
      <c r="K31">
        <f t="shared" si="6"/>
        <v>0.31421375446853983</v>
      </c>
      <c r="L31" s="4">
        <f t="shared" si="7"/>
        <v>0.31421375446853983</v>
      </c>
    </row>
    <row r="32" spans="1:12" x14ac:dyDescent="0.4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103.32618815999999</v>
      </c>
      <c r="G32" s="1">
        <f t="shared" si="2"/>
        <v>24.886674179595097</v>
      </c>
      <c r="H32" s="1">
        <f t="shared" si="3"/>
        <v>811.52198411723145</v>
      </c>
      <c r="I32" s="1">
        <f t="shared" si="4"/>
        <v>25.042560366219327</v>
      </c>
      <c r="J32">
        <f t="shared" si="5"/>
        <v>0.26046657788229738</v>
      </c>
      <c r="K32">
        <f t="shared" si="6"/>
        <v>0.31412161392604759</v>
      </c>
      <c r="L32" s="4">
        <f t="shared" si="7"/>
        <v>0.31412161392604759</v>
      </c>
    </row>
    <row r="33" spans="1:12" x14ac:dyDescent="0.4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>
        <f t="shared" si="1"/>
        <v>103.458343872</v>
      </c>
      <c r="G33" s="1">
        <f t="shared" si="2"/>
        <v>25.460211223099272</v>
      </c>
      <c r="H33" s="1">
        <f t="shared" si="3"/>
        <v>812.55993265210441</v>
      </c>
      <c r="I33" s="1">
        <f t="shared" si="4"/>
        <v>25.619689954952904</v>
      </c>
      <c r="J33">
        <f t="shared" si="5"/>
        <v>0.26320576134436663</v>
      </c>
      <c r="K33">
        <f t="shared" si="6"/>
        <v>0.31085254897264414</v>
      </c>
      <c r="L33" s="4">
        <f t="shared" si="7"/>
        <v>0.31085254897264414</v>
      </c>
    </row>
    <row r="34" spans="1:12" x14ac:dyDescent="0.4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103.35066144</v>
      </c>
      <c r="G34" s="1">
        <f t="shared" si="2"/>
        <v>25.97485429788399</v>
      </c>
      <c r="H34" s="1">
        <f t="shared" si="3"/>
        <v>811.71419680887459</v>
      </c>
      <c r="I34" s="1">
        <f t="shared" si="4"/>
        <v>26.137556672471955</v>
      </c>
      <c r="J34">
        <f t="shared" si="5"/>
        <v>0.26461922538017674</v>
      </c>
      <c r="K34">
        <f t="shared" si="6"/>
        <v>0.30919212956138831</v>
      </c>
      <c r="L34" s="4">
        <f t="shared" si="7"/>
        <v>0.30919212956138831</v>
      </c>
    </row>
    <row r="35" spans="1:12" x14ac:dyDescent="0.4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103.238084352</v>
      </c>
      <c r="G35" s="1">
        <f t="shared" si="2"/>
        <v>26.487113935292339</v>
      </c>
      <c r="H35" s="1">
        <f t="shared" si="3"/>
        <v>810.83001842731642</v>
      </c>
      <c r="I35" s="1">
        <f t="shared" si="4"/>
        <v>26.653025023140291</v>
      </c>
      <c r="J35">
        <f t="shared" si="5"/>
        <v>0.26279381023050385</v>
      </c>
      <c r="K35">
        <f t="shared" si="6"/>
        <v>0.31133983614917249</v>
      </c>
      <c r="L35" s="4">
        <f t="shared" si="7"/>
        <v>0.31133983614917249</v>
      </c>
    </row>
    <row r="36" spans="1:12" x14ac:dyDescent="0.4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103.145085888</v>
      </c>
      <c r="G36" s="1">
        <f t="shared" si="2"/>
        <v>27.003320339969086</v>
      </c>
      <c r="H36" s="1">
        <f t="shared" si="3"/>
        <v>810.09961019907246</v>
      </c>
      <c r="I36" s="1">
        <f t="shared" si="4"/>
        <v>27.172464863002286</v>
      </c>
      <c r="J36">
        <f t="shared" si="5"/>
        <v>0.26431168597365368</v>
      </c>
      <c r="K36">
        <f t="shared" si="6"/>
        <v>0.30955188953067075</v>
      </c>
      <c r="L36" s="4">
        <f t="shared" si="7"/>
        <v>0.30955188953067075</v>
      </c>
    </row>
    <row r="37" spans="1:12" x14ac:dyDescent="0.4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102.982746464</v>
      </c>
      <c r="G37" s="1">
        <f t="shared" si="2"/>
        <v>27.500036377713226</v>
      </c>
      <c r="H37" s="1">
        <f t="shared" si="3"/>
        <v>808.82459934450662</v>
      </c>
      <c r="I37" s="1">
        <f t="shared" si="4"/>
        <v>27.672292251359217</v>
      </c>
      <c r="J37">
        <f t="shared" si="5"/>
        <v>0.26441611462962927</v>
      </c>
      <c r="K37">
        <f t="shared" si="6"/>
        <v>0.30942963492518416</v>
      </c>
      <c r="L37" s="4">
        <f t="shared" si="7"/>
        <v>0.30942963492518416</v>
      </c>
    </row>
    <row r="38" spans="1:12" x14ac:dyDescent="0.45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102.919115936</v>
      </c>
      <c r="G38" s="1">
        <f t="shared" si="2"/>
        <v>28.021928006669459</v>
      </c>
      <c r="H38" s="1">
        <f t="shared" si="3"/>
        <v>808.32484634623449</v>
      </c>
      <c r="I38" s="1">
        <f t="shared" si="4"/>
        <v>28.197452926845411</v>
      </c>
      <c r="J38">
        <f t="shared" si="5"/>
        <v>0.26818911692553454</v>
      </c>
      <c r="K38">
        <f t="shared" si="6"/>
        <v>0.30507644290763475</v>
      </c>
      <c r="L38" s="4">
        <f t="shared" si="7"/>
        <v>0.30507644290763475</v>
      </c>
    </row>
    <row r="39" spans="1:12" x14ac:dyDescent="0.45">
      <c r="A39" s="1">
        <v>125.84699999999999</v>
      </c>
      <c r="B39" s="1">
        <f t="shared" ref="B39:B70" si="8">B38+50</f>
        <v>2650</v>
      </c>
      <c r="C39" s="1">
        <v>0.17144999999999999</v>
      </c>
      <c r="D39" s="1">
        <v>1.28027</v>
      </c>
      <c r="F39">
        <f t="shared" si="1"/>
        <v>102.66296227199999</v>
      </c>
      <c r="G39" s="1">
        <f t="shared" si="2"/>
        <v>28.489726712804178</v>
      </c>
      <c r="H39" s="1">
        <f t="shared" si="3"/>
        <v>806.31302017370308</v>
      </c>
      <c r="I39" s="1">
        <f t="shared" si="4"/>
        <v>28.668181850006352</v>
      </c>
      <c r="J39">
        <f t="shared" si="5"/>
        <v>0.26912240337969984</v>
      </c>
      <c r="K39">
        <f t="shared" si="6"/>
        <v>0.30401847185775183</v>
      </c>
      <c r="L39" s="4">
        <f t="shared" si="7"/>
        <v>0.30401847185775183</v>
      </c>
    </row>
    <row r="40" spans="1:12" x14ac:dyDescent="0.45">
      <c r="A40" s="1">
        <v>124.911</v>
      </c>
      <c r="B40" s="1">
        <f t="shared" si="8"/>
        <v>2700</v>
      </c>
      <c r="C40" s="1">
        <v>0.17465</v>
      </c>
      <c r="D40" s="1">
        <v>1.2837099999999999</v>
      </c>
      <c r="F40">
        <f t="shared" si="1"/>
        <v>101.89939593599999</v>
      </c>
      <c r="G40" s="1">
        <f t="shared" si="2"/>
        <v>28.811375430999771</v>
      </c>
      <c r="H40" s="1">
        <f t="shared" si="3"/>
        <v>800.31598419443787</v>
      </c>
      <c r="I40" s="1">
        <f t="shared" si="4"/>
        <v>28.991845324844405</v>
      </c>
      <c r="J40">
        <f t="shared" si="5"/>
        <v>0.27108484858206172</v>
      </c>
      <c r="K40">
        <f t="shared" si="6"/>
        <v>0.30181761262623324</v>
      </c>
      <c r="L40" s="4">
        <f t="shared" si="7"/>
        <v>0.30181761262623324</v>
      </c>
    </row>
    <row r="41" spans="1:12" x14ac:dyDescent="0.45">
      <c r="A41" s="1">
        <v>123.92700000000001</v>
      </c>
      <c r="B41" s="1">
        <f t="shared" si="8"/>
        <v>2750</v>
      </c>
      <c r="C41" s="1">
        <v>0.1784</v>
      </c>
      <c r="D41" s="1">
        <v>1.2811999999999999</v>
      </c>
      <c r="F41">
        <f t="shared" si="1"/>
        <v>101.096672352</v>
      </c>
      <c r="G41" s="1">
        <f t="shared" si="2"/>
        <v>29.113751623313274</v>
      </c>
      <c r="H41" s="1">
        <f t="shared" si="3"/>
        <v>794.01140790854379</v>
      </c>
      <c r="I41" s="1">
        <f t="shared" si="4"/>
        <v>29.296115553749765</v>
      </c>
      <c r="J41">
        <f t="shared" si="5"/>
        <v>0.274029503511173</v>
      </c>
      <c r="K41">
        <f t="shared" si="6"/>
        <v>0.29857435338106159</v>
      </c>
      <c r="L41" s="4">
        <f t="shared" si="7"/>
        <v>0.29857435338106159</v>
      </c>
    </row>
    <row r="42" spans="1:12" x14ac:dyDescent="0.45">
      <c r="A42" s="1">
        <v>123.68899999999999</v>
      </c>
      <c r="B42" s="1">
        <f t="shared" si="8"/>
        <v>2800</v>
      </c>
      <c r="C42" s="1">
        <v>0.18004999999999999</v>
      </c>
      <c r="D42" s="1">
        <v>1.2744800000000001</v>
      </c>
      <c r="F42">
        <f t="shared" si="1"/>
        <v>100.90251766399999</v>
      </c>
      <c r="G42" s="1">
        <f t="shared" si="2"/>
        <v>29.586163434047425</v>
      </c>
      <c r="H42" s="1">
        <f t="shared" si="3"/>
        <v>792.48652055484172</v>
      </c>
      <c r="I42" s="1">
        <f t="shared" si="4"/>
        <v>29.771486477266929</v>
      </c>
      <c r="J42">
        <f t="shared" si="5"/>
        <v>0.2721479831444345</v>
      </c>
      <c r="K42">
        <f t="shared" si="6"/>
        <v>0.30063857491370505</v>
      </c>
      <c r="L42" s="4">
        <f t="shared" si="7"/>
        <v>0.30063857491370505</v>
      </c>
    </row>
    <row r="43" spans="1:12" x14ac:dyDescent="0.45">
      <c r="A43" s="1">
        <v>123.389</v>
      </c>
      <c r="B43" s="1">
        <f t="shared" si="8"/>
        <v>2850</v>
      </c>
      <c r="C43" s="1">
        <v>0.18310000000000001</v>
      </c>
      <c r="D43" s="1">
        <v>1.2603599999999999</v>
      </c>
      <c r="F43">
        <f t="shared" si="1"/>
        <v>100.65778486399999</v>
      </c>
      <c r="G43" s="1">
        <f t="shared" si="2"/>
        <v>30.041446958259602</v>
      </c>
      <c r="H43" s="1">
        <f t="shared" si="3"/>
        <v>790.56439363841059</v>
      </c>
      <c r="I43" s="1">
        <f t="shared" si="4"/>
        <v>30.229621825387362</v>
      </c>
      <c r="J43">
        <f t="shared" si="5"/>
        <v>0.27256378024154854</v>
      </c>
      <c r="K43">
        <f t="shared" si="6"/>
        <v>0.30017994960912925</v>
      </c>
      <c r="L43" s="4">
        <f t="shared" si="7"/>
        <v>0.30017994960912925</v>
      </c>
    </row>
    <row r="44" spans="1:12" x14ac:dyDescent="0.45">
      <c r="A44" s="1">
        <v>122.51900000000001</v>
      </c>
      <c r="B44" s="1">
        <f t="shared" si="8"/>
        <v>2900</v>
      </c>
      <c r="C44" s="1">
        <v>0.18790000000000001</v>
      </c>
      <c r="D44" s="1">
        <v>1.2531000000000001</v>
      </c>
      <c r="F44">
        <f t="shared" si="1"/>
        <v>99.948059743999991</v>
      </c>
      <c r="G44" s="1">
        <f t="shared" si="2"/>
        <v>30.35295538912273</v>
      </c>
      <c r="H44" s="1">
        <f t="shared" si="3"/>
        <v>784.99022558076013</v>
      </c>
      <c r="I44" s="1">
        <f t="shared" si="4"/>
        <v>30.543081495738662</v>
      </c>
      <c r="J44">
        <f t="shared" si="5"/>
        <v>0.27683847162506192</v>
      </c>
      <c r="K44">
        <f t="shared" si="6"/>
        <v>0.29554484005746445</v>
      </c>
      <c r="L44" s="4">
        <f t="shared" si="7"/>
        <v>0.29554484005746445</v>
      </c>
    </row>
    <row r="45" spans="1:12" x14ac:dyDescent="0.45">
      <c r="A45" s="1">
        <v>121.837</v>
      </c>
      <c r="B45" s="1">
        <f t="shared" si="8"/>
        <v>2950</v>
      </c>
      <c r="C45" s="1">
        <v>0.19255</v>
      </c>
      <c r="D45" s="1">
        <v>1.23943</v>
      </c>
      <c r="F45">
        <f t="shared" si="1"/>
        <v>99.391700512</v>
      </c>
      <c r="G45" s="1">
        <f t="shared" si="2"/>
        <v>30.704409888702447</v>
      </c>
      <c r="H45" s="1">
        <f t="shared" si="3"/>
        <v>780.62059039074006</v>
      </c>
      <c r="I45" s="1">
        <f t="shared" si="4"/>
        <v>30.896737450656126</v>
      </c>
      <c r="J45">
        <f t="shared" si="5"/>
        <v>0.28044223160578385</v>
      </c>
      <c r="K45">
        <f t="shared" si="6"/>
        <v>0.29174700739506737</v>
      </c>
      <c r="L45" s="4">
        <f t="shared" si="7"/>
        <v>0.29174700739506737</v>
      </c>
    </row>
    <row r="46" spans="1:12" x14ac:dyDescent="0.45">
      <c r="A46" s="1">
        <v>121.709</v>
      </c>
      <c r="B46" s="1">
        <f t="shared" si="8"/>
        <v>3000</v>
      </c>
      <c r="C46" s="1">
        <v>0.19900000000000001</v>
      </c>
      <c r="D46" s="1">
        <v>1.2273499999999999</v>
      </c>
      <c r="F46">
        <f t="shared" si="1"/>
        <v>99.287281183999994</v>
      </c>
      <c r="G46" s="1">
        <f t="shared" si="2"/>
        <v>31.192019316255848</v>
      </c>
      <c r="H46" s="1">
        <f t="shared" si="3"/>
        <v>779.80048290639616</v>
      </c>
      <c r="I46" s="1">
        <f t="shared" si="4"/>
        <v>31.387401186457982</v>
      </c>
      <c r="J46">
        <f t="shared" si="5"/>
        <v>0.28530555769184279</v>
      </c>
      <c r="K46">
        <f t="shared" si="6"/>
        <v>0.28677388018691624</v>
      </c>
      <c r="L46" s="4">
        <f t="shared" si="7"/>
        <v>0.28677388018691624</v>
      </c>
    </row>
    <row r="47" spans="1:12" x14ac:dyDescent="0.45">
      <c r="A47" s="1">
        <v>121.123</v>
      </c>
      <c r="B47" s="1">
        <f t="shared" si="8"/>
        <v>3050</v>
      </c>
      <c r="C47" s="1">
        <v>0.20605000000000001</v>
      </c>
      <c r="D47" s="1">
        <v>1.2193000000000001</v>
      </c>
      <c r="F47">
        <f t="shared" si="1"/>
        <v>98.809236447999993</v>
      </c>
      <c r="G47" s="1">
        <f t="shared" si="2"/>
        <v>31.559201085405117</v>
      </c>
      <c r="H47" s="1">
        <f t="shared" si="3"/>
        <v>776.04592832963397</v>
      </c>
      <c r="I47" s="1">
        <f t="shared" si="4"/>
        <v>31.756882924071398</v>
      </c>
      <c r="J47">
        <f t="shared" si="5"/>
        <v>0.29197607404257325</v>
      </c>
      <c r="K47">
        <f t="shared" si="6"/>
        <v>0.28022221370868849</v>
      </c>
      <c r="L47" s="4">
        <f t="shared" si="7"/>
        <v>0.28022221370868849</v>
      </c>
    </row>
    <row r="48" spans="1:12" x14ac:dyDescent="0.45">
      <c r="A48" s="1">
        <v>121.124</v>
      </c>
      <c r="B48" s="1">
        <f t="shared" si="8"/>
        <v>3100</v>
      </c>
      <c r="C48" s="1">
        <v>0.21004999999999999</v>
      </c>
      <c r="D48" s="1">
        <v>1.20692</v>
      </c>
      <c r="F48">
        <f t="shared" si="1"/>
        <v>98.810052223999989</v>
      </c>
      <c r="G48" s="1">
        <f t="shared" si="2"/>
        <v>32.076829864000025</v>
      </c>
      <c r="H48" s="1">
        <f t="shared" si="3"/>
        <v>776.05233541935547</v>
      </c>
      <c r="I48" s="1">
        <f t="shared" si="4"/>
        <v>32.277754047376561</v>
      </c>
      <c r="J48">
        <f t="shared" si="5"/>
        <v>0.29284100703308535</v>
      </c>
      <c r="K48">
        <f t="shared" si="6"/>
        <v>0.27939455149100051</v>
      </c>
      <c r="L48" s="4">
        <f t="shared" si="7"/>
        <v>0.27939455149100051</v>
      </c>
    </row>
    <row r="49" spans="1:12" x14ac:dyDescent="0.45">
      <c r="A49" s="1">
        <v>120.851</v>
      </c>
      <c r="B49" s="1">
        <f t="shared" si="8"/>
        <v>3150</v>
      </c>
      <c r="C49" s="1">
        <v>0.21604999999999999</v>
      </c>
      <c r="D49" s="1">
        <v>1.1927399999999999</v>
      </c>
      <c r="F49">
        <f t="shared" si="1"/>
        <v>98.587345375999988</v>
      </c>
      <c r="G49" s="1">
        <f t="shared" si="2"/>
        <v>32.520734396866928</v>
      </c>
      <c r="H49" s="1">
        <f t="shared" si="3"/>
        <v>774.30319992540296</v>
      </c>
      <c r="I49" s="1">
        <f t="shared" si="4"/>
        <v>32.724439127951626</v>
      </c>
      <c r="J49">
        <f t="shared" si="5"/>
        <v>0.29709447309352738</v>
      </c>
      <c r="K49">
        <f t="shared" si="6"/>
        <v>0.27539449309252173</v>
      </c>
      <c r="L49" s="4">
        <f t="shared" si="7"/>
        <v>0.27539449309252173</v>
      </c>
    </row>
    <row r="50" spans="1:12" x14ac:dyDescent="0.45">
      <c r="A50" s="1">
        <v>120.596</v>
      </c>
      <c r="B50" s="1">
        <f t="shared" si="8"/>
        <v>3200</v>
      </c>
      <c r="C50" s="1">
        <v>0.21795</v>
      </c>
      <c r="D50" s="1">
        <v>1.1848099999999999</v>
      </c>
      <c r="F50">
        <f t="shared" si="1"/>
        <v>98.379322496</v>
      </c>
      <c r="G50" s="1">
        <f t="shared" si="2"/>
        <v>32.967227393981297</v>
      </c>
      <c r="H50" s="1">
        <f t="shared" si="3"/>
        <v>772.66939204643654</v>
      </c>
      <c r="I50" s="1">
        <f t="shared" si="4"/>
        <v>33.173728886504357</v>
      </c>
      <c r="J50">
        <f t="shared" si="5"/>
        <v>0.29564810255593432</v>
      </c>
      <c r="K50">
        <f t="shared" si="6"/>
        <v>0.27674177886090939</v>
      </c>
      <c r="L50" s="4">
        <f t="shared" si="7"/>
        <v>0.27674177886090939</v>
      </c>
    </row>
    <row r="51" spans="1:12" x14ac:dyDescent="0.45">
      <c r="A51" s="1">
        <v>120.84</v>
      </c>
      <c r="B51" s="1">
        <f t="shared" si="8"/>
        <v>3250</v>
      </c>
      <c r="C51" s="1">
        <v>0.22305</v>
      </c>
      <c r="D51" s="1">
        <v>1.17378</v>
      </c>
      <c r="F51">
        <f t="shared" si="1"/>
        <v>98.578371840000003</v>
      </c>
      <c r="G51" s="1">
        <f t="shared" si="2"/>
        <v>33.550084617333589</v>
      </c>
      <c r="H51" s="1">
        <f t="shared" si="3"/>
        <v>774.23272193846742</v>
      </c>
      <c r="I51" s="1">
        <f t="shared" si="4"/>
        <v>33.76023703521691</v>
      </c>
      <c r="J51">
        <f t="shared" si="5"/>
        <v>0.29730982011558943</v>
      </c>
      <c r="K51">
        <f t="shared" si="6"/>
        <v>0.2751950197486655</v>
      </c>
      <c r="L51" s="4">
        <f t="shared" si="7"/>
        <v>0.2751950197486655</v>
      </c>
    </row>
    <row r="52" spans="1:12" x14ac:dyDescent="0.45">
      <c r="A52" s="1">
        <v>121.633</v>
      </c>
      <c r="B52" s="1">
        <f t="shared" si="8"/>
        <v>3300</v>
      </c>
      <c r="C52" s="1">
        <v>0.22550000000000001</v>
      </c>
      <c r="D52" s="1">
        <v>1.1611800000000001</v>
      </c>
      <c r="F52">
        <f t="shared" si="1"/>
        <v>99.225282207999996</v>
      </c>
      <c r="G52" s="1">
        <f t="shared" si="2"/>
        <v>34.289795939852951</v>
      </c>
      <c r="H52" s="1">
        <f t="shared" si="3"/>
        <v>779.31354408756704</v>
      </c>
      <c r="I52" s="1">
        <f t="shared" si="4"/>
        <v>34.504581792338186</v>
      </c>
      <c r="J52">
        <f t="shared" si="5"/>
        <v>0.29409137780807054</v>
      </c>
      <c r="K52">
        <f t="shared" si="6"/>
        <v>0.27820666633612728</v>
      </c>
      <c r="L52" s="4">
        <f t="shared" si="7"/>
        <v>0.27820666633612728</v>
      </c>
    </row>
    <row r="53" spans="1:12" x14ac:dyDescent="0.45">
      <c r="A53" s="1">
        <v>122.181</v>
      </c>
      <c r="B53" s="1">
        <f t="shared" si="8"/>
        <v>3350</v>
      </c>
      <c r="C53" s="1">
        <v>0.22850000000000001</v>
      </c>
      <c r="D53" s="1">
        <v>1.1510400000000001</v>
      </c>
      <c r="F53">
        <f t="shared" si="1"/>
        <v>99.672327455999991</v>
      </c>
      <c r="G53" s="1">
        <f t="shared" si="2"/>
        <v>34.966166773386185</v>
      </c>
      <c r="H53" s="1">
        <f t="shared" si="3"/>
        <v>782.82462925491438</v>
      </c>
      <c r="I53" s="1">
        <f t="shared" si="4"/>
        <v>35.185189305679359</v>
      </c>
      <c r="J53">
        <f t="shared" si="5"/>
        <v>0.29223943946040581</v>
      </c>
      <c r="K53">
        <f t="shared" si="6"/>
        <v>0.27996967818324531</v>
      </c>
      <c r="L53" s="4">
        <f t="shared" si="7"/>
        <v>0.27996967818324531</v>
      </c>
    </row>
    <row r="54" spans="1:12" x14ac:dyDescent="0.45">
      <c r="A54" s="1">
        <v>122.93300000000001</v>
      </c>
      <c r="B54" s="1">
        <f t="shared" si="8"/>
        <v>3400</v>
      </c>
      <c r="C54" s="1">
        <v>0.23419999999999999</v>
      </c>
      <c r="D54" s="1">
        <v>1.14117</v>
      </c>
      <c r="F54">
        <f t="shared" si="1"/>
        <v>100.285791008</v>
      </c>
      <c r="G54" s="1">
        <f t="shared" si="2"/>
        <v>35.706471819553066</v>
      </c>
      <c r="H54" s="1">
        <f t="shared" si="3"/>
        <v>787.64276072543532</v>
      </c>
      <c r="I54" s="1">
        <f t="shared" si="4"/>
        <v>35.930131505439071</v>
      </c>
      <c r="J54">
        <f t="shared" si="5"/>
        <v>0.29331927155358772</v>
      </c>
      <c r="K54">
        <f t="shared" si="6"/>
        <v>0.27893899158014962</v>
      </c>
      <c r="L54" s="4">
        <f t="shared" si="7"/>
        <v>0.27893899158014962</v>
      </c>
    </row>
    <row r="55" spans="1:12" x14ac:dyDescent="0.45">
      <c r="A55" s="1">
        <v>123.47499999999999</v>
      </c>
      <c r="B55" s="1">
        <f t="shared" si="8"/>
        <v>3450</v>
      </c>
      <c r="C55" s="1">
        <v>0.23605000000000001</v>
      </c>
      <c r="D55" s="1">
        <v>1.12669</v>
      </c>
      <c r="F55">
        <f t="shared" si="1"/>
        <v>100.72794159999999</v>
      </c>
      <c r="G55" s="1">
        <f t="shared" si="2"/>
        <v>36.391308554304892</v>
      </c>
      <c r="H55" s="1">
        <f t="shared" si="3"/>
        <v>791.1154033544542</v>
      </c>
      <c r="I55" s="1">
        <f t="shared" si="4"/>
        <v>36.619257949063616</v>
      </c>
      <c r="J55">
        <f t="shared" si="5"/>
        <v>0.29007278123372299</v>
      </c>
      <c r="K55">
        <f t="shared" si="6"/>
        <v>0.28206087268925012</v>
      </c>
      <c r="L55" s="4">
        <f t="shared" si="7"/>
        <v>0.28206087268925012</v>
      </c>
    </row>
    <row r="56" spans="1:12" x14ac:dyDescent="0.45">
      <c r="A56" s="1">
        <v>123.428</v>
      </c>
      <c r="B56" s="1">
        <f t="shared" si="8"/>
        <v>3500</v>
      </c>
      <c r="C56" s="1">
        <v>0.24195</v>
      </c>
      <c r="D56" s="1">
        <v>1.11975</v>
      </c>
      <c r="F56">
        <f t="shared" si="1"/>
        <v>100.689600128</v>
      </c>
      <c r="G56" s="1">
        <f t="shared" si="2"/>
        <v>36.904665939752171</v>
      </c>
      <c r="H56" s="1">
        <f t="shared" si="3"/>
        <v>790.8142701375466</v>
      </c>
      <c r="I56" s="1">
        <f t="shared" si="4"/>
        <v>37.135830923890786</v>
      </c>
      <c r="J56">
        <f t="shared" si="5"/>
        <v>0.29318719223798295</v>
      </c>
      <c r="K56">
        <f t="shared" si="6"/>
        <v>0.27906465215495907</v>
      </c>
      <c r="L56" s="4">
        <f t="shared" si="7"/>
        <v>0.27906465215495907</v>
      </c>
    </row>
    <row r="57" spans="1:12" x14ac:dyDescent="0.45">
      <c r="A57" s="1">
        <v>124.205</v>
      </c>
      <c r="B57" s="1">
        <f t="shared" si="8"/>
        <v>3550</v>
      </c>
      <c r="C57" s="1">
        <v>0.24545</v>
      </c>
      <c r="D57" s="1">
        <v>1.10622</v>
      </c>
      <c r="F57">
        <f t="shared" si="1"/>
        <v>101.32345807999999</v>
      </c>
      <c r="G57" s="1">
        <f t="shared" si="2"/>
        <v>37.667515398952226</v>
      </c>
      <c r="H57" s="1">
        <f t="shared" si="3"/>
        <v>795.79257885110337</v>
      </c>
      <c r="I57" s="1">
        <f t="shared" si="4"/>
        <v>37.903458751317345</v>
      </c>
      <c r="J57">
        <f t="shared" si="5"/>
        <v>0.29140480483502362</v>
      </c>
      <c r="K57">
        <f t="shared" si="6"/>
        <v>0.28077156059421354</v>
      </c>
      <c r="L57" s="4">
        <f t="shared" si="7"/>
        <v>0.28077156059421354</v>
      </c>
    </row>
    <row r="58" spans="1:12" x14ac:dyDescent="0.45">
      <c r="A58" s="1">
        <v>124.066</v>
      </c>
      <c r="B58" s="1">
        <f t="shared" si="8"/>
        <v>3600</v>
      </c>
      <c r="C58" s="1">
        <v>0.25505</v>
      </c>
      <c r="D58" s="1">
        <v>1.09697</v>
      </c>
      <c r="F58">
        <f t="shared" si="1"/>
        <v>101.21006521599999</v>
      </c>
      <c r="G58" s="1">
        <f t="shared" si="2"/>
        <v>38.155295682231532</v>
      </c>
      <c r="H58" s="1">
        <f t="shared" si="3"/>
        <v>794.90199337982358</v>
      </c>
      <c r="I58" s="1">
        <f t="shared" si="4"/>
        <v>38.394294413058319</v>
      </c>
      <c r="J58">
        <f t="shared" si="5"/>
        <v>0.29893113483279599</v>
      </c>
      <c r="K58">
        <f t="shared" si="6"/>
        <v>0.27370244275139149</v>
      </c>
      <c r="L58" s="4">
        <f t="shared" si="7"/>
        <v>0.27370244275139149</v>
      </c>
    </row>
    <row r="59" spans="1:12" x14ac:dyDescent="0.45">
      <c r="A59" s="1">
        <v>123.967</v>
      </c>
      <c r="B59" s="1">
        <f t="shared" si="8"/>
        <v>3650</v>
      </c>
      <c r="C59" s="1">
        <v>0.25755</v>
      </c>
      <c r="D59" s="1">
        <v>1.0940099999999999</v>
      </c>
      <c r="F59">
        <f t="shared" si="1"/>
        <v>101.129303392</v>
      </c>
      <c r="G59" s="1">
        <f t="shared" si="2"/>
        <v>38.654360986206868</v>
      </c>
      <c r="H59" s="1">
        <f t="shared" si="3"/>
        <v>794.2676914974013</v>
      </c>
      <c r="I59" s="1">
        <f t="shared" si="4"/>
        <v>38.896485783078148</v>
      </c>
      <c r="J59">
        <f t="shared" si="5"/>
        <v>0.29796393598729942</v>
      </c>
      <c r="K59">
        <f t="shared" si="6"/>
        <v>0.27459088814583682</v>
      </c>
      <c r="L59" s="4">
        <f t="shared" si="7"/>
        <v>0.27459088814583682</v>
      </c>
    </row>
    <row r="60" spans="1:12" x14ac:dyDescent="0.45">
      <c r="A60" s="1">
        <v>123.815</v>
      </c>
      <c r="B60" s="1">
        <f t="shared" si="8"/>
        <v>3700</v>
      </c>
      <c r="C60" s="1">
        <v>0.26445000000000002</v>
      </c>
      <c r="D60" s="1">
        <v>1.09659</v>
      </c>
      <c r="F60">
        <f t="shared" si="1"/>
        <v>101.00530543999999</v>
      </c>
      <c r="G60" s="1">
        <f t="shared" si="2"/>
        <v>39.135828150413971</v>
      </c>
      <c r="H60" s="1">
        <f t="shared" si="3"/>
        <v>793.29381385974284</v>
      </c>
      <c r="I60" s="1">
        <f t="shared" si="4"/>
        <v>39.380968781368637</v>
      </c>
      <c r="J60">
        <f t="shared" si="5"/>
        <v>0.30218276411803452</v>
      </c>
      <c r="K60">
        <f t="shared" si="6"/>
        <v>0.27075727517742582</v>
      </c>
      <c r="L60" s="4">
        <f t="shared" si="7"/>
        <v>0.27075727517742582</v>
      </c>
    </row>
    <row r="61" spans="1:12" x14ac:dyDescent="0.45">
      <c r="A61" s="1">
        <v>123.767</v>
      </c>
      <c r="B61" s="1">
        <f t="shared" si="8"/>
        <v>3750</v>
      </c>
      <c r="C61" s="1">
        <v>0.2651</v>
      </c>
      <c r="D61" s="1">
        <v>1.0980799999999999</v>
      </c>
      <c r="F61">
        <f t="shared" si="1"/>
        <v>100.96614819199999</v>
      </c>
      <c r="G61" s="1">
        <f t="shared" si="2"/>
        <v>39.649313677655691</v>
      </c>
      <c r="H61" s="1">
        <f t="shared" si="3"/>
        <v>792.98627355311373</v>
      </c>
      <c r="I61" s="1">
        <f t="shared" si="4"/>
        <v>39.89767070065016</v>
      </c>
      <c r="J61">
        <f t="shared" si="5"/>
        <v>0.29900241769767277</v>
      </c>
      <c r="K61">
        <f t="shared" si="6"/>
        <v>0.27363719145879883</v>
      </c>
      <c r="L61" s="4">
        <f t="shared" si="7"/>
        <v>0.27363719145879883</v>
      </c>
    </row>
    <row r="62" spans="1:12" x14ac:dyDescent="0.45">
      <c r="A62" s="1">
        <v>123.509</v>
      </c>
      <c r="B62" s="1">
        <f t="shared" si="8"/>
        <v>3800</v>
      </c>
      <c r="C62" s="1">
        <v>0.26929999999999998</v>
      </c>
      <c r="D62" s="1">
        <v>1.09907</v>
      </c>
      <c r="F62">
        <f t="shared" si="1"/>
        <v>100.75567798399999</v>
      </c>
      <c r="G62" s="1">
        <f t="shared" si="2"/>
        <v>40.09421771651914</v>
      </c>
      <c r="H62" s="1">
        <f t="shared" si="3"/>
        <v>791.33324440498291</v>
      </c>
      <c r="I62" s="1">
        <f t="shared" si="4"/>
        <v>40.345361547969077</v>
      </c>
      <c r="J62">
        <f t="shared" si="5"/>
        <v>0.30036910155313812</v>
      </c>
      <c r="K62">
        <f t="shared" si="6"/>
        <v>0.27239213818971125</v>
      </c>
      <c r="L62" s="4">
        <f t="shared" si="7"/>
        <v>0.27239213818971125</v>
      </c>
    </row>
    <row r="63" spans="1:12" x14ac:dyDescent="0.45">
      <c r="A63" s="1">
        <v>122.672</v>
      </c>
      <c r="B63" s="1">
        <f t="shared" si="8"/>
        <v>3850</v>
      </c>
      <c r="C63" s="1">
        <v>0.27374999999999999</v>
      </c>
      <c r="D63" s="1">
        <v>1.1053299999999999</v>
      </c>
      <c r="F63">
        <f t="shared" si="1"/>
        <v>100.072873472</v>
      </c>
      <c r="G63" s="1">
        <f t="shared" si="2"/>
        <v>40.346486195817867</v>
      </c>
      <c r="H63" s="1">
        <f t="shared" si="3"/>
        <v>785.97051030814009</v>
      </c>
      <c r="I63" s="1">
        <f t="shared" si="4"/>
        <v>40.599210197079152</v>
      </c>
      <c r="J63">
        <f t="shared" si="5"/>
        <v>0.30342339026305137</v>
      </c>
      <c r="K63">
        <f t="shared" si="6"/>
        <v>0.26965021301505465</v>
      </c>
      <c r="L63" s="4">
        <f t="shared" si="7"/>
        <v>0.26965021301505465</v>
      </c>
    </row>
    <row r="64" spans="1:12" x14ac:dyDescent="0.45">
      <c r="A64" s="1">
        <v>122.157</v>
      </c>
      <c r="B64" s="1">
        <f t="shared" si="8"/>
        <v>3900</v>
      </c>
      <c r="C64" s="1">
        <v>0.27589999999999998</v>
      </c>
      <c r="D64" s="1">
        <v>1.11704</v>
      </c>
      <c r="F64">
        <f t="shared" si="1"/>
        <v>99.652748831999986</v>
      </c>
      <c r="G64" s="1">
        <f t="shared" si="2"/>
        <v>40.698884673283203</v>
      </c>
      <c r="H64" s="1">
        <f t="shared" si="3"/>
        <v>782.67085910159983</v>
      </c>
      <c r="I64" s="1">
        <f t="shared" si="4"/>
        <v>40.953816042810246</v>
      </c>
      <c r="J64">
        <f t="shared" si="5"/>
        <v>0.3031585624895542</v>
      </c>
      <c r="K64">
        <f t="shared" si="6"/>
        <v>0.26988576917071572</v>
      </c>
      <c r="L64" s="4">
        <f t="shared" si="7"/>
        <v>0.26988576917071572</v>
      </c>
    </row>
    <row r="65" spans="1:12" x14ac:dyDescent="0.45">
      <c r="A65" s="1">
        <v>121.184</v>
      </c>
      <c r="B65" s="1">
        <f t="shared" si="8"/>
        <v>3950</v>
      </c>
      <c r="C65" s="1">
        <v>0.28284999999999999</v>
      </c>
      <c r="D65" s="1">
        <v>1.12259</v>
      </c>
      <c r="F65">
        <f t="shared" si="1"/>
        <v>98.858998783999994</v>
      </c>
      <c r="G65" s="1">
        <f t="shared" si="2"/>
        <v>40.892336068939137</v>
      </c>
      <c r="H65" s="1">
        <f t="shared" si="3"/>
        <v>776.43676080264163</v>
      </c>
      <c r="I65" s="1">
        <f t="shared" si="4"/>
        <v>41.148479187378399</v>
      </c>
      <c r="J65">
        <f t="shared" si="5"/>
        <v>0.3093249192039198</v>
      </c>
      <c r="K65">
        <f t="shared" si="6"/>
        <v>0.26450562737961592</v>
      </c>
      <c r="L65" s="4">
        <f t="shared" si="7"/>
        <v>0.26450562737961592</v>
      </c>
    </row>
    <row r="66" spans="1:12" x14ac:dyDescent="0.45">
      <c r="A66" s="1">
        <v>120.004</v>
      </c>
      <c r="B66" s="1">
        <f t="shared" si="8"/>
        <v>4000</v>
      </c>
      <c r="C66" s="1">
        <v>0.28455000000000003</v>
      </c>
      <c r="D66" s="1">
        <v>1.1246100000000001</v>
      </c>
      <c r="F66">
        <f t="shared" si="1"/>
        <v>97.896383103999995</v>
      </c>
      <c r="G66" s="1">
        <f t="shared" si="2"/>
        <v>41.006741063005101</v>
      </c>
      <c r="H66" s="1">
        <f t="shared" si="3"/>
        <v>768.87639493134577</v>
      </c>
      <c r="I66" s="1">
        <f t="shared" si="4"/>
        <v>41.263600796212856</v>
      </c>
      <c r="J66">
        <f t="shared" si="5"/>
        <v>0.31031586562787827</v>
      </c>
      <c r="K66">
        <f t="shared" si="6"/>
        <v>0.26366096896990693</v>
      </c>
      <c r="L66" s="4">
        <f t="shared" si="7"/>
        <v>0.26366096896990693</v>
      </c>
    </row>
    <row r="67" spans="1:12" x14ac:dyDescent="0.45">
      <c r="A67" s="1">
        <v>118.73399999999999</v>
      </c>
      <c r="B67" s="1">
        <f t="shared" si="8"/>
        <v>4050</v>
      </c>
      <c r="C67" s="1">
        <v>0.28710000000000002</v>
      </c>
      <c r="D67" s="1">
        <v>1.1222000000000001</v>
      </c>
      <c r="F67">
        <f t="shared" si="1"/>
        <v>96.860347583999996</v>
      </c>
      <c r="G67" s="1">
        <f t="shared" si="2"/>
        <v>41.079927113196504</v>
      </c>
      <c r="H67" s="1">
        <f t="shared" si="3"/>
        <v>760.73939098512051</v>
      </c>
      <c r="I67" s="1">
        <f t="shared" si="4"/>
        <v>41.337245272234725</v>
      </c>
      <c r="J67">
        <f t="shared" si="5"/>
        <v>0.31253896854800173</v>
      </c>
      <c r="K67">
        <f t="shared" si="6"/>
        <v>0.26178553733089338</v>
      </c>
      <c r="L67" s="4">
        <f t="shared" si="7"/>
        <v>0.26178553733089338</v>
      </c>
    </row>
    <row r="68" spans="1:12" x14ac:dyDescent="0.45">
      <c r="A68" s="1">
        <v>117.44199999999999</v>
      </c>
      <c r="B68" s="1">
        <f t="shared" si="8"/>
        <v>4100</v>
      </c>
      <c r="C68" s="1">
        <v>0.28894999999999998</v>
      </c>
      <c r="D68" s="1">
        <v>1.1239399999999999</v>
      </c>
      <c r="F68">
        <f t="shared" si="1"/>
        <v>95.806364991999985</v>
      </c>
      <c r="G68" s="1">
        <f t="shared" si="2"/>
        <v>41.134558231554628</v>
      </c>
      <c r="H68" s="1">
        <f t="shared" si="3"/>
        <v>752.4614310650237</v>
      </c>
      <c r="I68" s="1">
        <f t="shared" si="4"/>
        <v>41.392218591268218</v>
      </c>
      <c r="J68">
        <f t="shared" si="5"/>
        <v>0.31413513076931227</v>
      </c>
      <c r="K68">
        <f t="shared" si="6"/>
        <v>0.26045537032999239</v>
      </c>
      <c r="L68" s="4">
        <f t="shared" si="7"/>
        <v>0.26045537032999239</v>
      </c>
    </row>
    <row r="69" spans="1:12" x14ac:dyDescent="0.45">
      <c r="A69" s="1">
        <v>116.5</v>
      </c>
      <c r="B69" s="1">
        <f t="shared" si="8"/>
        <v>4150</v>
      </c>
      <c r="C69" s="1">
        <v>0.29304999999999998</v>
      </c>
      <c r="D69" s="1">
        <v>1.12233</v>
      </c>
      <c r="F69">
        <f t="shared" si="1"/>
        <v>95.037903999999997</v>
      </c>
      <c r="G69" s="1">
        <f t="shared" si="2"/>
        <v>41.302236040957787</v>
      </c>
      <c r="H69" s="1">
        <f t="shared" si="3"/>
        <v>746.42595254742992</v>
      </c>
      <c r="I69" s="1">
        <f t="shared" si="4"/>
        <v>41.560946707920174</v>
      </c>
      <c r="J69">
        <f t="shared" si="5"/>
        <v>0.31729907628612647</v>
      </c>
      <c r="K69">
        <f t="shared" si="6"/>
        <v>0.25785824142898461</v>
      </c>
      <c r="L69" s="4">
        <f t="shared" si="7"/>
        <v>0.25785824142898461</v>
      </c>
    </row>
    <row r="70" spans="1:12" x14ac:dyDescent="0.45">
      <c r="A70" s="1">
        <v>115.931</v>
      </c>
      <c r="B70" s="1">
        <f t="shared" si="8"/>
        <v>4200</v>
      </c>
      <c r="C70" s="1">
        <v>0.2949</v>
      </c>
      <c r="D70" s="1">
        <v>1.1217900000000001</v>
      </c>
      <c r="F70">
        <f t="shared" si="1"/>
        <v>94.573727455999986</v>
      </c>
      <c r="G70" s="1">
        <f t="shared" si="2"/>
        <v>41.595697835772199</v>
      </c>
      <c r="H70" s="1">
        <f t="shared" si="3"/>
        <v>742.78031849593219</v>
      </c>
      <c r="I70" s="1">
        <f t="shared" si="4"/>
        <v>41.856246700951971</v>
      </c>
      <c r="J70">
        <f t="shared" si="5"/>
        <v>0.3170494501050945</v>
      </c>
      <c r="K70">
        <f t="shared" si="6"/>
        <v>0.25806126391659401</v>
      </c>
      <c r="L70" s="4">
        <f t="shared" si="7"/>
        <v>0.25806126391659401</v>
      </c>
    </row>
    <row r="71" spans="1:12" x14ac:dyDescent="0.45">
      <c r="A71" s="1">
        <v>115.03400000000001</v>
      </c>
      <c r="B71" s="1">
        <f t="shared" ref="B71:B96" si="9">B70+50</f>
        <v>4250</v>
      </c>
      <c r="C71" s="1">
        <v>0.29715000000000003</v>
      </c>
      <c r="D71" s="1">
        <v>1.12456</v>
      </c>
      <c r="F71">
        <f t="shared" ref="F71:F95" si="10">A71*$K$3</f>
        <v>93.841976383999992</v>
      </c>
      <c r="G71" s="1">
        <f t="shared" ref="G71:G96" si="11">((2*PI()*B71*F71)/60)/1000</f>
        <v>41.765212344228843</v>
      </c>
      <c r="H71" s="1">
        <f t="shared" ref="H71:H96" si="12">((4*PI()*F71)/$M$4)</f>
        <v>737.03315901580311</v>
      </c>
      <c r="I71" s="1">
        <f t="shared" ref="I71:I96" si="13">G71*$J$3</f>
        <v>42.026823021449474</v>
      </c>
      <c r="J71">
        <f t="shared" ref="J71:J96" si="14">((C71*60)*0.75)/I71</f>
        <v>0.31817180168901615</v>
      </c>
      <c r="K71">
        <f t="shared" ref="K71:K96" si="15">(I71*1000)/(0.75*(C71/60)*$P$2)</f>
        <v>0.25715095235922769</v>
      </c>
      <c r="L71" s="4">
        <f t="shared" ref="L71:L96" si="16">K71</f>
        <v>0.25715095235922769</v>
      </c>
    </row>
    <row r="72" spans="1:12" x14ac:dyDescent="0.45">
      <c r="A72" s="1">
        <v>114.39100000000001</v>
      </c>
      <c r="B72" s="1">
        <f t="shared" si="9"/>
        <v>4300</v>
      </c>
      <c r="C72" s="1">
        <v>0.30220000000000002</v>
      </c>
      <c r="D72" s="1">
        <v>1.1227799999999999</v>
      </c>
      <c r="F72">
        <f t="shared" si="10"/>
        <v>93.317432416000003</v>
      </c>
      <c r="G72" s="1">
        <f t="shared" si="11"/>
        <v>42.020368285295355</v>
      </c>
      <c r="H72" s="1">
        <f t="shared" si="12"/>
        <v>732.91340032491894</v>
      </c>
      <c r="I72" s="1">
        <f t="shared" si="13"/>
        <v>42.283577218930652</v>
      </c>
      <c r="J72">
        <f t="shared" si="14"/>
        <v>0.32161422695125313</v>
      </c>
      <c r="K72">
        <f t="shared" si="15"/>
        <v>0.25439851524535617</v>
      </c>
      <c r="L72" s="4">
        <f t="shared" si="16"/>
        <v>0.25439851524535617</v>
      </c>
    </row>
    <row r="73" spans="1:12" x14ac:dyDescent="0.45">
      <c r="A73" s="1">
        <v>114.01600000000001</v>
      </c>
      <c r="B73" s="1">
        <f t="shared" si="9"/>
        <v>4350</v>
      </c>
      <c r="C73" s="1">
        <v>0.30604999999999999</v>
      </c>
      <c r="D73" s="1">
        <v>1.1194299999999999</v>
      </c>
      <c r="F73">
        <f t="shared" si="10"/>
        <v>93.011516415999992</v>
      </c>
      <c r="G73" s="1">
        <f t="shared" si="11"/>
        <v>42.369623017404038</v>
      </c>
      <c r="H73" s="1">
        <f t="shared" si="12"/>
        <v>730.51074167938009</v>
      </c>
      <c r="I73" s="1">
        <f t="shared" si="13"/>
        <v>42.635019627381944</v>
      </c>
      <c r="J73">
        <f t="shared" si="14"/>
        <v>0.32302670716152082</v>
      </c>
      <c r="K73">
        <f t="shared" si="15"/>
        <v>0.25328612156291719</v>
      </c>
      <c r="L73" s="4">
        <f t="shared" si="16"/>
        <v>0.25328612156291719</v>
      </c>
    </row>
    <row r="74" spans="1:12" x14ac:dyDescent="0.45">
      <c r="A74" s="1">
        <v>113.871</v>
      </c>
      <c r="B74" s="1">
        <f t="shared" si="9"/>
        <v>4400</v>
      </c>
      <c r="C74" s="1">
        <v>0.30919999999999997</v>
      </c>
      <c r="D74" s="1">
        <v>1.1198600000000001</v>
      </c>
      <c r="F74">
        <f t="shared" si="10"/>
        <v>92.893228895999997</v>
      </c>
      <c r="G74" s="1">
        <f t="shared" si="11"/>
        <v>42.802127201959941</v>
      </c>
      <c r="H74" s="1">
        <f t="shared" si="12"/>
        <v>729.5817136697716</v>
      </c>
      <c r="I74" s="1">
        <f t="shared" si="13"/>
        <v>43.070232949669268</v>
      </c>
      <c r="J74">
        <f t="shared" si="14"/>
        <v>0.32305374378307938</v>
      </c>
      <c r="K74">
        <f t="shared" si="15"/>
        <v>0.253264923848461</v>
      </c>
      <c r="L74" s="4">
        <f t="shared" si="16"/>
        <v>0.253264923848461</v>
      </c>
    </row>
    <row r="75" spans="1:12" x14ac:dyDescent="0.45">
      <c r="A75" s="1">
        <v>113.985</v>
      </c>
      <c r="B75" s="1">
        <f t="shared" si="9"/>
        <v>4450</v>
      </c>
      <c r="C75" s="1">
        <v>0.30990000000000001</v>
      </c>
      <c r="D75" s="1">
        <v>1.11873</v>
      </c>
      <c r="F75">
        <f t="shared" si="10"/>
        <v>92.986227359999987</v>
      </c>
      <c r="G75" s="1">
        <f t="shared" si="11"/>
        <v>43.331852565948921</v>
      </c>
      <c r="H75" s="1">
        <f t="shared" si="12"/>
        <v>730.31212189801545</v>
      </c>
      <c r="I75" s="1">
        <f t="shared" si="13"/>
        <v>43.603276429464096</v>
      </c>
      <c r="J75">
        <f t="shared" si="14"/>
        <v>0.31982688325175013</v>
      </c>
      <c r="K75">
        <f t="shared" si="15"/>
        <v>0.25582021431819113</v>
      </c>
      <c r="L75" s="4">
        <f t="shared" si="16"/>
        <v>0.25582021431819113</v>
      </c>
    </row>
    <row r="76" spans="1:12" x14ac:dyDescent="0.45">
      <c r="A76" s="1">
        <v>113.306</v>
      </c>
      <c r="B76" s="1">
        <f t="shared" si="9"/>
        <v>4500</v>
      </c>
      <c r="C76" s="1">
        <v>0.31445000000000001</v>
      </c>
      <c r="D76" s="1">
        <v>1.1156299999999999</v>
      </c>
      <c r="F76">
        <f t="shared" si="10"/>
        <v>92.432315455999998</v>
      </c>
      <c r="G76" s="1">
        <f t="shared" si="11"/>
        <v>43.557702478629579</v>
      </c>
      <c r="H76" s="1">
        <f t="shared" si="12"/>
        <v>725.96170797715968</v>
      </c>
      <c r="I76" s="1">
        <f t="shared" si="13"/>
        <v>43.830541030237796</v>
      </c>
      <c r="J76">
        <f t="shared" si="14"/>
        <v>0.32283995742233779</v>
      </c>
      <c r="K76">
        <f t="shared" si="15"/>
        <v>0.25343263724678178</v>
      </c>
      <c r="L76" s="4">
        <f t="shared" si="16"/>
        <v>0.25343263724678178</v>
      </c>
    </row>
    <row r="77" spans="1:12" x14ac:dyDescent="0.45">
      <c r="A77" s="1">
        <v>113.074</v>
      </c>
      <c r="B77" s="1">
        <f t="shared" si="9"/>
        <v>4550</v>
      </c>
      <c r="C77" s="1">
        <v>0.31709999999999999</v>
      </c>
      <c r="D77" s="1">
        <v>1.1095299999999999</v>
      </c>
      <c r="F77">
        <f t="shared" si="10"/>
        <v>92.243055423999991</v>
      </c>
      <c r="G77" s="1">
        <f t="shared" si="11"/>
        <v>43.9514992984817</v>
      </c>
      <c r="H77" s="1">
        <f t="shared" si="12"/>
        <v>724.47526316178619</v>
      </c>
      <c r="I77" s="1">
        <f t="shared" si="13"/>
        <v>44.226804531017564</v>
      </c>
      <c r="J77">
        <f t="shared" si="14"/>
        <v>0.32264370332232301</v>
      </c>
      <c r="K77">
        <f t="shared" si="15"/>
        <v>0.25358679241430904</v>
      </c>
      <c r="L77" s="4">
        <f t="shared" si="16"/>
        <v>0.25358679241430904</v>
      </c>
    </row>
    <row r="78" spans="1:12" x14ac:dyDescent="0.45">
      <c r="A78" s="1">
        <v>112.19499999999999</v>
      </c>
      <c r="B78" s="1">
        <f t="shared" si="9"/>
        <v>4600</v>
      </c>
      <c r="C78" s="1">
        <v>0.31940000000000002</v>
      </c>
      <c r="D78" s="1">
        <v>1.1056900000000001</v>
      </c>
      <c r="F78">
        <f t="shared" si="10"/>
        <v>91.525988319999982</v>
      </c>
      <c r="G78" s="1">
        <f t="shared" si="11"/>
        <v>44.089063786194089</v>
      </c>
      <c r="H78" s="1">
        <f t="shared" si="12"/>
        <v>718.84343129664285</v>
      </c>
      <c r="I78" s="1">
        <f t="shared" si="13"/>
        <v>44.365230700899687</v>
      </c>
      <c r="J78">
        <f t="shared" si="14"/>
        <v>0.32396991456889979</v>
      </c>
      <c r="K78">
        <f t="shared" si="15"/>
        <v>0.25254870325553413</v>
      </c>
      <c r="L78" s="4">
        <f t="shared" si="16"/>
        <v>0.25254870325553413</v>
      </c>
    </row>
    <row r="79" spans="1:12" x14ac:dyDescent="0.45">
      <c r="A79" s="1">
        <v>111.06100000000001</v>
      </c>
      <c r="B79" s="1">
        <f t="shared" si="9"/>
        <v>4650</v>
      </c>
      <c r="C79" s="1">
        <v>0.32055</v>
      </c>
      <c r="D79" s="1">
        <v>1.09782</v>
      </c>
      <c r="F79">
        <f t="shared" si="10"/>
        <v>90.600898336</v>
      </c>
      <c r="G79" s="1">
        <f t="shared" si="11"/>
        <v>44.117823076257061</v>
      </c>
      <c r="H79" s="1">
        <f t="shared" si="12"/>
        <v>711.5777915525332</v>
      </c>
      <c r="I79" s="1">
        <f t="shared" si="13"/>
        <v>44.394170134602</v>
      </c>
      <c r="J79">
        <f t="shared" si="14"/>
        <v>0.32492442039719455</v>
      </c>
      <c r="K79">
        <f t="shared" si="15"/>
        <v>0.25180681008268174</v>
      </c>
      <c r="L79" s="4">
        <f t="shared" si="16"/>
        <v>0.25180681008268174</v>
      </c>
    </row>
    <row r="80" spans="1:12" x14ac:dyDescent="0.45">
      <c r="A80" s="1">
        <v>109.973</v>
      </c>
      <c r="B80" s="1">
        <f t="shared" si="9"/>
        <v>4700</v>
      </c>
      <c r="C80" s="1">
        <v>0.32069999999999999</v>
      </c>
      <c r="D80" s="1">
        <v>1.09558</v>
      </c>
      <c r="F80">
        <f t="shared" si="10"/>
        <v>89.713334047999993</v>
      </c>
      <c r="G80" s="1">
        <f t="shared" si="11"/>
        <v>44.15536435063153</v>
      </c>
      <c r="H80" s="1">
        <f t="shared" si="12"/>
        <v>704.60687793560965</v>
      </c>
      <c r="I80" s="1">
        <f t="shared" si="13"/>
        <v>44.431946561575046</v>
      </c>
      <c r="J80">
        <f t="shared" si="14"/>
        <v>0.32480008455178566</v>
      </c>
      <c r="K80">
        <f t="shared" si="15"/>
        <v>0.25190320356932305</v>
      </c>
      <c r="L80" s="4">
        <f t="shared" si="16"/>
        <v>0.25190320356932305</v>
      </c>
    </row>
    <row r="81" spans="1:12" x14ac:dyDescent="0.45">
      <c r="A81" s="1">
        <v>108.654</v>
      </c>
      <c r="B81" s="1">
        <f t="shared" si="9"/>
        <v>4750</v>
      </c>
      <c r="C81" s="1">
        <v>0.32485000000000003</v>
      </c>
      <c r="D81" s="1">
        <v>1.0882700000000001</v>
      </c>
      <c r="F81">
        <f t="shared" si="10"/>
        <v>88.637325503999989</v>
      </c>
      <c r="G81" s="1">
        <f t="shared" si="11"/>
        <v>44.08987535089215</v>
      </c>
      <c r="H81" s="1">
        <f t="shared" si="12"/>
        <v>696.15592659303388</v>
      </c>
      <c r="I81" s="1">
        <f t="shared" si="13"/>
        <v>44.366047349110517</v>
      </c>
      <c r="J81">
        <f t="shared" si="14"/>
        <v>0.3294918270489805</v>
      </c>
      <c r="K81">
        <f t="shared" si="15"/>
        <v>0.24831627100122022</v>
      </c>
      <c r="L81" s="4">
        <f t="shared" si="16"/>
        <v>0.24831627100122022</v>
      </c>
    </row>
    <row r="82" spans="1:12" x14ac:dyDescent="0.45">
      <c r="A82" s="1">
        <v>107.07599999999999</v>
      </c>
      <c r="B82" s="1">
        <f t="shared" si="9"/>
        <v>4800</v>
      </c>
      <c r="C82" s="1">
        <v>0.32455000000000001</v>
      </c>
      <c r="D82" s="1">
        <v>1.08396</v>
      </c>
      <c r="F82">
        <f t="shared" si="10"/>
        <v>87.350030975999985</v>
      </c>
      <c r="G82" s="1">
        <f t="shared" si="11"/>
        <v>43.906914496806785</v>
      </c>
      <c r="H82" s="1">
        <f t="shared" si="12"/>
        <v>686.04553901260601</v>
      </c>
      <c r="I82" s="1">
        <f t="shared" si="13"/>
        <v>44.181940457204306</v>
      </c>
      <c r="J82">
        <f t="shared" si="14"/>
        <v>0.33055927034591231</v>
      </c>
      <c r="K82">
        <f t="shared" si="15"/>
        <v>0.24751440712149297</v>
      </c>
      <c r="L82" s="4">
        <f t="shared" si="16"/>
        <v>0.24751440712149297</v>
      </c>
    </row>
    <row r="83" spans="1:12" x14ac:dyDescent="0.45">
      <c r="A83" s="1">
        <v>105.24</v>
      </c>
      <c r="B83" s="1">
        <f t="shared" si="9"/>
        <v>4850</v>
      </c>
      <c r="C83" s="1">
        <v>0.32569999999999999</v>
      </c>
      <c r="D83" s="1">
        <v>1.0822099999999999</v>
      </c>
      <c r="F83">
        <f t="shared" si="10"/>
        <v>85.852266239999992</v>
      </c>
      <c r="G83" s="1">
        <f t="shared" si="11"/>
        <v>43.603577241035069</v>
      </c>
      <c r="H83" s="1">
        <f t="shared" si="12"/>
        <v>674.28212228404743</v>
      </c>
      <c r="I83" s="1">
        <f t="shared" si="13"/>
        <v>43.876703144891401</v>
      </c>
      <c r="J83">
        <f t="shared" si="14"/>
        <v>0.33403831531281458</v>
      </c>
      <c r="K83">
        <f t="shared" si="15"/>
        <v>0.24493651796070787</v>
      </c>
      <c r="L83" s="4">
        <f t="shared" si="16"/>
        <v>0.24493651796070787</v>
      </c>
    </row>
    <row r="84" spans="1:12" x14ac:dyDescent="0.45">
      <c r="A84" s="1">
        <v>103.63200000000001</v>
      </c>
      <c r="B84" s="1">
        <f t="shared" si="9"/>
        <v>4900</v>
      </c>
      <c r="C84" s="1">
        <v>0.32769999999999999</v>
      </c>
      <c r="D84" s="1">
        <v>1.0846</v>
      </c>
      <c r="F84">
        <f t="shared" si="10"/>
        <v>84.540498431999993</v>
      </c>
      <c r="G84" s="1">
        <f t="shared" si="11"/>
        <v>43.379995438115792</v>
      </c>
      <c r="H84" s="1">
        <f t="shared" si="12"/>
        <v>663.97952201197654</v>
      </c>
      <c r="I84" s="1">
        <f t="shared" si="13"/>
        <v>43.651720860959507</v>
      </c>
      <c r="J84">
        <f t="shared" si="14"/>
        <v>0.33782173323638032</v>
      </c>
      <c r="K84">
        <f t="shared" si="15"/>
        <v>0.2421933634474964</v>
      </c>
      <c r="L84" s="4">
        <f t="shared" si="16"/>
        <v>0.2421933634474964</v>
      </c>
    </row>
    <row r="85" spans="1:12" x14ac:dyDescent="0.45">
      <c r="A85" s="1">
        <v>102.33499999999999</v>
      </c>
      <c r="B85" s="1">
        <f t="shared" si="9"/>
        <v>4950</v>
      </c>
      <c r="C85" s="1">
        <v>0.32845000000000002</v>
      </c>
      <c r="D85" s="1">
        <v>1.08823</v>
      </c>
      <c r="F85">
        <f t="shared" si="10"/>
        <v>83.482436959999987</v>
      </c>
      <c r="G85" s="1">
        <f t="shared" si="11"/>
        <v>43.274188758455985</v>
      </c>
      <c r="H85" s="1">
        <f t="shared" si="12"/>
        <v>655.66952664327243</v>
      </c>
      <c r="I85" s="1">
        <f t="shared" si="13"/>
        <v>43.545251425011237</v>
      </c>
      <c r="J85">
        <f t="shared" si="14"/>
        <v>0.33942277323746528</v>
      </c>
      <c r="K85">
        <f t="shared" si="15"/>
        <v>0.24105094963955348</v>
      </c>
      <c r="L85" s="4">
        <f t="shared" si="16"/>
        <v>0.24105094963955348</v>
      </c>
    </row>
    <row r="86" spans="1:12" x14ac:dyDescent="0.45">
      <c r="A86" s="1">
        <v>101.10599999999999</v>
      </c>
      <c r="B86" s="1">
        <f t="shared" si="9"/>
        <v>5000</v>
      </c>
      <c r="C86" s="1">
        <v>0.32869999999999999</v>
      </c>
      <c r="D86" s="1">
        <v>1.08687</v>
      </c>
      <c r="F86">
        <f t="shared" si="10"/>
        <v>82.479848255999997</v>
      </c>
      <c r="G86" s="1">
        <f t="shared" si="11"/>
        <v>43.186347558375083</v>
      </c>
      <c r="H86" s="1">
        <f t="shared" si="12"/>
        <v>647.79521337562619</v>
      </c>
      <c r="I86" s="1">
        <f t="shared" si="13"/>
        <v>43.456860001561381</v>
      </c>
      <c r="J86">
        <f t="shared" si="14"/>
        <v>0.34037203791227783</v>
      </c>
      <c r="K86">
        <f t="shared" si="15"/>
        <v>0.24037868186830424</v>
      </c>
      <c r="L86" s="4">
        <f t="shared" si="16"/>
        <v>0.24037868186830424</v>
      </c>
    </row>
    <row r="87" spans="1:12" x14ac:dyDescent="0.45">
      <c r="A87" s="1">
        <v>99.314899999999994</v>
      </c>
      <c r="B87" s="1">
        <f t="shared" si="9"/>
        <v>5050</v>
      </c>
      <c r="C87" s="1">
        <v>0.32984999999999998</v>
      </c>
      <c r="D87" s="1">
        <v>1.0891</v>
      </c>
      <c r="F87">
        <f t="shared" si="10"/>
        <v>81.018711862399996</v>
      </c>
      <c r="G87" s="1">
        <f t="shared" si="11"/>
        <v>42.845511315021049</v>
      </c>
      <c r="H87" s="1">
        <f t="shared" si="12"/>
        <v>636.31947497556007</v>
      </c>
      <c r="I87" s="1">
        <f t="shared" si="13"/>
        <v>43.113888813945358</v>
      </c>
      <c r="J87">
        <f t="shared" si="14"/>
        <v>0.34428000832991179</v>
      </c>
      <c r="K87">
        <f t="shared" si="15"/>
        <v>0.2376501099064057</v>
      </c>
      <c r="L87" s="4">
        <f t="shared" si="16"/>
        <v>0.2376501099064057</v>
      </c>
    </row>
    <row r="88" spans="1:12" x14ac:dyDescent="0.45">
      <c r="A88" s="1">
        <v>97.581500000000005</v>
      </c>
      <c r="B88" s="1">
        <f t="shared" si="9"/>
        <v>5100</v>
      </c>
      <c r="C88" s="1">
        <v>0.32969999999999999</v>
      </c>
      <c r="D88" s="1">
        <v>1.09185</v>
      </c>
      <c r="F88">
        <f t="shared" si="10"/>
        <v>79.604645743999995</v>
      </c>
      <c r="G88" s="1">
        <f t="shared" si="11"/>
        <v>42.514512944364625</v>
      </c>
      <c r="H88" s="1">
        <f t="shared" si="12"/>
        <v>625.21342565242094</v>
      </c>
      <c r="I88" s="1">
        <f t="shared" si="13"/>
        <v>42.780817121903837</v>
      </c>
      <c r="J88">
        <f t="shared" si="14"/>
        <v>0.34680263253793003</v>
      </c>
      <c r="K88">
        <f t="shared" si="15"/>
        <v>0.23592145543829837</v>
      </c>
      <c r="L88" s="4">
        <f t="shared" si="16"/>
        <v>0.23592145543829837</v>
      </c>
    </row>
    <row r="89" spans="1:12" x14ac:dyDescent="0.45">
      <c r="A89" s="1">
        <v>95.848600000000005</v>
      </c>
      <c r="B89" s="1">
        <f t="shared" si="9"/>
        <v>5150</v>
      </c>
      <c r="C89" s="1">
        <v>0.33095000000000002</v>
      </c>
      <c r="D89" s="1">
        <v>1.0940700000000001</v>
      </c>
      <c r="F89">
        <f t="shared" si="10"/>
        <v>78.190987513599993</v>
      </c>
      <c r="G89" s="1">
        <f t="shared" si="11"/>
        <v>42.16892648469112</v>
      </c>
      <c r="H89" s="1">
        <f t="shared" si="12"/>
        <v>614.11057987414245</v>
      </c>
      <c r="I89" s="1">
        <f t="shared" si="13"/>
        <v>42.433065963365443</v>
      </c>
      <c r="J89">
        <f t="shared" si="14"/>
        <v>0.3509703968329238</v>
      </c>
      <c r="K89">
        <f t="shared" si="15"/>
        <v>0.2331198943172709</v>
      </c>
      <c r="L89" s="4">
        <f t="shared" si="16"/>
        <v>0.2331198943172709</v>
      </c>
    </row>
    <row r="90" spans="1:12" x14ac:dyDescent="0.45">
      <c r="A90" s="1">
        <v>94.803299999999993</v>
      </c>
      <c r="B90" s="1">
        <f t="shared" si="9"/>
        <v>5200</v>
      </c>
      <c r="C90" s="1">
        <v>0.33379999999999999</v>
      </c>
      <c r="D90" s="1">
        <v>1.0934600000000001</v>
      </c>
      <c r="F90">
        <f t="shared" si="10"/>
        <v>77.338256860799987</v>
      </c>
      <c r="G90" s="1">
        <f t="shared" si="11"/>
        <v>42.113985263190472</v>
      </c>
      <c r="H90" s="1">
        <f t="shared" si="12"/>
        <v>607.41324898832409</v>
      </c>
      <c r="I90" s="1">
        <f t="shared" si="13"/>
        <v>42.377780598752445</v>
      </c>
      <c r="J90">
        <f t="shared" si="14"/>
        <v>0.35445461720197308</v>
      </c>
      <c r="K90">
        <f t="shared" si="15"/>
        <v>0.23082837081950242</v>
      </c>
      <c r="L90" s="4">
        <f t="shared" si="16"/>
        <v>0.23082837081950242</v>
      </c>
    </row>
    <row r="91" spans="1:12" x14ac:dyDescent="0.45">
      <c r="A91" s="1">
        <v>93.0976</v>
      </c>
      <c r="B91" s="1">
        <f t="shared" si="9"/>
        <v>5250</v>
      </c>
      <c r="C91" s="1">
        <v>0.33129999999999998</v>
      </c>
      <c r="D91" s="1">
        <v>1.0880399999999999</v>
      </c>
      <c r="F91">
        <f t="shared" si="10"/>
        <v>75.94678773759999</v>
      </c>
      <c r="G91" s="1">
        <f t="shared" si="11"/>
        <v>41.753927323532807</v>
      </c>
      <c r="H91" s="1">
        <f t="shared" si="12"/>
        <v>596.48467605046881</v>
      </c>
      <c r="I91" s="1">
        <f t="shared" si="13"/>
        <v>42.01546731317061</v>
      </c>
      <c r="J91">
        <f t="shared" si="14"/>
        <v>0.35483361136689356</v>
      </c>
      <c r="K91">
        <f t="shared" si="15"/>
        <v>0.23058182538852792</v>
      </c>
      <c r="L91" s="4">
        <f t="shared" si="16"/>
        <v>0.23058182538852792</v>
      </c>
    </row>
    <row r="92" spans="1:12" x14ac:dyDescent="0.45">
      <c r="A92" s="1">
        <v>91.788600000000002</v>
      </c>
      <c r="B92" s="1">
        <f t="shared" si="9"/>
        <v>5300</v>
      </c>
      <c r="C92" s="1">
        <v>0.33239999999999997</v>
      </c>
      <c r="D92" s="1">
        <v>1.0833900000000001</v>
      </c>
      <c r="F92">
        <f t="shared" si="10"/>
        <v>74.878936953600004</v>
      </c>
      <c r="G92" s="1">
        <f t="shared" si="11"/>
        <v>41.558910889427615</v>
      </c>
      <c r="H92" s="1">
        <f t="shared" si="12"/>
        <v>588.09779560510754</v>
      </c>
      <c r="I92" s="1">
        <f t="shared" si="13"/>
        <v>41.819229327000151</v>
      </c>
      <c r="J92">
        <f t="shared" si="14"/>
        <v>0.3576823447184504</v>
      </c>
      <c r="K92">
        <f t="shared" si="15"/>
        <v>0.22874537428618397</v>
      </c>
      <c r="L92" s="4">
        <f t="shared" si="16"/>
        <v>0.22874537428618397</v>
      </c>
    </row>
    <row r="93" spans="1:12" x14ac:dyDescent="0.45">
      <c r="A93" s="1">
        <v>90.593800000000002</v>
      </c>
      <c r="B93" s="1">
        <f t="shared" si="9"/>
        <v>5350</v>
      </c>
      <c r="C93" s="1">
        <v>0.33079999999999998</v>
      </c>
      <c r="D93" s="1">
        <v>1.0800700000000001</v>
      </c>
      <c r="F93">
        <f t="shared" si="10"/>
        <v>73.904247788799992</v>
      </c>
      <c r="G93" s="1">
        <f t="shared" si="11"/>
        <v>41.404905809489989</v>
      </c>
      <c r="H93" s="1">
        <f t="shared" si="12"/>
        <v>580.44260480593437</v>
      </c>
      <c r="I93" s="1">
        <f t="shared" si="13"/>
        <v>41.664259583626226</v>
      </c>
      <c r="J93">
        <f t="shared" si="14"/>
        <v>0.35728464033116042</v>
      </c>
      <c r="K93">
        <f t="shared" si="15"/>
        <v>0.22899999771147755</v>
      </c>
      <c r="L93" s="4">
        <f t="shared" si="16"/>
        <v>0.22899999771147755</v>
      </c>
    </row>
    <row r="94" spans="1:12" x14ac:dyDescent="0.45">
      <c r="A94" s="1">
        <v>89.6374</v>
      </c>
      <c r="B94" s="1">
        <f t="shared" si="9"/>
        <v>5400</v>
      </c>
      <c r="C94" s="1">
        <v>0.33879999999999999</v>
      </c>
      <c r="D94" s="1">
        <v>1.0789500000000001</v>
      </c>
      <c r="F94">
        <f t="shared" si="10"/>
        <v>73.124039622399991</v>
      </c>
      <c r="G94" s="1">
        <f t="shared" si="11"/>
        <v>41.350670222137339</v>
      </c>
      <c r="H94" s="1">
        <f t="shared" si="12"/>
        <v>574.31486419635189</v>
      </c>
      <c r="I94" s="1">
        <f t="shared" si="13"/>
        <v>41.609684273141802</v>
      </c>
      <c r="J94">
        <f t="shared" si="14"/>
        <v>0.36640508733302213</v>
      </c>
      <c r="K94">
        <f t="shared" si="15"/>
        <v>0.22329979753752177</v>
      </c>
      <c r="L94" s="4">
        <f t="shared" si="16"/>
        <v>0.22329979753752177</v>
      </c>
    </row>
    <row r="95" spans="1:12" x14ac:dyDescent="0.45">
      <c r="A95" s="1">
        <v>88.925600000000003</v>
      </c>
      <c r="B95" s="1">
        <f t="shared" si="9"/>
        <v>5450</v>
      </c>
      <c r="C95" s="1">
        <v>0.34379999999999999</v>
      </c>
      <c r="D95" s="1">
        <v>1.0792299999999999</v>
      </c>
      <c r="F95">
        <f t="shared" si="10"/>
        <v>72.543370265600004</v>
      </c>
      <c r="G95" s="1">
        <f t="shared" si="11"/>
        <v>41.402145635238007</v>
      </c>
      <c r="H95" s="1">
        <f t="shared" si="12"/>
        <v>569.75429773263295</v>
      </c>
      <c r="I95" s="1">
        <f t="shared" si="13"/>
        <v>41.661482120079761</v>
      </c>
      <c r="J95">
        <f t="shared" si="14"/>
        <v>0.37135020677873043</v>
      </c>
      <c r="K95">
        <f t="shared" si="15"/>
        <v>0.22032620508794626</v>
      </c>
      <c r="L95" s="4">
        <f t="shared" si="16"/>
        <v>0.22032620508794626</v>
      </c>
    </row>
    <row r="96" spans="1:12" x14ac:dyDescent="0.45">
      <c r="A96" s="1">
        <v>88.647400000000005</v>
      </c>
      <c r="B96" s="1">
        <f t="shared" si="9"/>
        <v>5500</v>
      </c>
      <c r="C96" s="1">
        <v>0.3488</v>
      </c>
      <c r="D96" s="1">
        <v>1.0836600000000001</v>
      </c>
      <c r="F96">
        <f>A96*$K$3</f>
        <v>72.316421382399994</v>
      </c>
      <c r="G96" s="1">
        <f t="shared" si="11"/>
        <v>41.651268660622797</v>
      </c>
      <c r="H96" s="1">
        <f t="shared" si="12"/>
        <v>567.97184537212911</v>
      </c>
      <c r="I96" s="1">
        <f t="shared" si="13"/>
        <v>41.912165612650611</v>
      </c>
      <c r="J96">
        <f t="shared" si="14"/>
        <v>0.37449747037796538</v>
      </c>
      <c r="K96">
        <f t="shared" si="15"/>
        <v>0.21847459139204864</v>
      </c>
      <c r="L96" s="4">
        <f t="shared" si="16"/>
        <v>0.21847459139204864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0cca6758122fae7d91a5fa708a43ac11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101f990c307c91d948cfa053756bc7fe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C7CD1A-C932-4485-AAF5-D76DBE5F49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0085e1a2-9cbf-4b92-866b-21f3c89040b6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Joe Dashwood (2404498)</cp:lastModifiedBy>
  <cp:revision/>
  <dcterms:created xsi:type="dcterms:W3CDTF">2019-10-18T15:00:30Z</dcterms:created>
  <dcterms:modified xsi:type="dcterms:W3CDTF">2026-03-22T20:09:46Z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