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-gt\Desktop\temp\"/>
    </mc:Choice>
  </mc:AlternateContent>
  <xr:revisionPtr revIDLastSave="0" documentId="13_ncr:1_{357620FC-5CA9-4831-BB3B-654855C4A852}" xr6:coauthVersionLast="47" xr6:coauthVersionMax="47" xr10:uidLastSave="{00000000-0000-0000-0000-000000000000}"/>
  <bookViews>
    <workbookView xWindow="-22670" yWindow="0" windowWidth="22780" windowHeight="1466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ExternalData_1" localSheetId="0">Sheet1!$A$2:$E$13</definedName>
    <definedName name="_xlnm.Print_Area" localSheetId="0">Sheet1!$A$1:$J$39</definedName>
    <definedName name="_xlnm.Print_Titles" localSheetId="0">Sheet1!$1:$2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1" i="1" l="1"/>
  <c r="E28" i="1" l="1"/>
  <c r="E29" i="1"/>
  <c r="E30" i="1"/>
  <c r="E26" i="1"/>
  <c r="E27" i="1"/>
  <c r="E11" i="1" l="1"/>
  <c r="E19" i="1"/>
  <c r="E25" i="1"/>
  <c r="E23" i="1"/>
  <c r="E6" i="1"/>
  <c r="E21" i="1"/>
  <c r="E13" i="1"/>
  <c r="E7" i="1"/>
  <c r="E4" i="1"/>
  <c r="E17" i="1"/>
  <c r="E3" i="1"/>
  <c r="E10" i="1"/>
  <c r="E24" i="1"/>
  <c r="E20" i="1"/>
  <c r="E22" i="1"/>
  <c r="H30" i="1"/>
  <c r="E5" i="1"/>
  <c r="H39" i="1"/>
  <c r="H38" i="1"/>
  <c r="H37" i="1"/>
  <c r="H36" i="1"/>
  <c r="H35" i="1"/>
  <c r="H34" i="1"/>
  <c r="H33" i="1"/>
  <c r="H31" i="1"/>
  <c r="E12" i="1"/>
  <c r="E14" i="1"/>
  <c r="E9" i="1"/>
  <c r="E15" i="1"/>
  <c r="E18" i="1"/>
  <c r="E8" i="1"/>
  <c r="E16" i="1"/>
  <c r="I38" i="1" l="1"/>
  <c r="I30" i="1"/>
  <c r="I33" i="1"/>
  <c r="I36" i="1"/>
  <c r="I37" i="1"/>
  <c r="I31" i="1"/>
  <c r="I39" i="1"/>
  <c r="I35" i="1"/>
  <c r="I34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Connection" type="4" refreshedVersion="3" background="1" saveData="1">
    <webPr sourceData="1" parsePre="1" consecutive="1" xl2000="1" url="https://webapp.services.coventry.ac.uk/Apps/Student/hvs-its-wa04.13176590396276152444226471724044/ReportOutput.htm?reportid=62" htmlTables="1">
      <tables count="1">
        <x v="3"/>
      </tables>
    </webPr>
  </connection>
</connections>
</file>

<file path=xl/sharedStrings.xml><?xml version="1.0" encoding="utf-8"?>
<sst xmlns="http://schemas.openxmlformats.org/spreadsheetml/2006/main" count="103" uniqueCount="95">
  <si>
    <t>First Name</t>
  </si>
  <si>
    <t>Surname</t>
  </si>
  <si>
    <t>Final Grade</t>
  </si>
  <si>
    <t xml:space="preserve">Assignment </t>
  </si>
  <si>
    <t>Student ID</t>
  </si>
  <si>
    <t>Average</t>
  </si>
  <si>
    <t xml:space="preserve">Std. Dev. </t>
  </si>
  <si>
    <t>Max</t>
  </si>
  <si>
    <t>Min</t>
  </si>
  <si>
    <t>Fail</t>
  </si>
  <si>
    <t>Assignment</t>
  </si>
  <si>
    <t>Overall</t>
  </si>
  <si>
    <t xml:space="preserve"> Assignment</t>
  </si>
  <si>
    <t>DAVIES</t>
  </si>
  <si>
    <t>CRAWFORD</t>
  </si>
  <si>
    <t>BROWN</t>
  </si>
  <si>
    <t>COOKSLEY</t>
  </si>
  <si>
    <t xml:space="preserve">KRISTIAN    </t>
  </si>
  <si>
    <t>CAMERON MORGAN JAMES</t>
  </si>
  <si>
    <t xml:space="preserve">DANIEL JAMES  </t>
  </si>
  <si>
    <t>2004688/1</t>
  </si>
  <si>
    <t>BRYANT</t>
  </si>
  <si>
    <t>TAYLOR</t>
  </si>
  <si>
    <t>JAMES</t>
  </si>
  <si>
    <t>THOMAS</t>
  </si>
  <si>
    <t>KUCINSKI</t>
  </si>
  <si>
    <t>JONES</t>
  </si>
  <si>
    <t>CHAPPEL</t>
  </si>
  <si>
    <t>TOMKINS</t>
  </si>
  <si>
    <t>PASQUANTONIO</t>
  </si>
  <si>
    <t>JANES</t>
  </si>
  <si>
    <t>WILKINS</t>
  </si>
  <si>
    <t>HARRIS</t>
  </si>
  <si>
    <t>HIGGINS</t>
  </si>
  <si>
    <t>SIOW</t>
  </si>
  <si>
    <t>ZELINSKIS</t>
  </si>
  <si>
    <t>TZAFOS</t>
  </si>
  <si>
    <t>WITTER</t>
  </si>
  <si>
    <t>PHILLIPS</t>
  </si>
  <si>
    <t>EVANS</t>
  </si>
  <si>
    <t>CANNING</t>
  </si>
  <si>
    <t>MATTHEWS</t>
  </si>
  <si>
    <t xml:space="preserve">GARETH JOHN  </t>
  </si>
  <si>
    <t>JAMES AJAYI OKIKIOLA</t>
  </si>
  <si>
    <t>DANIEL ROSS DAVID</t>
  </si>
  <si>
    <t xml:space="preserve">CHRISTOPHER JOHN  </t>
  </si>
  <si>
    <t xml:space="preserve">MACIEK    </t>
  </si>
  <si>
    <t xml:space="preserve">RYAN ANDREW  </t>
  </si>
  <si>
    <t xml:space="preserve">JAMES PHILIP  </t>
  </si>
  <si>
    <t xml:space="preserve">CONNOR    </t>
  </si>
  <si>
    <t xml:space="preserve">JACK    </t>
  </si>
  <si>
    <t xml:space="preserve">THOMAS    </t>
  </si>
  <si>
    <t xml:space="preserve">CHARLES MICHAEL  </t>
  </si>
  <si>
    <t xml:space="preserve">JOSEPH    </t>
  </si>
  <si>
    <t xml:space="preserve">KAI    </t>
  </si>
  <si>
    <t xml:space="preserve">PETER    </t>
  </si>
  <si>
    <t xml:space="preserve">DANIELS    </t>
  </si>
  <si>
    <t xml:space="preserve">RHYS    </t>
  </si>
  <si>
    <t xml:space="preserve">ALEXANDER    </t>
  </si>
  <si>
    <t xml:space="preserve">DYLAN MATHEW  </t>
  </si>
  <si>
    <t xml:space="preserve">TONY LEE  </t>
  </si>
  <si>
    <t xml:space="preserve">JONTY    </t>
  </si>
  <si>
    <t xml:space="preserve">CALLUM MICHAEL  </t>
  </si>
  <si>
    <t xml:space="preserve">LEE CHRISTIAN  </t>
  </si>
  <si>
    <t xml:space="preserve">ETHAN ROBERT  </t>
  </si>
  <si>
    <t xml:space="preserve">OWEN JAMES  </t>
  </si>
  <si>
    <t xml:space="preserve">JOSEPH AARON  </t>
  </si>
  <si>
    <t>0150226/3</t>
  </si>
  <si>
    <t>0152272/4</t>
  </si>
  <si>
    <t>0451155/4</t>
  </si>
  <si>
    <t>1252344/7</t>
  </si>
  <si>
    <t>1919795/2</t>
  </si>
  <si>
    <t>2003891/1</t>
  </si>
  <si>
    <t>2008898/2</t>
  </si>
  <si>
    <t>2009252/2</t>
  </si>
  <si>
    <t>2015997/1</t>
  </si>
  <si>
    <t>2100436/1</t>
  </si>
  <si>
    <t>2100962/1</t>
  </si>
  <si>
    <t>2103127/1</t>
  </si>
  <si>
    <t>2104032/1</t>
  </si>
  <si>
    <t>2104044/1</t>
  </si>
  <si>
    <t>2104154/2</t>
  </si>
  <si>
    <t>2104217/1</t>
  </si>
  <si>
    <t>2104718/1</t>
  </si>
  <si>
    <t>2104756/1</t>
  </si>
  <si>
    <t>2104846/1</t>
  </si>
  <si>
    <t>2106499/1</t>
  </si>
  <si>
    <t>2114134/1</t>
  </si>
  <si>
    <t>2115836/1</t>
  </si>
  <si>
    <t>2116012/1</t>
  </si>
  <si>
    <t>2116294/1</t>
  </si>
  <si>
    <t>2117013/2</t>
  </si>
  <si>
    <t>2121421/1</t>
  </si>
  <si>
    <t>2216851/1</t>
  </si>
  <si>
    <t>Module 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</si>
</sst>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Segoe UI"/>
      <family val="2"/>
    </font>
    <font>
      <sz val="8"/>
      <color theme="1"/>
      <name val="Segoe UI"/>
      <family val="2"/>
    </font>
    <font>
      <sz val="9"/>
      <color theme="1"/>
      <name val="Calibri"/>
      <family val="2"/>
      <scheme val="minor"/>
    </font>
    <font>
      <sz val="8"/>
      <color rgb="FF000000"/>
      <name val="Segoe UI"/>
      <family val="2"/>
    </font>
    <font>
      <u/>
      <sz val="8"/>
      <color rgb="FF0000FF"/>
      <name val="Segoe UI"/>
      <family val="2"/>
    </font>
    <font>
      <sz val="8"/>
      <color rgb="FF000000"/>
      <name val="Segoe UI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15" fontId="0" fillId="0" borderId="0" xfId="0" applyNumberFormat="1"/>
    <xf numFmtId="0" fontId="1" fillId="0" borderId="0" xfId="0" applyFont="1" applyAlignment="1">
      <alignment horizontal="center"/>
    </xf>
    <xf numFmtId="0" fontId="2" fillId="2" borderId="2" xfId="0" applyFont="1" applyFill="1" applyBorder="1" applyAlignment="1">
      <alignment vertical="center"/>
    </xf>
    <xf numFmtId="0" fontId="0" fillId="0" borderId="1" xfId="0" applyBorder="1"/>
    <xf numFmtId="0" fontId="2" fillId="2" borderId="4" xfId="0" applyFont="1" applyFill="1" applyBorder="1"/>
    <xf numFmtId="0" fontId="2" fillId="2" borderId="5" xfId="0" applyFont="1" applyFill="1" applyBorder="1"/>
    <xf numFmtId="1" fontId="0" fillId="0" borderId="0" xfId="0" applyNumberFormat="1"/>
    <xf numFmtId="0" fontId="2" fillId="2" borderId="6" xfId="0" applyFont="1" applyFill="1" applyBorder="1" applyAlignment="1">
      <alignment vertical="center"/>
    </xf>
    <xf numFmtId="15" fontId="3" fillId="2" borderId="2" xfId="0" applyNumberFormat="1" applyFont="1" applyFill="1" applyBorder="1"/>
    <xf numFmtId="0" fontId="2" fillId="2" borderId="3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right"/>
    </xf>
    <xf numFmtId="1" fontId="5" fillId="3" borderId="1" xfId="0" applyNumberFormat="1" applyFont="1" applyFill="1" applyBorder="1" applyAlignment="1">
      <alignment horizontal="right" wrapText="1"/>
    </xf>
    <xf numFmtId="0" fontId="4" fillId="3" borderId="1" xfId="0" applyFont="1" applyFill="1" applyBorder="1" applyAlignment="1" applyProtection="1">
      <alignment vertical="top" wrapText="1" readingOrder="1"/>
      <protection locked="0"/>
    </xf>
    <xf numFmtId="0" fontId="5" fillId="3" borderId="1" xfId="0" applyFont="1" applyFill="1" applyBorder="1"/>
    <xf numFmtId="1" fontId="5" fillId="3" borderId="1" xfId="0" applyNumberFormat="1" applyFont="1" applyFill="1" applyBorder="1" applyAlignment="1">
      <alignment wrapText="1"/>
    </xf>
    <xf numFmtId="0" fontId="4" fillId="3" borderId="1" xfId="0" applyFont="1" applyFill="1" applyBorder="1" applyAlignment="1" applyProtection="1">
      <alignment horizontal="left" vertical="top" wrapText="1" readingOrder="1"/>
      <protection locked="0"/>
    </xf>
    <xf numFmtId="0" fontId="5" fillId="3" borderId="1" xfId="0" applyFont="1" applyFill="1" applyBorder="1" applyAlignment="1" applyProtection="1">
      <alignment horizontal="right"/>
      <protection locked="0"/>
    </xf>
    <xf numFmtId="0" fontId="5" fillId="3" borderId="1" xfId="0" applyFont="1" applyFill="1" applyBorder="1" applyAlignment="1">
      <alignment vertical="center"/>
    </xf>
    <xf numFmtId="0" fontId="6" fillId="3" borderId="1" xfId="0" applyFont="1" applyFill="1" applyBorder="1"/>
    <xf numFmtId="0" fontId="6" fillId="3" borderId="1" xfId="0" applyFont="1" applyFill="1" applyBorder="1" applyAlignment="1">
      <alignment horizontal="left"/>
    </xf>
    <xf numFmtId="1" fontId="6" fillId="3" borderId="1" xfId="0" applyNumberFormat="1" applyFont="1" applyFill="1" applyBorder="1" applyAlignment="1">
      <alignment wrapText="1"/>
    </xf>
    <xf numFmtId="0" fontId="0" fillId="3" borderId="1" xfId="0" applyFill="1" applyBorder="1"/>
    <xf numFmtId="0" fontId="7" fillId="4" borderId="1" xfId="0" applyFont="1" applyFill="1" applyBorder="1" applyAlignment="1">
      <alignment vertical="top" wrapText="1" readingOrder="1"/>
    </xf>
    <xf numFmtId="0" fontId="8" fillId="4" borderId="1" xfId="0" applyFont="1" applyFill="1" applyBorder="1" applyAlignment="1">
      <alignment vertical="top" wrapText="1" readingOrder="1"/>
    </xf>
    <xf numFmtId="0" fontId="7" fillId="5" borderId="1" xfId="0" applyFont="1" applyFill="1" applyBorder="1" applyAlignment="1">
      <alignment vertical="top" wrapText="1" readingOrder="1"/>
    </xf>
    <xf numFmtId="0" fontId="9" fillId="4" borderId="1" xfId="0" applyFont="1" applyFill="1" applyBorder="1" applyAlignment="1">
      <alignment vertical="top" wrapText="1" readingOrder="1"/>
    </xf>
    <xf numFmtId="0" fontId="9" fillId="5" borderId="1" xfId="0" applyFont="1" applyFill="1" applyBorder="1" applyAlignment="1">
      <alignment vertical="top" wrapText="1" readingOrder="1"/>
    </xf>
    <xf numFmtId="0" fontId="8" fillId="5" borderId="1" xfId="0" applyFont="1" applyFill="1" applyBorder="1" applyAlignment="1">
      <alignment vertical="top" wrapText="1" readingOrder="1"/>
    </xf>
    <xf numFmtId="0" fontId="8" fillId="5" borderId="1" xfId="0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growShrinkType="overwriteClear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2008898&amp;ACCESS_LEVEL=N&amp;rs%3AParameterLanguage=" TargetMode="External"/><Relationship Id="rId13" Type="http://schemas.openxmlformats.org/officeDocument/2006/relationships/hyperlink" Target="https://bireports.uwtsd.ac.uk/ReportServer?%2FReporting%2FFaculty%20Query%20System%2FStudentDetails&amp;STU_CODE=2103127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2104718&amp;ACCESS_LEVEL=N&amp;rs%3AParameterLanguage=" TargetMode="External"/><Relationship Id="rId26" Type="http://schemas.openxmlformats.org/officeDocument/2006/relationships/hyperlink" Target="https://bireports.uwtsd.ac.uk/ReportServer?%2FReporting%2FFaculty%20Query%20System%2FStudentDetails&amp;STU_CODE=2117013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0451155&amp;ACCESS_LEVEL=N&amp;rs%3AParameterLanguage=" TargetMode="External"/><Relationship Id="rId21" Type="http://schemas.openxmlformats.org/officeDocument/2006/relationships/hyperlink" Target="https://bireports.uwtsd.ac.uk/ReportServer?%2FReporting%2FFaculty%20Query%20System%2FStudentDetails&amp;STU_CODE=2106499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2004688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2100962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2104217&amp;ACCESS_LEVEL=N&amp;rs%3AParameterLanguage=" TargetMode="External"/><Relationship Id="rId25" Type="http://schemas.openxmlformats.org/officeDocument/2006/relationships/hyperlink" Target="https://bireports.uwtsd.ac.uk/ReportServer?%2FReporting%2FFaculty%20Query%20System%2FStudentDetails&amp;STU_CODE=2116294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0152272&amp;ACCESS_LEVEL=N&amp;rs%3AParameterLanguage=" TargetMode="External"/><Relationship Id="rId16" Type="http://schemas.openxmlformats.org/officeDocument/2006/relationships/hyperlink" Target="https://bireports.uwtsd.ac.uk/ReportServer?%2FReporting%2FFaculty%20Query%20System%2FStudentDetails&amp;STU_CODE=2104154&amp;ACCESS_LEVEL=N&amp;rs%3AParameterLanguage=" TargetMode="External"/><Relationship Id="rId20" Type="http://schemas.openxmlformats.org/officeDocument/2006/relationships/hyperlink" Target="https://bireports.uwtsd.ac.uk/ReportServer?%2FReporting%2FFaculty%20Query%20System%2FStudentDetails&amp;STU_CODE=2104846&amp;ACCESS_LEVEL=N&amp;rs%3AParameterLanguage=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https://bireports.uwtsd.ac.uk/ReportServer?%2FReporting%2FFaculty%20Query%20System%2FStudentDetails&amp;STU_CODE=0150226&amp;ACCESS_LEVEL=N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2003891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2100436&amp;ACCESS_LEVEL=N&amp;rs%3AParameterLanguage=" TargetMode="External"/><Relationship Id="rId24" Type="http://schemas.openxmlformats.org/officeDocument/2006/relationships/hyperlink" Target="https://bireports.uwtsd.ac.uk/ReportServer?%2FReporting%2FFaculty%20Query%20System%2FStudentDetails&amp;STU_CODE=2116012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1919795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2104044&amp;ACCESS_LEVEL=N&amp;rs%3AParameterLanguage=" TargetMode="External"/><Relationship Id="rId23" Type="http://schemas.openxmlformats.org/officeDocument/2006/relationships/hyperlink" Target="https://bireports.uwtsd.ac.uk/ReportServer?%2FReporting%2FFaculty%20Query%20System%2FStudentDetails&amp;STU_CODE=2115836&amp;ACCESS_LEVEL=N&amp;rs%3AParameterLanguage=" TargetMode="External"/><Relationship Id="rId28" Type="http://schemas.openxmlformats.org/officeDocument/2006/relationships/hyperlink" Target="https://bireports.uwtsd.ac.uk/ReportServer?%2FReporting%2FFaculty%20Query%20System%2FStudentDetails&amp;STU_CODE=2216851&amp;ACCESS_LEVEL=N&amp;rs%3AParameterLanguage=" TargetMode="External"/><Relationship Id="rId10" Type="http://schemas.openxmlformats.org/officeDocument/2006/relationships/hyperlink" Target="https://bireports.uwtsd.ac.uk/ReportServer?%2FReporting%2FFaculty%20Query%20System%2FStudentDetails&amp;STU_CODE=2015997&amp;ACCESS_LEVEL=N&amp;rs%3AParameterLanguage=" TargetMode="External"/><Relationship Id="rId19" Type="http://schemas.openxmlformats.org/officeDocument/2006/relationships/hyperlink" Target="https://bireports.uwtsd.ac.uk/ReportServer?%2FReporting%2FFaculty%20Query%20System%2FStudentDetails&amp;STU_CODE=2104756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1252344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2009252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2104032&amp;ACCESS_LEVEL=N&amp;rs%3AParameterLanguage=" TargetMode="External"/><Relationship Id="rId22" Type="http://schemas.openxmlformats.org/officeDocument/2006/relationships/hyperlink" Target="https://bireports.uwtsd.ac.uk/ReportServer?%2FReporting%2FFaculty%20Query%20System%2FStudentDetails&amp;STU_CODE=2114134&amp;ACCESS_LEVEL=N&amp;rs%3AParameterLanguage=" TargetMode="External"/><Relationship Id="rId27" Type="http://schemas.openxmlformats.org/officeDocument/2006/relationships/hyperlink" Target="https://bireports.uwtsd.ac.uk/ReportServer?%2FReporting%2FFaculty%20Query%20System%2FStudentDetails&amp;STU_CODE=2121421&amp;ACCESS_LEVEL=N&amp;rs%3AParameterLanguage=" TargetMode="External"/><Relationship Id="rId30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tabSelected="1" view="pageLayout" zoomScale="85" zoomScalePageLayoutView="85" workbookViewId="0">
      <selection activeCell="G4" sqref="G4"/>
    </sheetView>
  </sheetViews>
  <sheetFormatPr defaultRowHeight="12.75" x14ac:dyDescent="0.2"/>
  <cols>
    <col min="1" max="1" width="15.28515625" customWidth="1"/>
    <col min="2" max="2" width="20.85546875" customWidth="1"/>
    <col min="3" max="3" width="11.42578125" customWidth="1"/>
    <col min="4" max="4" width="10.7109375" customWidth="1"/>
    <col min="5" max="5" width="8.5703125" customWidth="1"/>
    <col min="6" max="6" width="0.28515625" hidden="1" customWidth="1"/>
    <col min="7" max="7" width="12.42578125" customWidth="1"/>
    <col min="8" max="8" width="10.42578125" customWidth="1"/>
    <col min="9" max="9" width="11.140625" customWidth="1"/>
    <col min="10" max="10" width="7.7109375" customWidth="1"/>
  </cols>
  <sheetData>
    <row r="1" spans="1:7" x14ac:dyDescent="0.2">
      <c r="A1" s="3" t="s">
        <v>1</v>
      </c>
      <c r="B1" s="3" t="s">
        <v>0</v>
      </c>
      <c r="C1" s="3" t="s">
        <v>4</v>
      </c>
      <c r="D1" s="10" t="s">
        <v>12</v>
      </c>
      <c r="E1" s="5"/>
      <c r="F1" s="6"/>
      <c r="G1" s="2"/>
    </row>
    <row r="2" spans="1:7" x14ac:dyDescent="0.2">
      <c r="A2" s="8"/>
      <c r="B2" s="8"/>
      <c r="C2" s="8"/>
      <c r="D2" s="9" t="s">
        <v>3</v>
      </c>
      <c r="E2" s="9" t="s">
        <v>2</v>
      </c>
      <c r="F2" s="1"/>
    </row>
    <row r="3" spans="1:7" ht="19.5" customHeight="1" x14ac:dyDescent="0.2">
      <c r="A3" s="26" t="s">
        <v>21</v>
      </c>
      <c r="B3" s="23" t="s">
        <v>42</v>
      </c>
      <c r="C3" s="24" t="s">
        <v>67</v>
      </c>
      <c r="D3" s="11">
        <v>89.5</v>
      </c>
      <c r="E3" s="12">
        <f t="shared" ref="E3:E22" si="0">D3</f>
        <v>89.5</v>
      </c>
      <c r="G3" t="s">
        <v>94</v>
      </c>
    </row>
    <row r="4" spans="1:7" ht="19.5" customHeight="1" x14ac:dyDescent="0.2">
      <c r="A4" s="27" t="s">
        <v>22</v>
      </c>
      <c r="B4" s="25" t="s">
        <v>43</v>
      </c>
      <c r="C4" s="28" t="s">
        <v>68</v>
      </c>
      <c r="D4" s="14">
        <v>84</v>
      </c>
      <c r="E4" s="15">
        <f t="shared" si="0"/>
        <v>84</v>
      </c>
    </row>
    <row r="5" spans="1:7" ht="19.5" customHeight="1" x14ac:dyDescent="0.2">
      <c r="A5" s="26" t="s">
        <v>23</v>
      </c>
      <c r="B5" s="23" t="s">
        <v>44</v>
      </c>
      <c r="C5" s="24" t="s">
        <v>69</v>
      </c>
      <c r="D5" s="11"/>
      <c r="E5" s="12">
        <f t="shared" si="0"/>
        <v>0</v>
      </c>
    </row>
    <row r="6" spans="1:7" ht="25.5" customHeight="1" x14ac:dyDescent="0.2">
      <c r="A6" s="27" t="s">
        <v>24</v>
      </c>
      <c r="B6" s="25" t="s">
        <v>45</v>
      </c>
      <c r="C6" s="28" t="s">
        <v>70</v>
      </c>
      <c r="D6" s="14">
        <v>74</v>
      </c>
      <c r="E6" s="12">
        <f t="shared" si="0"/>
        <v>74</v>
      </c>
      <c r="G6" t="s">
        <v>94</v>
      </c>
    </row>
    <row r="7" spans="1:7" ht="25.5" customHeight="1" x14ac:dyDescent="0.2">
      <c r="A7" s="26" t="s">
        <v>14</v>
      </c>
      <c r="B7" s="23" t="s">
        <v>17</v>
      </c>
      <c r="C7" s="24" t="s">
        <v>71</v>
      </c>
      <c r="D7" s="11">
        <v>83</v>
      </c>
      <c r="E7" s="12">
        <f t="shared" si="0"/>
        <v>83</v>
      </c>
    </row>
    <row r="8" spans="1:7" ht="19.5" customHeight="1" x14ac:dyDescent="0.2">
      <c r="A8" s="27" t="s">
        <v>25</v>
      </c>
      <c r="B8" s="25" t="s">
        <v>46</v>
      </c>
      <c r="C8" s="28" t="s">
        <v>72</v>
      </c>
      <c r="D8" s="14"/>
      <c r="E8" s="15">
        <f t="shared" si="0"/>
        <v>0</v>
      </c>
    </row>
    <row r="9" spans="1:7" ht="19.5" customHeight="1" x14ac:dyDescent="0.2">
      <c r="A9" s="26" t="s">
        <v>15</v>
      </c>
      <c r="B9" s="23" t="s">
        <v>18</v>
      </c>
      <c r="C9" s="24" t="s">
        <v>20</v>
      </c>
      <c r="D9" s="11">
        <v>64</v>
      </c>
      <c r="E9" s="12">
        <f t="shared" si="0"/>
        <v>64</v>
      </c>
      <c r="G9" t="s">
        <v>94</v>
      </c>
    </row>
    <row r="10" spans="1:7" ht="31.9" customHeight="1" x14ac:dyDescent="0.2">
      <c r="A10" s="27" t="s">
        <v>16</v>
      </c>
      <c r="B10" s="25" t="s">
        <v>19</v>
      </c>
      <c r="C10" s="28" t="s">
        <v>73</v>
      </c>
      <c r="D10" s="11"/>
      <c r="E10" s="12">
        <f t="shared" si="0"/>
        <v>0</v>
      </c>
    </row>
    <row r="11" spans="1:7" ht="19.5" customHeight="1" x14ac:dyDescent="0.2">
      <c r="A11" s="26" t="s">
        <v>26</v>
      </c>
      <c r="B11" s="23" t="s">
        <v>47</v>
      </c>
      <c r="C11" s="24" t="s">
        <v>74</v>
      </c>
      <c r="D11" s="14">
        <v>90</v>
      </c>
      <c r="E11" s="15">
        <f t="shared" si="0"/>
        <v>90</v>
      </c>
    </row>
    <row r="12" spans="1:7" ht="19.5" customHeight="1" x14ac:dyDescent="0.2">
      <c r="A12" s="27" t="s">
        <v>27</v>
      </c>
      <c r="B12" s="25" t="s">
        <v>48</v>
      </c>
      <c r="C12" s="28" t="s">
        <v>75</v>
      </c>
      <c r="D12" s="14"/>
      <c r="E12" s="12">
        <f t="shared" si="0"/>
        <v>0</v>
      </c>
    </row>
    <row r="13" spans="1:7" ht="23.25" customHeight="1" x14ac:dyDescent="0.2">
      <c r="A13" s="26" t="s">
        <v>28</v>
      </c>
      <c r="B13" s="23" t="s">
        <v>49</v>
      </c>
      <c r="C13" s="24" t="s">
        <v>76</v>
      </c>
      <c r="D13" s="18"/>
      <c r="E13" s="15">
        <f t="shared" si="0"/>
        <v>0</v>
      </c>
    </row>
    <row r="14" spans="1:7" x14ac:dyDescent="0.2">
      <c r="A14" s="27" t="s">
        <v>29</v>
      </c>
      <c r="B14" s="25" t="s">
        <v>50</v>
      </c>
      <c r="C14" s="28" t="s">
        <v>77</v>
      </c>
      <c r="D14" s="11"/>
      <c r="E14" s="12">
        <f t="shared" si="0"/>
        <v>0</v>
      </c>
    </row>
    <row r="15" spans="1:7" x14ac:dyDescent="0.2">
      <c r="A15" s="26" t="s">
        <v>30</v>
      </c>
      <c r="B15" s="23" t="s">
        <v>51</v>
      </c>
      <c r="C15" s="24" t="s">
        <v>78</v>
      </c>
      <c r="D15" s="14"/>
      <c r="E15" s="15">
        <f t="shared" si="0"/>
        <v>0</v>
      </c>
    </row>
    <row r="16" spans="1:7" x14ac:dyDescent="0.2">
      <c r="A16" s="27" t="s">
        <v>31</v>
      </c>
      <c r="B16" s="25" t="s">
        <v>52</v>
      </c>
      <c r="C16" s="28" t="s">
        <v>79</v>
      </c>
      <c r="D16" s="14">
        <v>63.5</v>
      </c>
      <c r="E16" s="15">
        <f t="shared" si="0"/>
        <v>63.5</v>
      </c>
    </row>
    <row r="17" spans="1:9" x14ac:dyDescent="0.2">
      <c r="A17" s="26" t="s">
        <v>32</v>
      </c>
      <c r="B17" s="23" t="s">
        <v>53</v>
      </c>
      <c r="C17" s="24" t="s">
        <v>80</v>
      </c>
      <c r="D17" s="14"/>
      <c r="E17" s="12">
        <f t="shared" si="0"/>
        <v>0</v>
      </c>
    </row>
    <row r="18" spans="1:9" x14ac:dyDescent="0.2">
      <c r="A18" s="27" t="s">
        <v>33</v>
      </c>
      <c r="B18" s="25" t="s">
        <v>54</v>
      </c>
      <c r="C18" s="28" t="s">
        <v>81</v>
      </c>
      <c r="D18" s="14"/>
      <c r="E18" s="15">
        <f t="shared" si="0"/>
        <v>0</v>
      </c>
    </row>
    <row r="19" spans="1:9" x14ac:dyDescent="0.2">
      <c r="A19" s="26" t="s">
        <v>34</v>
      </c>
      <c r="B19" s="23" t="s">
        <v>55</v>
      </c>
      <c r="C19" s="24" t="s">
        <v>82</v>
      </c>
      <c r="D19" s="14"/>
      <c r="E19" s="12">
        <f t="shared" si="0"/>
        <v>0</v>
      </c>
    </row>
    <row r="20" spans="1:9" x14ac:dyDescent="0.2">
      <c r="A20" s="27" t="s">
        <v>35</v>
      </c>
      <c r="B20" s="25" t="s">
        <v>56</v>
      </c>
      <c r="C20" s="28" t="s">
        <v>83</v>
      </c>
      <c r="D20" s="18">
        <v>56</v>
      </c>
      <c r="E20" s="15">
        <f t="shared" si="0"/>
        <v>56</v>
      </c>
      <c r="G20" t="s">
        <v>94</v>
      </c>
    </row>
    <row r="21" spans="1:9" ht="16.899999999999999" customHeight="1" x14ac:dyDescent="0.2">
      <c r="A21" s="26" t="s">
        <v>13</v>
      </c>
      <c r="B21" s="23" t="s">
        <v>57</v>
      </c>
      <c r="C21" s="24" t="s">
        <v>84</v>
      </c>
      <c r="D21" s="14">
        <v>72</v>
      </c>
      <c r="E21" s="15">
        <f t="shared" si="0"/>
        <v>72</v>
      </c>
    </row>
    <row r="22" spans="1:9" ht="16.899999999999999" customHeight="1" x14ac:dyDescent="0.2">
      <c r="A22" s="27" t="s">
        <v>36</v>
      </c>
      <c r="B22" s="25" t="s">
        <v>58</v>
      </c>
      <c r="C22" s="28" t="s">
        <v>85</v>
      </c>
      <c r="D22" s="14">
        <v>48</v>
      </c>
      <c r="E22" s="12">
        <f t="shared" si="0"/>
        <v>48</v>
      </c>
      <c r="G22" t="s">
        <v>94</v>
      </c>
    </row>
    <row r="23" spans="1:9" ht="16.5" customHeight="1" x14ac:dyDescent="0.2">
      <c r="A23" s="26" t="s">
        <v>26</v>
      </c>
      <c r="B23" s="23" t="s">
        <v>59</v>
      </c>
      <c r="C23" s="24" t="s">
        <v>86</v>
      </c>
      <c r="D23" s="11">
        <v>26</v>
      </c>
      <c r="E23" s="12">
        <f>+D23</f>
        <v>26</v>
      </c>
    </row>
    <row r="24" spans="1:9" ht="24" customHeight="1" x14ac:dyDescent="0.2">
      <c r="A24" s="27" t="s">
        <v>37</v>
      </c>
      <c r="B24" s="25" t="s">
        <v>60</v>
      </c>
      <c r="C24" s="28" t="s">
        <v>87</v>
      </c>
      <c r="D24" s="14"/>
      <c r="E24" s="15">
        <f>D24</f>
        <v>0</v>
      </c>
    </row>
    <row r="25" spans="1:9" x14ac:dyDescent="0.2">
      <c r="A25" s="26" t="s">
        <v>38</v>
      </c>
      <c r="B25" s="23" t="s">
        <v>61</v>
      </c>
      <c r="C25" s="24" t="s">
        <v>88</v>
      </c>
      <c r="D25" s="11">
        <v>54</v>
      </c>
      <c r="E25" s="12">
        <f>+D25</f>
        <v>54</v>
      </c>
    </row>
    <row r="26" spans="1:9" x14ac:dyDescent="0.2">
      <c r="A26" s="27" t="s">
        <v>39</v>
      </c>
      <c r="B26" s="25" t="s">
        <v>62</v>
      </c>
      <c r="C26" s="28" t="s">
        <v>89</v>
      </c>
      <c r="D26" s="14">
        <v>66</v>
      </c>
      <c r="E26" s="12">
        <f t="shared" ref="E26:E31" si="1">+D26</f>
        <v>66</v>
      </c>
    </row>
    <row r="27" spans="1:9" x14ac:dyDescent="0.2">
      <c r="A27" s="26" t="s">
        <v>40</v>
      </c>
      <c r="B27" s="23" t="s">
        <v>63</v>
      </c>
      <c r="C27" s="24" t="s">
        <v>90</v>
      </c>
      <c r="D27" s="14">
        <v>94</v>
      </c>
      <c r="E27" s="12">
        <f t="shared" si="1"/>
        <v>94</v>
      </c>
    </row>
    <row r="28" spans="1:9" x14ac:dyDescent="0.2">
      <c r="A28" s="27" t="s">
        <v>41</v>
      </c>
      <c r="B28" s="25" t="s">
        <v>64</v>
      </c>
      <c r="C28" s="28" t="s">
        <v>91</v>
      </c>
      <c r="D28" s="14">
        <v>30</v>
      </c>
      <c r="E28" s="12">
        <f>+D28</f>
        <v>30</v>
      </c>
      <c r="G28" t="s">
        <v>94</v>
      </c>
      <c r="H28" t="s">
        <v>10</v>
      </c>
      <c r="I28" t="s">
        <v>11</v>
      </c>
    </row>
    <row r="29" spans="1:9" x14ac:dyDescent="0.2">
      <c r="A29" s="26" t="s">
        <v>39</v>
      </c>
      <c r="B29" s="23" t="s">
        <v>65</v>
      </c>
      <c r="C29" s="24" t="s">
        <v>92</v>
      </c>
      <c r="D29" s="14">
        <v>58</v>
      </c>
      <c r="E29" s="12">
        <f t="shared" si="1"/>
        <v>58</v>
      </c>
    </row>
    <row r="30" spans="1:9" x14ac:dyDescent="0.2">
      <c r="A30" s="27" t="s">
        <v>39</v>
      </c>
      <c r="B30" s="25" t="s">
        <v>66</v>
      </c>
      <c r="C30" s="28" t="s">
        <v>93</v>
      </c>
      <c r="D30" s="14">
        <v>83</v>
      </c>
      <c r="E30" s="12">
        <f t="shared" si="1"/>
        <v>83</v>
      </c>
      <c r="G30" t="s">
        <v>5</v>
      </c>
      <c r="H30" s="7">
        <f>SUMIF(D3:D34,"&lt;&gt;0")/COUNTIF(D3:D34,"&lt;&gt;0")</f>
        <v>35.46875</v>
      </c>
      <c r="I30" s="7">
        <f>SUMIF(E3:E34,"&lt;&gt;0")/COUNTIF(E3:E34,"&lt;&gt;0")</f>
        <v>56.75</v>
      </c>
    </row>
    <row r="31" spans="1:9" x14ac:dyDescent="0.2">
      <c r="A31" s="26"/>
      <c r="B31" s="23"/>
      <c r="C31" s="24"/>
      <c r="D31" s="17"/>
      <c r="E31" s="12">
        <f t="shared" si="1"/>
        <v>0</v>
      </c>
      <c r="G31" t="s">
        <v>6</v>
      </c>
      <c r="H31" s="7">
        <f>STDEV(D3:D34)</f>
        <v>20.066387977675213</v>
      </c>
      <c r="I31" s="7">
        <f>STDEV(E3:E34)</f>
        <v>36.741834989881021</v>
      </c>
    </row>
    <row r="32" spans="1:9" x14ac:dyDescent="0.2">
      <c r="A32" s="25"/>
      <c r="B32" s="25"/>
      <c r="C32" s="29"/>
      <c r="D32" s="14"/>
      <c r="E32" s="12"/>
      <c r="H32" s="7"/>
      <c r="I32" s="7"/>
    </row>
    <row r="33" spans="1:9" x14ac:dyDescent="0.2">
      <c r="A33" s="13"/>
      <c r="B33" s="13"/>
      <c r="C33" s="16"/>
      <c r="D33" s="14"/>
      <c r="E33" s="15"/>
      <c r="G33" t="s">
        <v>7</v>
      </c>
      <c r="H33" s="7">
        <f>MAX(D3:D34)</f>
        <v>94</v>
      </c>
      <c r="I33" s="7">
        <f>MAX(E3:E34)</f>
        <v>94</v>
      </c>
    </row>
    <row r="34" spans="1:9" x14ac:dyDescent="0.2">
      <c r="A34" s="23"/>
      <c r="B34" s="23"/>
      <c r="C34" s="24"/>
      <c r="D34" s="14"/>
      <c r="E34" s="15"/>
      <c r="G34" t="s">
        <v>8</v>
      </c>
      <c r="H34">
        <f>COUNTIF(D3:D34,"&gt;=70")</f>
        <v>8</v>
      </c>
      <c r="I34" s="7">
        <f>MIN(E3:E34)</f>
        <v>0</v>
      </c>
    </row>
    <row r="35" spans="1:9" x14ac:dyDescent="0.2">
      <c r="A35" s="19"/>
      <c r="B35" s="19"/>
      <c r="C35" s="20"/>
      <c r="D35" s="19"/>
      <c r="E35" s="21"/>
      <c r="G35">
        <v>1</v>
      </c>
      <c r="H35">
        <f>COUNTIF(D3:D34,"&gt;=70")</f>
        <v>8</v>
      </c>
      <c r="I35">
        <f>COUNTIF(E3:E34,"&gt;=70")</f>
        <v>8</v>
      </c>
    </row>
    <row r="36" spans="1:9" x14ac:dyDescent="0.2">
      <c r="A36" s="22"/>
      <c r="B36" s="22"/>
      <c r="C36" s="22"/>
      <c r="D36" s="22"/>
      <c r="E36" s="22"/>
      <c r="G36">
        <v>2.1</v>
      </c>
      <c r="H36">
        <f>COUNTIF(D3:D34,"&gt;=70")</f>
        <v>8</v>
      </c>
      <c r="I36" s="7">
        <f>COUNTIF(E3:E34,"&gt;59")-COUNTIF(E3:E34,"&gt;=70")</f>
        <v>3</v>
      </c>
    </row>
    <row r="37" spans="1:9" x14ac:dyDescent="0.2">
      <c r="A37" s="22"/>
      <c r="B37" s="22"/>
      <c r="C37" s="22"/>
      <c r="D37" s="22"/>
      <c r="E37" s="22"/>
      <c r="G37">
        <v>2.2000000000000002</v>
      </c>
      <c r="H37">
        <f>COUNTIF(D3:D34,"&gt;=70")</f>
        <v>8</v>
      </c>
      <c r="I37" s="7">
        <f>COUNTIF(E3:E34,"&gt;=50")-COUNTIF(E3:E34,"&gt;=59")</f>
        <v>3</v>
      </c>
    </row>
    <row r="38" spans="1:9" x14ac:dyDescent="0.2">
      <c r="A38" s="22"/>
      <c r="B38" s="22"/>
      <c r="C38" s="22"/>
      <c r="D38" s="22"/>
      <c r="E38" s="22"/>
      <c r="G38">
        <v>3</v>
      </c>
      <c r="H38">
        <f>COUNTIF(D3:D34,"&gt;=70")</f>
        <v>8</v>
      </c>
      <c r="I38" s="7">
        <f>COUNTIF(E3:E34,"&gt;=40")-COUNTIF(E3:E34,"&gt;=50")</f>
        <v>1</v>
      </c>
    </row>
    <row r="39" spans="1:9" x14ac:dyDescent="0.2">
      <c r="A39" s="4"/>
      <c r="B39" s="4"/>
      <c r="C39" s="4"/>
      <c r="D39" s="4"/>
      <c r="E39" s="4"/>
      <c r="G39" t="s">
        <v>9</v>
      </c>
      <c r="H39">
        <f>COUNTIF(D3:D34,"&lt;40")</f>
        <v>2</v>
      </c>
      <c r="I39">
        <f>COUNTIF(E3:E34,"&lt;40")</f>
        <v>14</v>
      </c>
    </row>
  </sheetData>
  <sortState xmlns:xlrd2="http://schemas.microsoft.com/office/spreadsheetml/2017/richdata2" ref="A3:E34">
    <sortCondition descending="1" ref="E3:E34"/>
  </sortState>
  <hyperlinks>
    <hyperlink ref="C3" r:id="rId1" xr:uid="{770C6610-739D-488E-BE8E-BE3DBC52B4E3}"/>
    <hyperlink ref="C4" r:id="rId2" xr:uid="{F938318C-1397-4BD5-9472-94EB5AAA55B3}"/>
    <hyperlink ref="C5" r:id="rId3" xr:uid="{6B1C7CCA-15CA-44EB-B6F8-27673D8C41E9}"/>
    <hyperlink ref="C6" r:id="rId4" xr:uid="{9B99A24C-09DD-432C-94B1-EA6C381F7489}"/>
    <hyperlink ref="C7" r:id="rId5" xr:uid="{6DE7EF09-06A3-4B25-A3D1-9BB257B97EA0}"/>
    <hyperlink ref="C8" r:id="rId6" xr:uid="{25874786-0C19-42C3-A625-4B6709FF8721}"/>
    <hyperlink ref="C9" r:id="rId7" xr:uid="{23AE10C6-B9BE-409C-9EC1-4188FB9D22EE}"/>
    <hyperlink ref="C10" r:id="rId8" xr:uid="{F4CB9DE3-F109-4F70-8A57-1BE82B58F024}"/>
    <hyperlink ref="C11" r:id="rId9" xr:uid="{5FACCCAB-168C-4416-9802-7AF372850097}"/>
    <hyperlink ref="C12" r:id="rId10" xr:uid="{A585C53B-8F39-451A-8CEA-7733026BCBC0}"/>
    <hyperlink ref="C13" r:id="rId11" xr:uid="{2B19C61B-E015-4A9B-929E-0AF9A4EA5D75}"/>
    <hyperlink ref="C14" r:id="rId12" xr:uid="{55FD8F59-AD5F-433A-A68D-AD3EE799DE07}"/>
    <hyperlink ref="C15" r:id="rId13" xr:uid="{30C39FC0-2CCD-4B06-941C-96E60EB80182}"/>
    <hyperlink ref="C16" r:id="rId14" xr:uid="{0B2B9B7E-55DA-49B9-8AE7-39B538E84048}"/>
    <hyperlink ref="C17" r:id="rId15" xr:uid="{CDE28A8B-9DF8-4054-97EE-408904448EBB}"/>
    <hyperlink ref="C18" r:id="rId16" xr:uid="{D4153AE2-7765-4773-893C-8DF9ACC43ADA}"/>
    <hyperlink ref="C19" r:id="rId17" xr:uid="{62D472F6-4629-4DF8-8967-36FAACEEFEF0}"/>
    <hyperlink ref="C20" r:id="rId18" xr:uid="{2B8938FA-7DBD-4DCE-8C0F-A868817D665F}"/>
    <hyperlink ref="C21" r:id="rId19" xr:uid="{B263F084-7D4E-400C-A31F-F0AAB61A0A8D}"/>
    <hyperlink ref="C22" r:id="rId20" xr:uid="{C5874574-D48C-4CA9-868D-F9C794F28360}"/>
    <hyperlink ref="C23" r:id="rId21" xr:uid="{58081A3F-87BA-4221-98D9-348AAE727EDC}"/>
    <hyperlink ref="C24" r:id="rId22" xr:uid="{9EB419B6-8CAB-47C7-A20C-7401961766A7}"/>
    <hyperlink ref="C25" r:id="rId23" xr:uid="{F3BC08D6-7C5E-4ABE-875C-931C107C7CE9}"/>
    <hyperlink ref="C26" r:id="rId24" xr:uid="{8EAE8C26-92FD-4B42-B6B9-E6D966044C1D}"/>
    <hyperlink ref="C27" r:id="rId25" xr:uid="{BE1A60B0-83CA-4236-BC5F-F21070D07B96}"/>
    <hyperlink ref="C28" r:id="rId26" xr:uid="{2311B290-3FE6-4052-8DCB-57C38810F25A}"/>
    <hyperlink ref="C29" r:id="rId27" xr:uid="{7554EC91-C2B3-469A-B5AF-8B49990643C0}"/>
    <hyperlink ref="C30" r:id="rId28" xr:uid="{A89D2360-FCBE-49BF-9318-342C5D6E1980}"/>
  </hyperlinks>
  <pageMargins left="0.70866141732283472" right="0.70866141732283472" top="0.94488188976377963" bottom="0.74803149606299213" header="0.19685039370078741" footer="0.31496062992125984"/>
  <pageSetup paperSize="9" orientation="landscape" r:id="rId29"/>
  <headerFooter>
    <oddHeader xml:space="preserve">&amp;CComputer Forensics
HN/BSc (Hons) Computer Networks &amp; Cybersecurity
ACCD5000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Sheet1!ExternalData_1</vt:lpstr>
      <vt:lpstr>Sheet1!Print_Area</vt:lpstr>
      <vt:lpstr>Sheet1!Print_Titles</vt:lpstr>
    </vt:vector>
  </TitlesOfParts>
  <Company>Coventry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aa9735</dc:creator>
  <cp:lastModifiedBy>Gaynor Thomas</cp:lastModifiedBy>
  <cp:lastPrinted>2013-05-30T08:21:21Z</cp:lastPrinted>
  <dcterms:created xsi:type="dcterms:W3CDTF">2011-10-03T16:29:17Z</dcterms:created>
  <dcterms:modified xsi:type="dcterms:W3CDTF">2023-05-22T17:05:24Z</dcterms:modified>
</cp:coreProperties>
</file>