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ni Work\YR.1\"/>
    </mc:Choice>
  </mc:AlternateContent>
  <xr:revisionPtr revIDLastSave="0" documentId="13_ncr:1_{03739989-BEE2-4E34-B306-E8D6EE5DAC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rE HnD BsC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1" l="1"/>
  <c r="B8" i="1" s="1"/>
  <c r="Q6" i="1" a="1"/>
  <c r="Q6" i="1" s="1"/>
  <c r="M6" i="1" a="1"/>
  <c r="M6" i="1" s="1"/>
  <c r="B9" i="1" l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K6" i="1" l="1" a="1"/>
  <c r="K6" i="1" s="1"/>
  <c r="L6" i="1" s="1" a="1"/>
  <c r="L6" i="1" s="1"/>
  <c r="P6" i="1" l="1" a="1"/>
  <c r="P6" i="1" s="1"/>
  <c r="O6" i="1" a="1"/>
  <c r="O6" i="1" s="1"/>
  <c r="N6" i="1" a="1"/>
  <c r="N6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<sst xmlns="http://schemas.openxmlformats.org/spreadsheetml/2006/main" count="35" uniqueCount="31">
  <si>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</si>
  <si>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</si>
  <si>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</si>
  <si>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</si>
  <si>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</si>
  <si>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</si>
  <si>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</si>
  <si>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</si>
  <si>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</si>
  <si>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</si>
  <si>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</si>
  <si>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</si>
  <si>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</si>
  <si>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Power</t>
  </si>
  <si>
    <t>BMEP</t>
  </si>
  <si>
    <t>SFC</t>
  </si>
  <si>
    <t>Overall Thermal Efficiency</t>
  </si>
  <si>
    <t>Swing arm radius</t>
  </si>
  <si>
    <t>m</t>
  </si>
  <si>
    <t>Nm</t>
  </si>
  <si>
    <t>W</t>
  </si>
  <si>
    <t>Corrected Power</t>
  </si>
  <si>
    <t>Ambient Temp</t>
  </si>
  <si>
    <t>Deg K</t>
  </si>
  <si>
    <t>Vapour Pressure</t>
  </si>
  <si>
    <t>kPa</t>
  </si>
  <si>
    <t>Kg/KWh</t>
  </si>
  <si>
    <t>N/m^2</t>
  </si>
  <si>
    <t>Kg/h</t>
  </si>
  <si>
    <t>Torque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</si>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</sst>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SFC</a:t>
            </a:r>
            <a:r>
              <a:rPr lang="en-GB" baseline="0"/>
              <a:t> against Engine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BsC'!$O$6:$O$96</c:f>
              <c:numCache>
                <c:formatCode>General</c:formatCode>
                <c:ptCount val="91"/>
                <c:pt idx="0">
                  <c:v>3.5634909537643285E-5</c:v>
                </c:pt>
                <c:pt idx="1">
                  <c:v>3.4738780355512818E-5</c:v>
                </c:pt>
                <c:pt idx="2">
                  <c:v>3.3451423710633666E-5</c:v>
                </c:pt>
                <c:pt idx="3">
                  <c:v>3.1448562602774949E-5</c:v>
                </c:pt>
                <c:pt idx="4">
                  <c:v>3.033425688949156E-5</c:v>
                </c:pt>
                <c:pt idx="5">
                  <c:v>3.0413454292347733E-5</c:v>
                </c:pt>
                <c:pt idx="6">
                  <c:v>2.8733577792064743E-5</c:v>
                </c:pt>
                <c:pt idx="7">
                  <c:v>2.7303708533718746E-5</c:v>
                </c:pt>
                <c:pt idx="8">
                  <c:v>2.7021303993024998E-5</c:v>
                </c:pt>
                <c:pt idx="9">
                  <c:v>2.6118191365241033E-5</c:v>
                </c:pt>
                <c:pt idx="10">
                  <c:v>2.6153498462565354E-5</c:v>
                </c:pt>
                <c:pt idx="11">
                  <c:v>2.6427474118601841E-5</c:v>
                </c:pt>
                <c:pt idx="12">
                  <c:v>2.6191420905178113E-5</c:v>
                </c:pt>
                <c:pt idx="13">
                  <c:v>2.6086245679823396E-5</c:v>
                </c:pt>
                <c:pt idx="14">
                  <c:v>2.5677394733426286E-5</c:v>
                </c:pt>
                <c:pt idx="15">
                  <c:v>2.5647383003536042E-5</c:v>
                </c:pt>
                <c:pt idx="16">
                  <c:v>2.6287365906987514E-5</c:v>
                </c:pt>
                <c:pt idx="17">
                  <c:v>2.6633875096141235E-5</c:v>
                </c:pt>
                <c:pt idx="18">
                  <c:v>2.6628957540680383E-5</c:v>
                </c:pt>
                <c:pt idx="19">
                  <c:v>2.6461009077278523E-5</c:v>
                </c:pt>
                <c:pt idx="20">
                  <c:v>2.6603627147283147E-5</c:v>
                </c:pt>
                <c:pt idx="21">
                  <c:v>2.6282209712474745E-5</c:v>
                </c:pt>
                <c:pt idx="22">
                  <c:v>2.6066710530985262E-5</c:v>
                </c:pt>
                <c:pt idx="23">
                  <c:v>2.5922566378160107E-5</c:v>
                </c:pt>
                <c:pt idx="24">
                  <c:v>2.5893932406948296E-5</c:v>
                </c:pt>
                <c:pt idx="25">
                  <c:v>2.5751113779988325E-5</c:v>
                </c:pt>
                <c:pt idx="26">
                  <c:v>2.5758667292667103E-5</c:v>
                </c:pt>
                <c:pt idx="27">
                  <c:v>2.6029557001537552E-5</c:v>
                </c:pt>
                <c:pt idx="28">
                  <c:v>2.616934057808931E-5</c:v>
                </c:pt>
                <c:pt idx="29">
                  <c:v>2.5988817372794749E-5</c:v>
                </c:pt>
                <c:pt idx="30">
                  <c:v>2.6138926675021897E-5</c:v>
                </c:pt>
                <c:pt idx="31">
                  <c:v>2.6149254076821261E-5</c:v>
                </c:pt>
                <c:pt idx="32">
                  <c:v>2.6522382604960526E-5</c:v>
                </c:pt>
                <c:pt idx="33">
                  <c:v>2.6614679342058444E-5</c:v>
                </c:pt>
                <c:pt idx="34">
                  <c:v>2.680875404238554E-5</c:v>
                </c:pt>
                <c:pt idx="35">
                  <c:v>2.709996371399633E-5</c:v>
                </c:pt>
                <c:pt idx="36">
                  <c:v>2.6913892020939821E-5</c:v>
                </c:pt>
                <c:pt idx="37">
                  <c:v>2.6955011995613343E-5</c:v>
                </c:pt>
                <c:pt idx="38">
                  <c:v>2.7377754729141738E-5</c:v>
                </c:pt>
                <c:pt idx="39">
                  <c:v>2.7734146152182563E-5</c:v>
                </c:pt>
                <c:pt idx="40">
                  <c:v>2.8215101519297455E-5</c:v>
                </c:pt>
                <c:pt idx="41">
                  <c:v>2.8874777753944376E-5</c:v>
                </c:pt>
                <c:pt idx="42">
                  <c:v>2.8960314721159876E-5</c:v>
                </c:pt>
                <c:pt idx="43">
                  <c:v>2.9380958390617881E-5</c:v>
                </c:pt>
                <c:pt idx="44">
                  <c:v>2.9237920547672003E-5</c:v>
                </c:pt>
                <c:pt idx="45">
                  <c:v>2.9402254989739597E-5</c:v>
                </c:pt>
                <c:pt idx="46">
                  <c:v>2.9083969299214321E-5</c:v>
                </c:pt>
                <c:pt idx="47">
                  <c:v>2.8900823100067092E-5</c:v>
                </c:pt>
                <c:pt idx="48">
                  <c:v>2.900761236971683E-5</c:v>
                </c:pt>
                <c:pt idx="49">
                  <c:v>2.8686552889847389E-5</c:v>
                </c:pt>
                <c:pt idx="50">
                  <c:v>2.8994550474503356E-5</c:v>
                </c:pt>
                <c:pt idx="51">
                  <c:v>2.8818282469323008E-5</c:v>
                </c:pt>
                <c:pt idx="52">
                  <c:v>2.9562593819837397E-5</c:v>
                </c:pt>
                <c:pt idx="53">
                  <c:v>2.9466943339574043E-5</c:v>
                </c:pt>
                <c:pt idx="54">
                  <c:v>2.9884161514236183E-5</c:v>
                </c:pt>
                <c:pt idx="55">
                  <c:v>2.9569643290886459E-5</c:v>
                </c:pt>
                <c:pt idx="56">
                  <c:v>2.9704800572920167E-5</c:v>
                </c:pt>
                <c:pt idx="57">
                  <c:v>3.0006852403654311E-5</c:v>
                </c:pt>
                <c:pt idx="58">
                  <c:v>2.9980662438850259E-5</c:v>
                </c:pt>
                <c:pt idx="59">
                  <c:v>3.0590480144847936E-5</c:v>
                </c:pt>
                <c:pt idx="60">
                  <c:v>3.0688479125934628E-5</c:v>
                </c:pt>
                <c:pt idx="61">
                  <c:v>3.0908331396204372E-5</c:v>
                </c:pt>
                <c:pt idx="62">
                  <c:v>3.106618278711274E-5</c:v>
                </c:pt>
                <c:pt idx="63">
                  <c:v>3.1379079054120833E-5</c:v>
                </c:pt>
                <c:pt idx="64">
                  <c:v>3.135439244059437E-5</c:v>
                </c:pt>
                <c:pt idx="65">
                  <c:v>3.1465386646725105E-5</c:v>
                </c:pt>
                <c:pt idx="66">
                  <c:v>3.1805822981132296E-5</c:v>
                </c:pt>
                <c:pt idx="67">
                  <c:v>3.1945509262917752E-5</c:v>
                </c:pt>
                <c:pt idx="68">
                  <c:v>3.1948183031449243E-5</c:v>
                </c:pt>
                <c:pt idx="69">
                  <c:v>3.1629064826333847E-5</c:v>
                </c:pt>
                <c:pt idx="70">
                  <c:v>3.1927040772880699E-5</c:v>
                </c:pt>
                <c:pt idx="71">
                  <c:v>3.1907632355462201E-5</c:v>
                </c:pt>
                <c:pt idx="72">
                  <c:v>3.2038787126020918E-5</c:v>
                </c:pt>
                <c:pt idx="73">
                  <c:v>3.2133182338872624E-5</c:v>
                </c:pt>
                <c:pt idx="74">
                  <c:v>3.2120886228943757E-5</c:v>
                </c:pt>
                <c:pt idx="75">
                  <c:v>3.2584872952271923E-5</c:v>
                </c:pt>
                <c:pt idx="76">
                  <c:v>3.2690437040236717E-5</c:v>
                </c:pt>
                <c:pt idx="77">
                  <c:v>3.303449485574332E-5</c:v>
                </c:pt>
                <c:pt idx="78">
                  <c:v>3.3408653430385012E-5</c:v>
                </c:pt>
                <c:pt idx="79">
                  <c:v>3.3566987206048303E-5</c:v>
                </c:pt>
                <c:pt idx="80">
                  <c:v>3.3660864098546296E-5</c:v>
                </c:pt>
                <c:pt idx="81">
                  <c:v>3.4047340208440562E-5</c:v>
                </c:pt>
                <c:pt idx="82">
                  <c:v>3.4296813435320863E-5</c:v>
                </c:pt>
                <c:pt idx="83">
                  <c:v>3.4708981686241398E-5</c:v>
                </c:pt>
                <c:pt idx="84">
                  <c:v>3.5053551319667583E-5</c:v>
                </c:pt>
                <c:pt idx="85">
                  <c:v>3.5091031693078324E-5</c:v>
                </c:pt>
                <c:pt idx="86">
                  <c:v>3.5372755264696934E-5</c:v>
                </c:pt>
                <c:pt idx="87">
                  <c:v>3.5333424556410571E-5</c:v>
                </c:pt>
                <c:pt idx="88">
                  <c:v>3.6235385037449794E-5</c:v>
                </c:pt>
                <c:pt idx="89">
                  <c:v>3.672442930393555E-5</c:v>
                </c:pt>
                <c:pt idx="90">
                  <c:v>3.703567582390804E-5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61C-47CD-9F1C-8FDE3D7D4D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43188160"/>
        <c:axId val="943188640"/>
      </c:scatterChart>
      <c:valAx>
        <c:axId val="943188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3188640"/>
        <c:crosses val="autoZero"/>
        <c:crossBetween val="midCat"/>
      </c:valAx>
      <c:valAx>
        <c:axId val="943188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(Kg/KWh)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3188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Torque</a:t>
            </a:r>
            <a:r>
              <a:rPr lang="en-GB" baseline="0"/>
              <a:t>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BsC'!$M$6:$M$96</c:f>
              <c:numCache>
                <c:formatCode>General</c:formatCode>
                <c:ptCount val="91"/>
                <c:pt idx="0">
                  <c:v>83.456400000000002</c:v>
                </c:pt>
                <c:pt idx="1">
                  <c:v>83.848895999999996</c:v>
                </c:pt>
                <c:pt idx="2">
                  <c:v>84.610223999999988</c:v>
                </c:pt>
                <c:pt idx="3">
                  <c:v>85.034543999999997</c:v>
                </c:pt>
                <c:pt idx="4">
                  <c:v>86.341775999999996</c:v>
                </c:pt>
                <c:pt idx="5">
                  <c:v>87.728160000000003</c:v>
                </c:pt>
                <c:pt idx="6">
                  <c:v>89.342207999999999</c:v>
                </c:pt>
                <c:pt idx="7">
                  <c:v>91.226351999999991</c:v>
                </c:pt>
                <c:pt idx="8">
                  <c:v>93.242688000000001</c:v>
                </c:pt>
                <c:pt idx="9">
                  <c:v>94.478927999999996</c:v>
                </c:pt>
                <c:pt idx="10">
                  <c:v>95.459759999999989</c:v>
                </c:pt>
                <c:pt idx="11">
                  <c:v>96.115007999999989</c:v>
                </c:pt>
                <c:pt idx="12">
                  <c:v>96.672336000000001</c:v>
                </c:pt>
                <c:pt idx="13">
                  <c:v>96.917952</c:v>
                </c:pt>
                <c:pt idx="14">
                  <c:v>96.823295999999999</c:v>
                </c:pt>
                <c:pt idx="15">
                  <c:v>96.99057599999999</c:v>
                </c:pt>
                <c:pt idx="16">
                  <c:v>97.580544000000003</c:v>
                </c:pt>
                <c:pt idx="17">
                  <c:v>97.866143999999991</c:v>
                </c:pt>
                <c:pt idx="18">
                  <c:v>98.063615999999996</c:v>
                </c:pt>
                <c:pt idx="19">
                  <c:v>98.693567999999985</c:v>
                </c:pt>
                <c:pt idx="20">
                  <c:v>99.680111999999994</c:v>
                </c:pt>
                <c:pt idx="21">
                  <c:v>100.24151999999999</c:v>
                </c:pt>
                <c:pt idx="22">
                  <c:v>101.01753599999999</c:v>
                </c:pt>
                <c:pt idx="23">
                  <c:v>101.83190399999999</c:v>
                </c:pt>
                <c:pt idx="24">
                  <c:v>102.11179199999999</c:v>
                </c:pt>
                <c:pt idx="25">
                  <c:v>102.838848</c:v>
                </c:pt>
                <c:pt idx="26">
                  <c:v>103.35455999999999</c:v>
                </c:pt>
                <c:pt idx="27">
                  <c:v>103.486752</c:v>
                </c:pt>
                <c:pt idx="28">
                  <c:v>103.37903999999999</c:v>
                </c:pt>
                <c:pt idx="29">
                  <c:v>103.26643199999999</c:v>
                </c:pt>
                <c:pt idx="30">
                  <c:v>103.17340799999999</c:v>
                </c:pt>
                <c:pt idx="31">
                  <c:v>103.01102399999999</c:v>
                </c:pt>
                <c:pt idx="32">
                  <c:v>102.94737599999999</c:v>
                </c:pt>
                <c:pt idx="33">
                  <c:v>102.69115199999999</c:v>
                </c:pt>
                <c:pt idx="34">
                  <c:v>101.927376</c:v>
                </c:pt>
                <c:pt idx="35">
                  <c:v>101.124432</c:v>
                </c:pt>
                <c:pt idx="36">
                  <c:v>100.93022399999998</c:v>
                </c:pt>
                <c:pt idx="37">
                  <c:v>100.68542399999998</c:v>
                </c:pt>
                <c:pt idx="38">
                  <c:v>99.975504000000001</c:v>
                </c:pt>
                <c:pt idx="39">
                  <c:v>99.418992000000003</c:v>
                </c:pt>
                <c:pt idx="40">
                  <c:v>99.314543999999998</c:v>
                </c:pt>
                <c:pt idx="41">
                  <c:v>98.836367999999993</c:v>
                </c:pt>
                <c:pt idx="42">
                  <c:v>98.837183999999993</c:v>
                </c:pt>
                <c:pt idx="43">
                  <c:v>98.614415999999991</c:v>
                </c:pt>
                <c:pt idx="44">
                  <c:v>98.406335999999996</c:v>
                </c:pt>
                <c:pt idx="45">
                  <c:v>98.605440000000002</c:v>
                </c:pt>
                <c:pt idx="46">
                  <c:v>99.252527999999984</c:v>
                </c:pt>
                <c:pt idx="47">
                  <c:v>99.699695999999989</c:v>
                </c:pt>
                <c:pt idx="48">
                  <c:v>100.313328</c:v>
                </c:pt>
                <c:pt idx="49">
                  <c:v>100.75559999999999</c:v>
                </c:pt>
                <c:pt idx="50">
                  <c:v>100.717248</c:v>
                </c:pt>
                <c:pt idx="51">
                  <c:v>101.35127999999999</c:v>
                </c:pt>
                <c:pt idx="52">
                  <c:v>101.23785599999999</c:v>
                </c:pt>
                <c:pt idx="53">
                  <c:v>101.157072</c:v>
                </c:pt>
                <c:pt idx="54">
                  <c:v>101.03303999999999</c:v>
                </c:pt>
                <c:pt idx="55">
                  <c:v>100.993872</c:v>
                </c:pt>
                <c:pt idx="56">
                  <c:v>100.783344</c:v>
                </c:pt>
                <c:pt idx="57">
                  <c:v>100.10035199999999</c:v>
                </c:pt>
                <c:pt idx="58">
                  <c:v>99.680111999999994</c:v>
                </c:pt>
                <c:pt idx="59">
                  <c:v>98.886143999999987</c:v>
                </c:pt>
                <c:pt idx="60">
                  <c:v>97.923264000000003</c:v>
                </c:pt>
                <c:pt idx="61">
                  <c:v>96.886943999999986</c:v>
                </c:pt>
                <c:pt idx="62">
                  <c:v>95.832671999999988</c:v>
                </c:pt>
                <c:pt idx="63">
                  <c:v>95.063999999999993</c:v>
                </c:pt>
                <c:pt idx="64">
                  <c:v>94.599695999999994</c:v>
                </c:pt>
                <c:pt idx="65">
                  <c:v>93.867744000000002</c:v>
                </c:pt>
                <c:pt idx="66">
                  <c:v>93.343056000000004</c:v>
                </c:pt>
                <c:pt idx="67">
                  <c:v>93.037055999999993</c:v>
                </c:pt>
                <c:pt idx="68">
                  <c:v>92.918735999999996</c:v>
                </c:pt>
                <c:pt idx="69">
                  <c:v>93.011759999999995</c:v>
                </c:pt>
                <c:pt idx="70">
                  <c:v>92.457695999999999</c:v>
                </c:pt>
                <c:pt idx="71">
                  <c:v>92.268383999999998</c:v>
                </c:pt>
                <c:pt idx="72">
                  <c:v>91.551119999999983</c:v>
                </c:pt>
                <c:pt idx="73">
                  <c:v>90.625776000000002</c:v>
                </c:pt>
                <c:pt idx="74">
                  <c:v>89.737967999999995</c:v>
                </c:pt>
                <c:pt idx="75">
                  <c:v>88.661663999999988</c:v>
                </c:pt>
                <c:pt idx="76">
                  <c:v>87.374015999999983</c:v>
                </c:pt>
                <c:pt idx="77">
                  <c:v>85.875839999999997</c:v>
                </c:pt>
                <c:pt idx="78">
                  <c:v>84.563711999999995</c:v>
                </c:pt>
                <c:pt idx="79">
                  <c:v>83.505359999999996</c:v>
                </c:pt>
                <c:pt idx="80">
                  <c:v>82.502495999999994</c:v>
                </c:pt>
                <c:pt idx="81">
                  <c:v>81.040958399999994</c:v>
                </c:pt>
                <c:pt idx="82">
                  <c:v>79.626503999999997</c:v>
                </c:pt>
                <c:pt idx="83">
                  <c:v>78.212457599999993</c:v>
                </c:pt>
                <c:pt idx="84">
                  <c:v>77.359492799999984</c:v>
                </c:pt>
                <c:pt idx="85">
                  <c:v>75.967641599999993</c:v>
                </c:pt>
                <c:pt idx="86">
                  <c:v>74.899497600000004</c:v>
                </c:pt>
                <c:pt idx="87">
                  <c:v>73.924540800000003</c:v>
                </c:pt>
                <c:pt idx="88">
                  <c:v>73.144118399999996</c:v>
                </c:pt>
                <c:pt idx="89">
                  <c:v>72.563289600000004</c:v>
                </c:pt>
                <c:pt idx="90">
                  <c:v>72.336278399999998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BEF-4C90-B63E-78361FE564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2033135"/>
        <c:axId val="892033615"/>
      </c:scatterChart>
      <c:valAx>
        <c:axId val="89203313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033615"/>
        <c:crosses val="autoZero"/>
        <c:crossBetween val="midCat"/>
      </c:valAx>
      <c:valAx>
        <c:axId val="8920336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0331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Brake</a:t>
            </a:r>
            <a:r>
              <a:rPr lang="en-GB" baseline="0"/>
              <a:t> Power against Engine Speed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BsC'!$N$6:$N$96</c:f>
              <c:numCache>
                <c:formatCode>General</c:formatCode>
                <c:ptCount val="91"/>
                <c:pt idx="0">
                  <c:v>348093627.61388129</c:v>
                </c:pt>
                <c:pt idx="1">
                  <c:v>367217249.95401216</c:v>
                </c:pt>
                <c:pt idx="2">
                  <c:v>388196804.39033312</c:v>
                </c:pt>
                <c:pt idx="3">
                  <c:v>407877410.56971109</c:v>
                </c:pt>
                <c:pt idx="4">
                  <c:v>432154111.9309985</c:v>
                </c:pt>
                <c:pt idx="5">
                  <c:v>457388730.19760919</c:v>
                </c:pt>
                <c:pt idx="6">
                  <c:v>484436056.02781934</c:v>
                </c:pt>
                <c:pt idx="7">
                  <c:v>513677452.32531184</c:v>
                </c:pt>
                <c:pt idx="8">
                  <c:v>544476633.54931498</c:v>
                </c:pt>
                <c:pt idx="9">
                  <c:v>571398880.51553285</c:v>
                </c:pt>
                <c:pt idx="10">
                  <c:v>597238812.4137361</c:v>
                </c:pt>
                <c:pt idx="11">
                  <c:v>621382947.19672418</c:v>
                </c:pt>
                <c:pt idx="12">
                  <c:v>645146910.30330598</c:v>
                </c:pt>
                <c:pt idx="13">
                  <c:v>666998102.75509417</c:v>
                </c:pt>
                <c:pt idx="14">
                  <c:v>686538994.99251604</c:v>
                </c:pt>
                <c:pt idx="15">
                  <c:v>707952326.3326689</c:v>
                </c:pt>
                <c:pt idx="16">
                  <c:v>732608859.01971233</c:v>
                </c:pt>
                <c:pt idx="17">
                  <c:v>755162875.56440949</c:v>
                </c:pt>
                <c:pt idx="18">
                  <c:v>777137615.30226374</c:v>
                </c:pt>
                <c:pt idx="19">
                  <c:v>802712243.86854303</c:v>
                </c:pt>
                <c:pt idx="20">
                  <c:v>831524287.82065785</c:v>
                </c:pt>
                <c:pt idx="21">
                  <c:v>857112700.58827507</c:v>
                </c:pt>
                <c:pt idx="22">
                  <c:v>884815031.24502468</c:v>
                </c:pt>
                <c:pt idx="23">
                  <c:v>913184959.70237505</c:v>
                </c:pt>
                <c:pt idx="24">
                  <c:v>936990105.23764551</c:v>
                </c:pt>
                <c:pt idx="25">
                  <c:v>965108514.56441009</c:v>
                </c:pt>
                <c:pt idx="26">
                  <c:v>991502707.49665761</c:v>
                </c:pt>
                <c:pt idx="27">
                  <c:v>1014352829.1071327</c:v>
                </c:pt>
                <c:pt idx="28">
                  <c:v>1034856573.3343076</c:v>
                </c:pt>
                <c:pt idx="29">
                  <c:v>1055265359.7300432</c:v>
                </c:pt>
                <c:pt idx="30">
                  <c:v>1075831388.1262267</c:v>
                </c:pt>
                <c:pt idx="31">
                  <c:v>1095620906.5137064</c:v>
                </c:pt>
                <c:pt idx="32">
                  <c:v>1116413438.2676773</c:v>
                </c:pt>
                <c:pt idx="33">
                  <c:v>1135050869.7038271</c:v>
                </c:pt>
                <c:pt idx="34">
                  <c:v>1147865582.2143176</c:v>
                </c:pt>
                <c:pt idx="35">
                  <c:v>1159912463.6576877</c:v>
                </c:pt>
                <c:pt idx="36">
                  <c:v>1178733684.4450097</c:v>
                </c:pt>
                <c:pt idx="37">
                  <c:v>1196872502.1784425</c:v>
                </c:pt>
                <c:pt idx="38">
                  <c:v>1209283218.4670043</c:v>
                </c:pt>
                <c:pt idx="39">
                  <c:v>1223285414.3964579</c:v>
                </c:pt>
                <c:pt idx="40">
                  <c:v>1242712118.9906979</c:v>
                </c:pt>
                <c:pt idx="41">
                  <c:v>1257340900.4673893</c:v>
                </c:pt>
                <c:pt idx="42">
                  <c:v>1277963597.2468507</c:v>
                </c:pt>
                <c:pt idx="43">
                  <c:v>1295649067.914058</c:v>
                </c:pt>
                <c:pt idx="44">
                  <c:v>1313437664.8283124</c:v>
                </c:pt>
                <c:pt idx="45">
                  <c:v>1336659108.9982853</c:v>
                </c:pt>
                <c:pt idx="46">
                  <c:v>1366129731.4587672</c:v>
                </c:pt>
                <c:pt idx="47">
                  <c:v>1393076824.0224588</c:v>
                </c:pt>
                <c:pt idx="48">
                  <c:v>1422571100.853138</c:v>
                </c:pt>
                <c:pt idx="49">
                  <c:v>1449855480.9112959</c:v>
                </c:pt>
                <c:pt idx="50">
                  <c:v>1470308002.3655977</c:v>
                </c:pt>
                <c:pt idx="51">
                  <c:v>1500700464.5624692</c:v>
                </c:pt>
                <c:pt idx="52">
                  <c:v>1520133976.1697156</c:v>
                </c:pt>
                <c:pt idx="53">
                  <c:v>1540017090.9860337</c:v>
                </c:pt>
                <c:pt idx="54">
                  <c:v>1559199083.4626939</c:v>
                </c:pt>
                <c:pt idx="55">
                  <c:v>1579656710.1767507</c:v>
                </c:pt>
                <c:pt idx="56">
                  <c:v>1597382001.8700454</c:v>
                </c:pt>
                <c:pt idx="57">
                  <c:v>1607432556.5739689</c:v>
                </c:pt>
                <c:pt idx="58">
                  <c:v>1621472361.250283</c:v>
                </c:pt>
                <c:pt idx="59">
                  <c:v>1629179601.7267597</c:v>
                </c:pt>
                <c:pt idx="60">
                  <c:v>1633737577.635833</c:v>
                </c:pt>
                <c:pt idx="61">
                  <c:v>1636653361.6571169</c:v>
                </c:pt>
                <c:pt idx="62">
                  <c:v>1638829904.0659077</c:v>
                </c:pt>
                <c:pt idx="63">
                  <c:v>1645510306.6303716</c:v>
                </c:pt>
                <c:pt idx="64">
                  <c:v>1657202032.1701341</c:v>
                </c:pt>
                <c:pt idx="65">
                  <c:v>1663955610.1244164</c:v>
                </c:pt>
                <c:pt idx="66">
                  <c:v>1674121203.3481479</c:v>
                </c:pt>
                <c:pt idx="67">
                  <c:v>1688035758.9851446</c:v>
                </c:pt>
                <c:pt idx="68">
                  <c:v>1705267031.709501</c:v>
                </c:pt>
                <c:pt idx="69">
                  <c:v>1726371665.0098143</c:v>
                </c:pt>
                <c:pt idx="70">
                  <c:v>1735369685.3276262</c:v>
                </c:pt>
                <c:pt idx="71">
                  <c:v>1751058829.2553871</c:v>
                </c:pt>
                <c:pt idx="72">
                  <c:v>1756539495.7774749</c:v>
                </c:pt>
                <c:pt idx="73">
                  <c:v>1757685286.241775</c:v>
                </c:pt>
                <c:pt idx="74">
                  <c:v>1759180957.174602</c:v>
                </c:pt>
                <c:pt idx="75">
                  <c:v>1756571829.0892558</c:v>
                </c:pt>
                <c:pt idx="76">
                  <c:v>1749282539.2113709</c:v>
                </c:pt>
                <c:pt idx="77">
                  <c:v>1737197368.3198392</c:v>
                </c:pt>
                <c:pt idx="78">
                  <c:v>1728289711.0996878</c:v>
                </c:pt>
                <c:pt idx="79">
                  <c:v>1724074298.1201603</c:v>
                </c:pt>
                <c:pt idx="80">
                  <c:v>1720574642.5582542</c:v>
                </c:pt>
                <c:pt idx="81">
                  <c:v>1706995485.4696143</c:v>
                </c:pt>
                <c:pt idx="82">
                  <c:v>1693808276.189882</c:v>
                </c:pt>
                <c:pt idx="83">
                  <c:v>1680039867.1221328</c:v>
                </c:pt>
                <c:pt idx="84">
                  <c:v>1677850969.9847345</c:v>
                </c:pt>
                <c:pt idx="85">
                  <c:v>1663506006.9153445</c:v>
                </c:pt>
                <c:pt idx="86">
                  <c:v>1655736414.1997304</c:v>
                </c:pt>
                <c:pt idx="87">
                  <c:v>1649600742.8511019</c:v>
                </c:pt>
                <c:pt idx="88">
                  <c:v>1647439958.6774209</c:v>
                </c:pt>
                <c:pt idx="89">
                  <c:v>1649490775.5559838</c:v>
                </c:pt>
                <c:pt idx="90">
                  <c:v>1659416013.1504595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647-4CB5-9B13-F492E3C4BB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7162128"/>
        <c:axId val="987160208"/>
      </c:scatterChart>
      <c:valAx>
        <c:axId val="987162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</a:t>
                </a:r>
                <a:r>
                  <a:rPr lang="en-GB" baseline="0"/>
                  <a:t> Speed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7160208"/>
        <c:crosses val="autoZero"/>
        <c:crossBetween val="midCat"/>
      </c:valAx>
      <c:valAx>
        <c:axId val="987160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</a:t>
                </a:r>
                <a:r>
                  <a:rPr lang="en-GB" baseline="0"/>
                  <a:t> power (N/m^2)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7162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144780</xdr:colOff>
      <xdr:row>1</xdr:row>
      <xdr:rowOff>110490</xdr:rowOff>
    </xdr:from>
    <xdr:to>
      <xdr:col>24</xdr:col>
      <xdr:colOff>449580</xdr:colOff>
      <xdr:row>14</xdr:row>
      <xdr:rowOff>110490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F93AB45-83E5-CE75-3EF4-87E854B9CC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160020</xdr:colOff>
      <xdr:row>15</xdr:row>
      <xdr:rowOff>11430</xdr:rowOff>
    </xdr:from>
    <xdr:to>
      <xdr:col>24</xdr:col>
      <xdr:colOff>464820</xdr:colOff>
      <xdr:row>30</xdr:row>
      <xdr:rowOff>11430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A6B3AC5-1815-6CD5-50DA-101BA0638B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152400</xdr:colOff>
      <xdr:row>30</xdr:row>
      <xdr:rowOff>41910</xdr:rowOff>
    </xdr:from>
    <xdr:to>
      <xdr:col>24</xdr:col>
      <xdr:colOff>457200</xdr:colOff>
      <xdr:row>45</xdr:row>
      <xdr:rowOff>41910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27B8D0F-74FC-4AC5-74BD-85B48AA484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6"/>
  <sheetViews>
    <sheetView tabSelected="1" workbookViewId="0">
      <selection activeCell="AA26" sqref="AA26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8" width="9.109375" style="1"/>
    <col min="9" max="9" width="15.33203125" style="1" customWidth="1"/>
    <col min="14" max="15" width="12" bestFit="1" customWidth="1"/>
  </cols>
  <sheetData>
    <row r="1" spans="1:17" x14ac:dyDescent="0.3">
      <c r="A1"/>
      <c r="B1"/>
      <c r="G1" s="2" t="s">
        <v>0</v>
      </c>
      <c r="H1" s="2" t="s">
        <v>1</v>
      </c>
      <c r="I1" s="2" t="s">
        <v>2</v>
      </c>
    </row>
    <row r="2" spans="1:17" x14ac:dyDescent="0.3">
      <c r="C2" s="1"/>
      <c r="G2" s="2" t="s">
        <v>3</v>
      </c>
      <c r="H2" s="2" t="s">
        <v>4</v>
      </c>
      <c r="I2" s="2" t="s">
        <v>5</v>
      </c>
    </row>
    <row r="3" spans="1:17" x14ac:dyDescent="0.3">
      <c r="C3" s="1"/>
      <c r="G3" s="3">
        <v>1018.9</v>
      </c>
      <c r="H3" s="3">
        <v>46</v>
      </c>
      <c r="I3" s="3">
        <v>27</v>
      </c>
    </row>
    <row r="4" spans="1:17" ht="43.2" x14ac:dyDescent="0.3">
      <c r="A4" s="2" t="s">
        <v>6</v>
      </c>
      <c r="B4" s="2" t="s">
        <v>7</v>
      </c>
      <c r="C4" s="2" t="s">
        <v>8</v>
      </c>
      <c r="D4" s="2" t="s">
        <v>9</v>
      </c>
      <c r="K4" t="s">
        <v>13</v>
      </c>
      <c r="L4" s="4" t="s">
        <v>21</v>
      </c>
      <c r="M4" t="s">
        <v>29</v>
      </c>
      <c r="N4" t="s">
        <v>14</v>
      </c>
      <c r="O4" t="s">
        <v>15</v>
      </c>
      <c r="P4" s="4" t="s">
        <v>16</v>
      </c>
      <c r="Q4" s="4" t="s">
        <v>8</v>
      </c>
    </row>
    <row r="5" spans="1:17" x14ac:dyDescent="0.3">
      <c r="A5" s="2" t="s">
        <v>10</v>
      </c>
      <c r="B5" s="2" t="s">
        <v>11</v>
      </c>
      <c r="C5" s="2" t="s">
        <v>12</v>
      </c>
      <c r="D5" s="2" t="s">
        <v>9</v>
      </c>
      <c r="G5" s="1" t="s">
        <v>17</v>
      </c>
      <c r="I5" s="1">
        <v>96</v>
      </c>
      <c r="K5" t="s">
        <v>20</v>
      </c>
      <c r="L5" t="s">
        <v>20</v>
      </c>
      <c r="M5" t="s">
        <v>19</v>
      </c>
      <c r="N5" t="s">
        <v>27</v>
      </c>
      <c r="O5" t="s">
        <v>26</v>
      </c>
      <c r="P5" t="s">
        <v>4</v>
      </c>
      <c r="Q5" t="s">
        <v>28</v>
      </c>
    </row>
    <row r="6" spans="1:17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G6" s="1" t="s">
        <v>18</v>
      </c>
      <c r="K6" cm="1">
        <f t="array" ref="K6:K96">(2*PI()*B6:B96*M6:M96)/60</f>
        <v>8739.5337711683733</v>
      </c>
      <c r="L6" cm="1">
        <f t="array" ref="L6:L96">K6:K96*((G3-G15)/100)*(296/300)^0.5</f>
        <v>88308.90946070067</v>
      </c>
      <c r="M6" cm="1">
        <f t="array" ref="M6:M96">A6:A96 * G7</f>
        <v>83.456400000000002</v>
      </c>
      <c r="N6" cm="1">
        <f t="array" ref="N6:N96">(4*PI()*L6:L96)/((7.97*10^-4)*4)</f>
        <v>348093627.61388129</v>
      </c>
      <c r="O6" cm="1">
        <f t="array" ref="O6:O96">(C6:C96*0.745*60)/L6:L96</f>
        <v>3.5634909537643285E-5</v>
      </c>
      <c r="P6" cm="1">
        <f t="array" ref="P6:P96">L6:L96/(Q6:Q96*(4.3*10^7))</f>
        <v>6.5261324513597719E-4</v>
      </c>
      <c r="Q6" cm="1">
        <f t="array" ref="Q6:Q96">C6:C96*0.745*60</f>
        <v>3.1468799999999999</v>
      </c>
    </row>
    <row r="7" spans="1:17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G7" s="1">
        <v>0.81599999999999995</v>
      </c>
      <c r="K7">
        <v>9219.6676489825113</v>
      </c>
      <c r="L7">
        <v>93160.438186956206</v>
      </c>
      <c r="M7">
        <v>83.848895999999996</v>
      </c>
      <c r="N7">
        <v>367217249.95401216</v>
      </c>
      <c r="O7">
        <v>3.4738780355512818E-5</v>
      </c>
      <c r="P7">
        <v>6.694481992600477E-4</v>
      </c>
      <c r="Q7">
        <v>3.2362800000000003</v>
      </c>
    </row>
    <row r="8" spans="1:17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K8">
        <v>9746.3981316895151</v>
      </c>
      <c r="L8">
        <v>98482.803856051338</v>
      </c>
      <c r="M8">
        <v>84.610223999999988</v>
      </c>
      <c r="N8">
        <v>388196804.39033312</v>
      </c>
      <c r="O8">
        <v>3.3451423710633666E-5</v>
      </c>
      <c r="P8">
        <v>6.9521148500760889E-4</v>
      </c>
      <c r="Q8">
        <v>3.2943900000000004</v>
      </c>
    </row>
    <row r="9" spans="1:17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G9" s="1" t="s">
        <v>22</v>
      </c>
      <c r="K9">
        <v>10240.516118050724</v>
      </c>
      <c r="L9">
        <v>103475.63547190104</v>
      </c>
      <c r="M9">
        <v>85.034543999999997</v>
      </c>
      <c r="N9" s="1">
        <v>407877410.56971109</v>
      </c>
      <c r="O9">
        <v>3.1448562602774949E-5</v>
      </c>
      <c r="P9">
        <v>7.3948734151163824E-4</v>
      </c>
      <c r="Q9">
        <v>3.2541600000000002</v>
      </c>
    </row>
    <row r="10" spans="1:17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G10" s="1" t="s">
        <v>23</v>
      </c>
      <c r="K10">
        <v>10850.027567179819</v>
      </c>
      <c r="L10">
        <v>109634.46416754277</v>
      </c>
      <c r="M10">
        <v>86.341775999999996</v>
      </c>
      <c r="N10">
        <v>432154111.9309985</v>
      </c>
      <c r="O10">
        <v>3.033425688949156E-5</v>
      </c>
      <c r="P10">
        <v>7.6665184310299305E-4</v>
      </c>
      <c r="Q10">
        <v>3.3256799999999997</v>
      </c>
    </row>
    <row r="11" spans="1:17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G11" s="1">
        <v>300</v>
      </c>
      <c r="K11">
        <v>11483.589290372915</v>
      </c>
      <c r="L11">
        <v>116036.30965680676</v>
      </c>
      <c r="M11">
        <v>87.728160000000003</v>
      </c>
      <c r="N11">
        <v>457388730.19760919</v>
      </c>
      <c r="O11">
        <v>3.0413454292347733E-5</v>
      </c>
      <c r="P11">
        <v>7.646554623471271E-4</v>
      </c>
      <c r="Q11">
        <v>3.5290650000000001</v>
      </c>
    </row>
    <row r="12" spans="1:17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K12">
        <v>12162.66238669262</v>
      </c>
      <c r="L12">
        <v>122898.02632845908</v>
      </c>
      <c r="M12">
        <v>89.342207999999999</v>
      </c>
      <c r="N12">
        <v>484436056.02781934</v>
      </c>
      <c r="O12">
        <v>2.8733577792064743E-5</v>
      </c>
      <c r="P12">
        <v>8.0936018903677394E-4</v>
      </c>
      <c r="Q12">
        <v>3.5312999999999999</v>
      </c>
    </row>
    <row r="13" spans="1:17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G13" s="1" t="s">
        <v>24</v>
      </c>
      <c r="K13">
        <v>12896.821676564843</v>
      </c>
      <c r="L13">
        <v>130316.3632737251</v>
      </c>
      <c r="M13">
        <v>91.226351999999991</v>
      </c>
      <c r="N13">
        <v>513677452.32531184</v>
      </c>
      <c r="O13">
        <v>2.7303708533718746E-5</v>
      </c>
      <c r="P13">
        <v>8.5174561267999842E-4</v>
      </c>
      <c r="Q13">
        <v>3.5581200000000002</v>
      </c>
    </row>
    <row r="14" spans="1:17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G14" s="1" t="s">
        <v>25</v>
      </c>
      <c r="K14">
        <v>13670.092035682374</v>
      </c>
      <c r="L14">
        <v>138129.89931808831</v>
      </c>
      <c r="M14">
        <v>93.242688000000001</v>
      </c>
      <c r="N14">
        <v>544476633.54931498</v>
      </c>
      <c r="O14">
        <v>2.7021303993024998E-5</v>
      </c>
      <c r="P14">
        <v>8.606473603010199E-4</v>
      </c>
      <c r="Q14">
        <v>3.7324500000000005</v>
      </c>
    </row>
    <row r="15" spans="1:17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G15" s="1">
        <v>1.6422000000000001</v>
      </c>
      <c r="K15">
        <v>14346.02479598555</v>
      </c>
      <c r="L15">
        <v>144959.88436008838</v>
      </c>
      <c r="M15">
        <v>94.478927999999996</v>
      </c>
      <c r="N15">
        <v>571398880.51553285</v>
      </c>
      <c r="O15">
        <v>2.6118191365241033E-5</v>
      </c>
      <c r="P15">
        <v>8.9040675245369359E-4</v>
      </c>
      <c r="Q15">
        <v>3.7860899999999993</v>
      </c>
    </row>
    <row r="16" spans="1:17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K16">
        <v>14994.784036472238</v>
      </c>
      <c r="L16">
        <v>151515.29366795503</v>
      </c>
      <c r="M16">
        <v>95.459759999999989</v>
      </c>
      <c r="N16">
        <v>597238812.4137361</v>
      </c>
      <c r="O16">
        <v>2.6153498462565354E-5</v>
      </c>
      <c r="P16">
        <v>8.892047076139904E-4</v>
      </c>
      <c r="Q16">
        <v>3.9626549999999998</v>
      </c>
    </row>
    <row r="17" spans="1:27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K17">
        <v>15600.967156680415</v>
      </c>
      <c r="L17">
        <v>157640.49115339393</v>
      </c>
      <c r="M17">
        <v>96.115007999999989</v>
      </c>
      <c r="N17">
        <v>621382947.19672418</v>
      </c>
      <c r="O17">
        <v>2.6427474118601841E-5</v>
      </c>
      <c r="P17">
        <v>8.7998625404457425E-4</v>
      </c>
      <c r="Q17">
        <v>4.1660400000000006</v>
      </c>
    </row>
    <row r="18" spans="1:27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K18">
        <v>16197.605364424753</v>
      </c>
      <c r="L18">
        <v>163669.2417536042</v>
      </c>
      <c r="M18">
        <v>96.672336000000001</v>
      </c>
      <c r="N18">
        <v>645146910.30330598</v>
      </c>
      <c r="O18">
        <v>2.6191420905178113E-5</v>
      </c>
      <c r="P18">
        <v>8.8791723204641551E-4</v>
      </c>
      <c r="Q18">
        <v>4.2867299999999995</v>
      </c>
    </row>
    <row r="19" spans="1:27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K19">
        <v>16746.219930229254</v>
      </c>
      <c r="L19">
        <v>169212.73586770435</v>
      </c>
      <c r="M19">
        <v>96.917952</v>
      </c>
      <c r="N19">
        <v>666998102.75509417</v>
      </c>
      <c r="O19">
        <v>2.6086245679823396E-5</v>
      </c>
      <c r="P19">
        <v>8.9149716056978478E-4</v>
      </c>
      <c r="Q19">
        <v>4.4141250000000003</v>
      </c>
    </row>
    <row r="20" spans="1:27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K20">
        <v>17236.830139897167</v>
      </c>
      <c r="L20">
        <v>174170.12303737106</v>
      </c>
      <c r="M20">
        <v>96.823295999999999</v>
      </c>
      <c r="N20">
        <v>686538994.99251604</v>
      </c>
      <c r="O20">
        <v>2.5677394733426286E-5</v>
      </c>
      <c r="P20">
        <v>9.0569211537704997E-4</v>
      </c>
      <c r="Q20">
        <v>4.4722349999999995</v>
      </c>
    </row>
    <row r="21" spans="1:27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K21">
        <v>17774.45139336081</v>
      </c>
      <c r="L21">
        <v>179602.53486154581</v>
      </c>
      <c r="M21">
        <v>96.99057599999999</v>
      </c>
      <c r="N21">
        <v>707952326.3326689</v>
      </c>
      <c r="O21">
        <v>2.5647383003536042E-5</v>
      </c>
      <c r="P21">
        <v>9.0675192670854803E-4</v>
      </c>
      <c r="Q21">
        <v>4.6063349999999996</v>
      </c>
    </row>
    <row r="22" spans="1:27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K22">
        <v>18393.499209821734</v>
      </c>
      <c r="L22">
        <v>185857.7240978457</v>
      </c>
      <c r="M22">
        <v>97.580544000000003</v>
      </c>
      <c r="N22">
        <v>732608859.01971233</v>
      </c>
      <c r="O22">
        <v>2.6287365906987514E-5</v>
      </c>
      <c r="P22">
        <v>8.8467646533221811E-4</v>
      </c>
      <c r="Q22">
        <v>4.8857100000000004</v>
      </c>
    </row>
    <row r="23" spans="1:27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K23">
        <v>18959.759473242913</v>
      </c>
      <c r="L23">
        <v>191579.51974999162</v>
      </c>
      <c r="M23">
        <v>97.866143999999991</v>
      </c>
      <c r="N23">
        <v>755162875.56440949</v>
      </c>
      <c r="O23">
        <v>2.6633875096141235E-5</v>
      </c>
      <c r="P23">
        <v>8.7316674233625571E-4</v>
      </c>
      <c r="Q23">
        <v>5.1025049999999998</v>
      </c>
    </row>
    <row r="24" spans="1:27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K24">
        <v>19511.475921969864</v>
      </c>
      <c r="L24">
        <v>197154.35694317683</v>
      </c>
      <c r="M24">
        <v>98.063615999999996</v>
      </c>
      <c r="N24">
        <v>777137615.30226374</v>
      </c>
      <c r="O24">
        <v>2.6628957540680383E-5</v>
      </c>
      <c r="P24">
        <v>8.7332798957529814E-4</v>
      </c>
      <c r="Q24">
        <v>5.2500150000000003</v>
      </c>
    </row>
    <row r="25" spans="1:27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K25">
        <v>20153.574232048704</v>
      </c>
      <c r="L25">
        <v>203642.46065835253</v>
      </c>
      <c r="M25">
        <v>98.693567999999985</v>
      </c>
      <c r="N25">
        <v>802712243.86854303</v>
      </c>
      <c r="O25">
        <v>2.6461009077278523E-5</v>
      </c>
      <c r="P25">
        <v>8.7887101680705069E-4</v>
      </c>
      <c r="Q25">
        <v>5.3885850000000008</v>
      </c>
    </row>
    <row r="26" spans="1:27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K26">
        <v>20876.953837880515</v>
      </c>
      <c r="L26">
        <v>210951.8739279552</v>
      </c>
      <c r="M26">
        <v>99.680111999999994</v>
      </c>
      <c r="N26">
        <v>831524287.82065785</v>
      </c>
      <c r="O26">
        <v>2.6603627147283147E-5</v>
      </c>
      <c r="P26">
        <v>8.7415952060744973E-4</v>
      </c>
      <c r="Q26">
        <v>5.6120850000000004</v>
      </c>
      <c r="AA26" t="s">
        <v>30</v>
      </c>
    </row>
    <row r="27" spans="1:27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K27">
        <v>21519.398225806075</v>
      </c>
      <c r="L27">
        <v>217443.47459823545</v>
      </c>
      <c r="M27">
        <v>100.24151999999999</v>
      </c>
      <c r="N27">
        <v>857112700.58827507</v>
      </c>
      <c r="O27">
        <v>2.6282209712474745E-5</v>
      </c>
      <c r="P27">
        <v>8.8485002623086499E-4</v>
      </c>
      <c r="Q27">
        <v>5.7148949999999994</v>
      </c>
    </row>
    <row r="28" spans="1:27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K28">
        <v>22214.91642869397</v>
      </c>
      <c r="L28">
        <v>224471.36139578087</v>
      </c>
      <c r="M28">
        <v>101.01753599999999</v>
      </c>
      <c r="N28">
        <v>884815031.24502468</v>
      </c>
      <c r="O28">
        <v>2.6066710530985262E-5</v>
      </c>
      <c r="P28">
        <v>8.9216527439641444E-4</v>
      </c>
      <c r="Q28">
        <v>5.8512300000000002</v>
      </c>
    </row>
    <row r="29" spans="1:27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K29">
        <v>22927.195908034708</v>
      </c>
      <c r="L29">
        <v>231668.61306832713</v>
      </c>
      <c r="M29">
        <v>101.83190399999999</v>
      </c>
      <c r="N29">
        <v>913184959.70237505</v>
      </c>
      <c r="O29">
        <v>2.5922566378160107E-5</v>
      </c>
      <c r="P29">
        <v>8.9712621868649214E-4</v>
      </c>
      <c r="Q29">
        <v>6.0054449999999999</v>
      </c>
    </row>
    <row r="30" spans="1:27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K30">
        <v>23524.868076753195</v>
      </c>
      <c r="L30">
        <v>237707.81136156578</v>
      </c>
      <c r="M30">
        <v>102.11179199999999</v>
      </c>
      <c r="N30">
        <v>936990105.23764551</v>
      </c>
      <c r="O30">
        <v>2.5893932406948296E-5</v>
      </c>
      <c r="P30">
        <v>8.9811827682256492E-4</v>
      </c>
      <c r="Q30">
        <v>6.1551900000000002</v>
      </c>
    </row>
    <row r="31" spans="1:27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K31">
        <v>24230.832703532807</v>
      </c>
      <c r="L31">
        <v>244841.25439652571</v>
      </c>
      <c r="M31">
        <v>102.838848</v>
      </c>
      <c r="N31">
        <v>965108514.56441009</v>
      </c>
      <c r="O31">
        <v>2.5751113779988325E-5</v>
      </c>
      <c r="P31">
        <v>9.0309934367036591E-4</v>
      </c>
      <c r="Q31">
        <v>6.3049350000000004</v>
      </c>
    </row>
    <row r="32" spans="1:27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K32">
        <v>24893.507691510418</v>
      </c>
      <c r="L32">
        <v>251537.27583742258</v>
      </c>
      <c r="M32">
        <v>103.35455999999999</v>
      </c>
      <c r="N32">
        <v>991502707.49665761</v>
      </c>
      <c r="O32">
        <v>2.5758667292667103E-5</v>
      </c>
      <c r="P32">
        <v>9.0283451737849674E-4</v>
      </c>
      <c r="Q32">
        <v>6.4792649999999998</v>
      </c>
    </row>
    <row r="33" spans="1:17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K33">
        <v>25467.202219787057</v>
      </c>
      <c r="L33">
        <v>257334.19126588808</v>
      </c>
      <c r="M33">
        <v>103.486752</v>
      </c>
      <c r="N33">
        <v>1014352829.1071327</v>
      </c>
      <c r="O33">
        <v>2.6029557001537552E-5</v>
      </c>
      <c r="P33">
        <v>8.9343871477008468E-4</v>
      </c>
      <c r="Q33">
        <v>6.6982950000000008</v>
      </c>
    </row>
    <row r="34" spans="1:17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K34">
        <v>25981.986607933228</v>
      </c>
      <c r="L34">
        <v>262535.84722544905</v>
      </c>
      <c r="M34">
        <v>103.37903999999999</v>
      </c>
      <c r="N34">
        <v>1034856573.3343076</v>
      </c>
      <c r="O34">
        <v>2.616934057808931E-5</v>
      </c>
      <c r="P34">
        <v>8.8866641037793918E-4</v>
      </c>
      <c r="Q34">
        <v>6.8703899999999996</v>
      </c>
    </row>
    <row r="35" spans="1:17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K35">
        <v>26494.386904246443</v>
      </c>
      <c r="L35">
        <v>267713.41304984549</v>
      </c>
      <c r="M35">
        <v>103.26643199999999</v>
      </c>
      <c r="N35">
        <v>1055265359.7300432</v>
      </c>
      <c r="O35">
        <v>2.5988817372794749E-5</v>
      </c>
      <c r="P35">
        <v>8.9483925412599567E-4</v>
      </c>
      <c r="Q35">
        <v>6.957555000000001</v>
      </c>
    </row>
    <row r="36" spans="1:17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K36">
        <v>27010.735051551866</v>
      </c>
      <c r="L36">
        <v>272930.87006580475</v>
      </c>
      <c r="M36">
        <v>103.17340799999999</v>
      </c>
      <c r="N36">
        <v>1075831388.1262267</v>
      </c>
      <c r="O36">
        <v>2.6138926675021897E-5</v>
      </c>
      <c r="P36">
        <v>8.8970041664761235E-4</v>
      </c>
      <c r="Q36">
        <v>7.1341199999999994</v>
      </c>
    </row>
    <row r="37" spans="1:17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K37">
        <v>27507.58748015876</v>
      </c>
      <c r="L37">
        <v>277951.33194420871</v>
      </c>
      <c r="M37">
        <v>103.01102399999999</v>
      </c>
      <c r="N37">
        <v>1095620906.5137064</v>
      </c>
      <c r="O37">
        <v>2.6149254076821261E-5</v>
      </c>
      <c r="P37">
        <v>8.8934903784128815E-4</v>
      </c>
      <c r="Q37">
        <v>7.2682199999999995</v>
      </c>
    </row>
    <row r="38" spans="1:17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K38">
        <v>28029.622412821998</v>
      </c>
      <c r="L38">
        <v>283226.25127182389</v>
      </c>
      <c r="M38">
        <v>102.94737599999999</v>
      </c>
      <c r="N38">
        <v>1116413438.2676773</v>
      </c>
      <c r="O38">
        <v>2.6522382604960526E-5</v>
      </c>
      <c r="P38">
        <v>8.7683728494056192E-4</v>
      </c>
      <c r="Q38">
        <v>7.5118350000000005</v>
      </c>
    </row>
    <row r="39" spans="1:17" x14ac:dyDescent="0.3">
      <c r="A39" s="1">
        <v>125.84699999999999</v>
      </c>
      <c r="B39" s="1">
        <f t="shared" ref="B39:B70" si="1">B38+50</f>
        <v>2650</v>
      </c>
      <c r="C39" s="1">
        <v>0.17144999999999999</v>
      </c>
      <c r="D39" s="1">
        <v>1.28027</v>
      </c>
      <c r="K39">
        <v>28497.549569548763</v>
      </c>
      <c r="L39">
        <v>287954.43677914556</v>
      </c>
      <c r="M39">
        <v>102.69115199999999</v>
      </c>
      <c r="N39">
        <v>1135050869.7038271</v>
      </c>
      <c r="O39">
        <v>2.6614679342058444E-5</v>
      </c>
      <c r="P39">
        <v>8.7379651111324302E-4</v>
      </c>
      <c r="Q39">
        <v>7.6638149999999996</v>
      </c>
    </row>
    <row r="40" spans="1:17" x14ac:dyDescent="0.3">
      <c r="A40" s="1">
        <v>124.911</v>
      </c>
      <c r="B40" s="1">
        <f t="shared" si="1"/>
        <v>2700</v>
      </c>
      <c r="C40" s="1">
        <v>0.17465</v>
      </c>
      <c r="D40" s="1">
        <v>1.2837099999999999</v>
      </c>
      <c r="K40">
        <v>28819.286607715614</v>
      </c>
      <c r="L40">
        <v>291205.43937465723</v>
      </c>
      <c r="M40">
        <v>101.927376</v>
      </c>
      <c r="N40">
        <v>1147865582.2143176</v>
      </c>
      <c r="O40">
        <v>2.680875404238554E-5</v>
      </c>
      <c r="P40">
        <v>8.6747089837596147E-4</v>
      </c>
      <c r="Q40">
        <v>7.8068549999999988</v>
      </c>
    </row>
    <row r="41" spans="1:17" x14ac:dyDescent="0.3">
      <c r="A41" s="1">
        <v>123.92700000000001</v>
      </c>
      <c r="B41" s="1">
        <f t="shared" si="1"/>
        <v>2750</v>
      </c>
      <c r="C41" s="1">
        <v>0.1784</v>
      </c>
      <c r="D41" s="1">
        <v>1.2811999999999999</v>
      </c>
      <c r="K41">
        <v>29121.745828050382</v>
      </c>
      <c r="L41">
        <v>294261.64861916093</v>
      </c>
      <c r="M41">
        <v>101.124432</v>
      </c>
      <c r="N41">
        <v>1159912463.6576877</v>
      </c>
      <c r="O41">
        <v>2.709996371399633E-5</v>
      </c>
      <c r="P41">
        <v>8.5814926539836767E-4</v>
      </c>
      <c r="Q41">
        <v>7.9744799999999998</v>
      </c>
    </row>
    <row r="42" spans="1:17" x14ac:dyDescent="0.3">
      <c r="A42" s="1">
        <v>123.68899999999999</v>
      </c>
      <c r="B42" s="1">
        <f t="shared" si="1"/>
        <v>2800</v>
      </c>
      <c r="C42" s="1">
        <v>0.18004999999999999</v>
      </c>
      <c r="D42" s="1">
        <v>1.2744800000000001</v>
      </c>
      <c r="K42">
        <v>29594.287356066732</v>
      </c>
      <c r="L42">
        <v>299036.46019454295</v>
      </c>
      <c r="M42">
        <v>100.93022399999998</v>
      </c>
      <c r="N42">
        <v>1178733684.4450097</v>
      </c>
      <c r="O42">
        <v>2.6913892020939821E-5</v>
      </c>
      <c r="P42">
        <v>8.6408216007534855E-4</v>
      </c>
      <c r="Q42">
        <v>8.0482349999999983</v>
      </c>
    </row>
    <row r="43" spans="1:17" x14ac:dyDescent="0.3">
      <c r="A43" s="1">
        <v>123.389</v>
      </c>
      <c r="B43" s="1">
        <f t="shared" si="1"/>
        <v>2850</v>
      </c>
      <c r="C43" s="1">
        <v>0.18310000000000001</v>
      </c>
      <c r="D43" s="1">
        <v>1.2603599999999999</v>
      </c>
      <c r="K43">
        <v>30049.695894387471</v>
      </c>
      <c r="L43">
        <v>303638.1509061082</v>
      </c>
      <c r="M43">
        <v>100.68542399999998</v>
      </c>
      <c r="N43">
        <v>1196872502.1784425</v>
      </c>
      <c r="O43">
        <v>2.6955011995613343E-5</v>
      </c>
      <c r="P43">
        <v>8.627639994103145E-4</v>
      </c>
      <c r="Q43">
        <v>8.1845700000000008</v>
      </c>
    </row>
    <row r="44" spans="1:17" x14ac:dyDescent="0.3">
      <c r="A44" s="1">
        <v>122.51900000000001</v>
      </c>
      <c r="B44" s="1">
        <f t="shared" si="1"/>
        <v>2900</v>
      </c>
      <c r="C44" s="1">
        <v>0.18790000000000001</v>
      </c>
      <c r="D44" s="1">
        <v>1.2531000000000001</v>
      </c>
      <c r="K44">
        <v>30361.289860849243</v>
      </c>
      <c r="L44">
        <v>306786.66249645757</v>
      </c>
      <c r="M44">
        <v>99.975504000000001</v>
      </c>
      <c r="N44">
        <v>1209283218.4670043</v>
      </c>
      <c r="O44">
        <v>2.7377754729141738E-5</v>
      </c>
      <c r="P44">
        <v>8.4944197154101012E-4</v>
      </c>
      <c r="Q44">
        <v>8.3991300000000013</v>
      </c>
    </row>
    <row r="45" spans="1:17" x14ac:dyDescent="0.3">
      <c r="A45" s="1">
        <v>121.837</v>
      </c>
      <c r="B45" s="1">
        <f t="shared" si="1"/>
        <v>2950</v>
      </c>
      <c r="C45" s="1">
        <v>0.19255</v>
      </c>
      <c r="D45" s="1">
        <v>1.23943</v>
      </c>
      <c r="K45">
        <v>30712.840864626069</v>
      </c>
      <c r="L45">
        <v>310338.9212983817</v>
      </c>
      <c r="M45">
        <v>99.418992000000003</v>
      </c>
      <c r="N45">
        <v>1223285414.3964579</v>
      </c>
      <c r="O45">
        <v>2.7734146152182563E-5</v>
      </c>
      <c r="P45">
        <v>8.385264080559493E-4</v>
      </c>
      <c r="Q45">
        <v>8.6069849999999999</v>
      </c>
    </row>
    <row r="46" spans="1:17" x14ac:dyDescent="0.3">
      <c r="A46" s="1">
        <v>121.709</v>
      </c>
      <c r="B46" s="1">
        <f t="shared" si="1"/>
        <v>3000</v>
      </c>
      <c r="C46" s="1">
        <v>0.19900000000000001</v>
      </c>
      <c r="D46" s="1">
        <v>1.2273499999999999</v>
      </c>
      <c r="K46">
        <v>31200.584182502025</v>
      </c>
      <c r="L46">
        <v>315267.33986465167</v>
      </c>
      <c r="M46">
        <v>99.314543999999998</v>
      </c>
      <c r="N46">
        <v>1242712118.9906979</v>
      </c>
      <c r="O46">
        <v>2.8215101519297455E-5</v>
      </c>
      <c r="P46">
        <v>8.2423286471547082E-4</v>
      </c>
      <c r="Q46">
        <v>8.8953000000000007</v>
      </c>
    </row>
    <row r="47" spans="1:17" x14ac:dyDescent="0.3">
      <c r="A47" s="1">
        <v>121.123</v>
      </c>
      <c r="B47" s="1">
        <f t="shared" si="1"/>
        <v>3050</v>
      </c>
      <c r="C47" s="1">
        <v>0.20605000000000001</v>
      </c>
      <c r="D47" s="1">
        <v>1.2193000000000001</v>
      </c>
      <c r="K47">
        <v>31567.86677432356</v>
      </c>
      <c r="L47">
        <v>318978.55902083364</v>
      </c>
      <c r="M47">
        <v>98.836367999999993</v>
      </c>
      <c r="N47">
        <v>1257340900.4673893</v>
      </c>
      <c r="O47">
        <v>2.8874777753944376E-5</v>
      </c>
      <c r="P47">
        <v>8.0540235328085128E-4</v>
      </c>
      <c r="Q47">
        <v>9.2104350000000004</v>
      </c>
    </row>
    <row r="48" spans="1:17" x14ac:dyDescent="0.3">
      <c r="A48" s="1">
        <v>121.124</v>
      </c>
      <c r="B48" s="1">
        <f t="shared" si="1"/>
        <v>3100</v>
      </c>
      <c r="C48" s="1">
        <v>0.21004999999999999</v>
      </c>
      <c r="D48" s="1">
        <v>1.20692</v>
      </c>
      <c r="K48">
        <v>32085.637686109938</v>
      </c>
      <c r="L48">
        <v>324210.39240777818</v>
      </c>
      <c r="M48">
        <v>98.837183999999993</v>
      </c>
      <c r="N48">
        <v>1277963597.2468507</v>
      </c>
      <c r="O48">
        <v>2.8960314721159876E-5</v>
      </c>
      <c r="P48">
        <v>8.0302352296249355E-4</v>
      </c>
      <c r="Q48">
        <v>9.3892349999999993</v>
      </c>
    </row>
    <row r="49" spans="1:17" x14ac:dyDescent="0.3">
      <c r="A49" s="1">
        <v>120.851</v>
      </c>
      <c r="B49" s="1">
        <f t="shared" si="1"/>
        <v>3150</v>
      </c>
      <c r="C49" s="1">
        <v>0.21604999999999999</v>
      </c>
      <c r="D49" s="1">
        <v>1.1927399999999999</v>
      </c>
      <c r="K49">
        <v>32529.664108583012</v>
      </c>
      <c r="L49">
        <v>328697.07215146103</v>
      </c>
      <c r="M49">
        <v>98.614415999999991</v>
      </c>
      <c r="N49">
        <v>1295649067.914058</v>
      </c>
      <c r="O49">
        <v>2.9380958390617881E-5</v>
      </c>
      <c r="P49">
        <v>7.9152673116730495E-4</v>
      </c>
      <c r="Q49">
        <v>9.6574349999999995</v>
      </c>
    </row>
    <row r="50" spans="1:17" x14ac:dyDescent="0.3">
      <c r="A50" s="1">
        <v>120.596</v>
      </c>
      <c r="B50" s="1">
        <f t="shared" si="1"/>
        <v>3200</v>
      </c>
      <c r="C50" s="1">
        <v>0.21795</v>
      </c>
      <c r="D50" s="1">
        <v>1.1848099999999999</v>
      </c>
      <c r="K50">
        <v>32976.279706057474</v>
      </c>
      <c r="L50">
        <v>333209.91430000012</v>
      </c>
      <c r="M50">
        <v>98.406335999999996</v>
      </c>
      <c r="N50">
        <v>1313437664.8283124</v>
      </c>
      <c r="O50">
        <v>2.9237920547672003E-5</v>
      </c>
      <c r="P50">
        <v>7.9539904062500295E-4</v>
      </c>
      <c r="Q50">
        <v>9.7423650000000013</v>
      </c>
    </row>
    <row r="51" spans="1:17" x14ac:dyDescent="0.3">
      <c r="A51" s="1">
        <v>120.84</v>
      </c>
      <c r="B51" s="1">
        <f t="shared" si="1"/>
        <v>3250</v>
      </c>
      <c r="C51" s="1">
        <v>0.22305</v>
      </c>
      <c r="D51" s="1">
        <v>1.17378</v>
      </c>
      <c r="K51">
        <v>33559.29697336549</v>
      </c>
      <c r="L51">
        <v>339101.03165486164</v>
      </c>
      <c r="M51">
        <v>98.605440000000002</v>
      </c>
      <c r="N51">
        <v>1336659108.9982853</v>
      </c>
      <c r="O51">
        <v>2.9402254989739597E-5</v>
      </c>
      <c r="P51">
        <v>7.9095341366177102E-4</v>
      </c>
      <c r="Q51">
        <v>9.9703350000000004</v>
      </c>
    </row>
    <row r="52" spans="1:17" x14ac:dyDescent="0.3">
      <c r="A52" s="1">
        <v>121.633</v>
      </c>
      <c r="B52" s="1">
        <f t="shared" si="1"/>
        <v>3300</v>
      </c>
      <c r="C52" s="1">
        <v>0.22550000000000001</v>
      </c>
      <c r="D52" s="1">
        <v>1.1611800000000001</v>
      </c>
      <c r="K52">
        <v>34299.211409651674</v>
      </c>
      <c r="L52">
        <v>346577.52166834736</v>
      </c>
      <c r="M52">
        <v>99.252527999999984</v>
      </c>
      <c r="N52">
        <v>1366129731.4587672</v>
      </c>
      <c r="O52">
        <v>2.9083969299214321E-5</v>
      </c>
      <c r="P52">
        <v>7.9960935573249311E-4</v>
      </c>
      <c r="Q52">
        <v>10.07985</v>
      </c>
    </row>
    <row r="53" spans="1:17" x14ac:dyDescent="0.3">
      <c r="A53" s="1">
        <v>122.181</v>
      </c>
      <c r="B53" s="1">
        <f t="shared" si="1"/>
        <v>3350</v>
      </c>
      <c r="C53" s="1">
        <v>0.22850000000000001</v>
      </c>
      <c r="D53" s="1">
        <v>1.1510400000000001</v>
      </c>
      <c r="K53">
        <v>34975.767964592153</v>
      </c>
      <c r="L53">
        <v>353413.80986399273</v>
      </c>
      <c r="M53">
        <v>99.699695999999989</v>
      </c>
      <c r="N53">
        <v>1393076824.0224588</v>
      </c>
      <c r="O53">
        <v>2.8900823100067092E-5</v>
      </c>
      <c r="P53">
        <v>8.0467652678841469E-4</v>
      </c>
      <c r="Q53">
        <v>10.213950000000001</v>
      </c>
    </row>
    <row r="54" spans="1:17" x14ac:dyDescent="0.3">
      <c r="A54" s="1">
        <v>122.93300000000001</v>
      </c>
      <c r="B54" s="1">
        <f t="shared" si="1"/>
        <v>3400</v>
      </c>
      <c r="C54" s="1">
        <v>0.23419999999999999</v>
      </c>
      <c r="D54" s="1">
        <v>1.14117</v>
      </c>
      <c r="K54">
        <v>35716.27628755357</v>
      </c>
      <c r="L54">
        <v>360896.30082512699</v>
      </c>
      <c r="M54">
        <v>100.313328</v>
      </c>
      <c r="N54">
        <v>1422571100.853138</v>
      </c>
      <c r="O54">
        <v>2.900761236971683E-5</v>
      </c>
      <c r="P54">
        <v>8.0171417271718715E-4</v>
      </c>
      <c r="Q54">
        <v>10.46874</v>
      </c>
    </row>
    <row r="55" spans="1:17" x14ac:dyDescent="0.3">
      <c r="A55" s="1">
        <v>123.47499999999999</v>
      </c>
      <c r="B55" s="1">
        <f t="shared" si="1"/>
        <v>3450</v>
      </c>
      <c r="C55" s="1">
        <v>0.23605000000000001</v>
      </c>
      <c r="D55" s="1">
        <v>1.12669</v>
      </c>
      <c r="K55">
        <v>36401.30106832365</v>
      </c>
      <c r="L55">
        <v>367818.15649012028</v>
      </c>
      <c r="M55">
        <v>100.75559999999999</v>
      </c>
      <c r="N55">
        <v>1449855480.9112959</v>
      </c>
      <c r="O55">
        <v>2.8686552889847389E-5</v>
      </c>
      <c r="P55">
        <v>8.1068694599827496E-4</v>
      </c>
      <c r="Q55">
        <v>10.551435</v>
      </c>
    </row>
    <row r="56" spans="1:17" x14ac:dyDescent="0.3">
      <c r="A56" s="1">
        <v>123.428</v>
      </c>
      <c r="B56" s="1">
        <f t="shared" si="1"/>
        <v>3500</v>
      </c>
      <c r="C56" s="1">
        <v>0.24195</v>
      </c>
      <c r="D56" s="1">
        <v>1.11975</v>
      </c>
      <c r="K56">
        <v>36914.799414101151</v>
      </c>
      <c r="L56">
        <v>373006.8175918237</v>
      </c>
      <c r="M56">
        <v>100.717248</v>
      </c>
      <c r="N56">
        <v>1470308002.3655977</v>
      </c>
      <c r="O56">
        <v>2.8994550474503356E-5</v>
      </c>
      <c r="P56">
        <v>8.0207534081063272E-4</v>
      </c>
      <c r="Q56">
        <v>10.815164999999999</v>
      </c>
    </row>
    <row r="57" spans="1:17" x14ac:dyDescent="0.3">
      <c r="A57" s="1">
        <v>124.205</v>
      </c>
      <c r="B57" s="1">
        <f t="shared" si="1"/>
        <v>3550</v>
      </c>
      <c r="C57" s="1">
        <v>0.24545</v>
      </c>
      <c r="D57" s="1">
        <v>1.10622</v>
      </c>
      <c r="K57">
        <v>37677.858340457446</v>
      </c>
      <c r="L57">
        <v>380717.17187446053</v>
      </c>
      <c r="M57">
        <v>101.35127999999999</v>
      </c>
      <c r="N57">
        <v>1500700464.5624692</v>
      </c>
      <c r="O57">
        <v>2.8818282469323008E-5</v>
      </c>
      <c r="P57">
        <v>8.069812619209396E-4</v>
      </c>
      <c r="Q57">
        <v>10.971615</v>
      </c>
    </row>
    <row r="58" spans="1:17" x14ac:dyDescent="0.3">
      <c r="A58" s="1">
        <v>124.066</v>
      </c>
      <c r="B58" s="1">
        <f t="shared" si="1"/>
        <v>3600</v>
      </c>
      <c r="C58" s="1">
        <v>0.25505</v>
      </c>
      <c r="D58" s="1">
        <v>1.09697</v>
      </c>
      <c r="K58">
        <v>38165.772560973761</v>
      </c>
      <c r="L58">
        <v>385647.31733214017</v>
      </c>
      <c r="M58">
        <v>101.23785599999999</v>
      </c>
      <c r="N58">
        <v>1520133976.1697156</v>
      </c>
      <c r="O58">
        <v>2.9562593819837397E-5</v>
      </c>
      <c r="P58">
        <v>7.8666351454867998E-4</v>
      </c>
      <c r="Q58">
        <v>11.400734999999999</v>
      </c>
    </row>
    <row r="59" spans="1:17" x14ac:dyDescent="0.3">
      <c r="A59" s="1">
        <v>123.967</v>
      </c>
      <c r="B59" s="1">
        <f t="shared" si="1"/>
        <v>3650</v>
      </c>
      <c r="C59" s="1">
        <v>0.25755</v>
      </c>
      <c r="D59" s="1">
        <v>1.0940099999999999</v>
      </c>
      <c r="K59">
        <v>38664.974900885536</v>
      </c>
      <c r="L59">
        <v>390691.52396742679</v>
      </c>
      <c r="M59">
        <v>101.157072</v>
      </c>
      <c r="N59">
        <v>1540017090.9860337</v>
      </c>
      <c r="O59">
        <v>2.9466943339574043E-5</v>
      </c>
      <c r="P59">
        <v>7.892170451984364E-4</v>
      </c>
      <c r="Q59">
        <v>11.512485</v>
      </c>
    </row>
    <row r="60" spans="1:17" x14ac:dyDescent="0.3">
      <c r="A60" s="1">
        <v>123.815</v>
      </c>
      <c r="B60" s="1">
        <f t="shared" si="1"/>
        <v>3700</v>
      </c>
      <c r="C60" s="1">
        <v>0.26445000000000002</v>
      </c>
      <c r="D60" s="1">
        <v>1.09659</v>
      </c>
      <c r="K60">
        <v>39146.574268840719</v>
      </c>
      <c r="L60">
        <v>395557.86078752001</v>
      </c>
      <c r="M60">
        <v>101.03303999999999</v>
      </c>
      <c r="N60">
        <v>1559199083.4626939</v>
      </c>
      <c r="O60">
        <v>2.9884161514236183E-5</v>
      </c>
      <c r="P60">
        <v>7.7819864353262152E-4</v>
      </c>
      <c r="Q60">
        <v>11.820914999999999</v>
      </c>
    </row>
    <row r="61" spans="1:17" x14ac:dyDescent="0.3">
      <c r="A61" s="1">
        <v>123.767</v>
      </c>
      <c r="B61" s="1">
        <f t="shared" si="1"/>
        <v>3750</v>
      </c>
      <c r="C61" s="1">
        <v>0.2651</v>
      </c>
      <c r="D61" s="1">
        <v>1.0980799999999999</v>
      </c>
      <c r="K61">
        <v>39660.200791598487</v>
      </c>
      <c r="L61">
        <v>400747.81705778069</v>
      </c>
      <c r="M61">
        <v>100.993872</v>
      </c>
      <c r="N61">
        <v>1579656710.1767507</v>
      </c>
      <c r="O61">
        <v>2.9569643290886459E-5</v>
      </c>
      <c r="P61">
        <v>7.8647597215540145E-4</v>
      </c>
      <c r="Q61">
        <v>11.849969999999999</v>
      </c>
    </row>
    <row r="62" spans="1:17" x14ac:dyDescent="0.3">
      <c r="A62" s="1">
        <v>123.509</v>
      </c>
      <c r="B62" s="1">
        <f t="shared" si="1"/>
        <v>3800</v>
      </c>
      <c r="C62" s="1">
        <v>0.26929999999999998</v>
      </c>
      <c r="D62" s="1">
        <v>1.09907</v>
      </c>
      <c r="K62">
        <v>40105.226994517638</v>
      </c>
      <c r="L62">
        <v>405244.59911621001</v>
      </c>
      <c r="M62">
        <v>100.783344</v>
      </c>
      <c r="N62">
        <v>1597382001.8700454</v>
      </c>
      <c r="O62">
        <v>2.9704800572920167E-5</v>
      </c>
      <c r="P62">
        <v>7.8289749484765456E-4</v>
      </c>
      <c r="Q62">
        <v>12.037709999999999</v>
      </c>
    </row>
    <row r="63" spans="1:17" x14ac:dyDescent="0.3">
      <c r="A63" s="1">
        <v>122.672</v>
      </c>
      <c r="B63" s="1">
        <f t="shared" si="1"/>
        <v>3850</v>
      </c>
      <c r="C63" s="1">
        <v>0.27374999999999999</v>
      </c>
      <c r="D63" s="1">
        <v>1.1053299999999999</v>
      </c>
      <c r="K63">
        <v>40357.564743002215</v>
      </c>
      <c r="L63">
        <v>407794.35428255022</v>
      </c>
      <c r="M63">
        <v>100.10035199999999</v>
      </c>
      <c r="N63">
        <v>1607432556.5739689</v>
      </c>
      <c r="O63">
        <v>3.0006852403654311E-5</v>
      </c>
      <c r="P63">
        <v>7.7501677419042521E-4</v>
      </c>
      <c r="Q63">
        <v>12.236625</v>
      </c>
    </row>
    <row r="64" spans="1:17" x14ac:dyDescent="0.3">
      <c r="A64" s="1">
        <v>122.157</v>
      </c>
      <c r="B64" s="1">
        <f t="shared" si="1"/>
        <v>3900</v>
      </c>
      <c r="C64" s="1">
        <v>0.27589999999999998</v>
      </c>
      <c r="D64" s="1">
        <v>1.11704</v>
      </c>
      <c r="K64">
        <v>40710.05998386701</v>
      </c>
      <c r="L64">
        <v>411356.15415951272</v>
      </c>
      <c r="M64">
        <v>99.680111999999994</v>
      </c>
      <c r="N64">
        <v>1621472361.250283</v>
      </c>
      <c r="O64">
        <v>2.9980662438850259E-5</v>
      </c>
      <c r="P64">
        <v>7.7569379932554351E-4</v>
      </c>
      <c r="Q64">
        <v>12.33273</v>
      </c>
    </row>
    <row r="65" spans="1:17" x14ac:dyDescent="0.3">
      <c r="A65" s="1">
        <v>121.184</v>
      </c>
      <c r="B65" s="1">
        <f t="shared" si="1"/>
        <v>3950</v>
      </c>
      <c r="C65" s="1">
        <v>0.28284999999999999</v>
      </c>
      <c r="D65" s="1">
        <v>1.12259</v>
      </c>
      <c r="K65">
        <v>40903.56449840928</v>
      </c>
      <c r="L65">
        <v>413311.42695808283</v>
      </c>
      <c r="M65">
        <v>98.886143999999987</v>
      </c>
      <c r="N65">
        <v>1629179601.7267597</v>
      </c>
      <c r="O65">
        <v>3.0590480144847936E-5</v>
      </c>
      <c r="P65">
        <v>7.6023043258460028E-4</v>
      </c>
      <c r="Q65">
        <v>12.643395</v>
      </c>
    </row>
    <row r="66" spans="1:17" x14ac:dyDescent="0.3">
      <c r="A66" s="1">
        <v>120.004</v>
      </c>
      <c r="B66" s="1">
        <f t="shared" si="1"/>
        <v>4000</v>
      </c>
      <c r="C66" s="1">
        <v>0.28455000000000003</v>
      </c>
      <c r="D66" s="1">
        <v>1.1246100000000001</v>
      </c>
      <c r="K66">
        <v>41018.000906391178</v>
      </c>
      <c r="L66">
        <v>414467.75344598078</v>
      </c>
      <c r="M66">
        <v>97.923264000000003</v>
      </c>
      <c r="N66">
        <v>1633737577.635833</v>
      </c>
      <c r="O66">
        <v>3.0688479125934628E-5</v>
      </c>
      <c r="P66">
        <v>7.5780275255918567E-4</v>
      </c>
      <c r="Q66">
        <v>12.719385000000001</v>
      </c>
    </row>
    <row r="67" spans="1:17" x14ac:dyDescent="0.3">
      <c r="A67" s="1">
        <v>118.73399999999999</v>
      </c>
      <c r="B67" s="1">
        <f t="shared" si="1"/>
        <v>4050</v>
      </c>
      <c r="C67" s="1">
        <v>0.28710000000000002</v>
      </c>
      <c r="D67" s="1">
        <v>1.1222000000000001</v>
      </c>
      <c r="K67">
        <v>41091.207052387363</v>
      </c>
      <c r="L67">
        <v>415207.46738130203</v>
      </c>
      <c r="M67">
        <v>96.886943999999986</v>
      </c>
      <c r="N67">
        <v>1636653361.6571169</v>
      </c>
      <c r="O67">
        <v>3.0908331396204372E-5</v>
      </c>
      <c r="P67">
        <v>7.524124694853068E-4</v>
      </c>
      <c r="Q67">
        <v>12.83337</v>
      </c>
    </row>
    <row r="68" spans="1:17" x14ac:dyDescent="0.3">
      <c r="A68" s="1">
        <v>117.44199999999999</v>
      </c>
      <c r="B68" s="1">
        <f t="shared" si="1"/>
        <v>4100</v>
      </c>
      <c r="C68" s="1">
        <v>0.28894999999999998</v>
      </c>
      <c r="D68" s="1">
        <v>1.1239399999999999</v>
      </c>
      <c r="K68">
        <v>41145.853171640963</v>
      </c>
      <c r="L68">
        <v>415759.64090953593</v>
      </c>
      <c r="M68">
        <v>95.832671999999988</v>
      </c>
      <c r="N68">
        <v>1638829904.0659077</v>
      </c>
      <c r="O68">
        <v>3.106618278711274E-5</v>
      </c>
      <c r="P68">
        <v>7.4858936203567425E-4</v>
      </c>
      <c r="Q68">
        <v>12.916065</v>
      </c>
    </row>
    <row r="69" spans="1:17" x14ac:dyDescent="0.3">
      <c r="A69" s="1">
        <v>116.5</v>
      </c>
      <c r="B69" s="1">
        <f t="shared" si="1"/>
        <v>4150</v>
      </c>
      <c r="C69" s="1">
        <v>0.29304999999999998</v>
      </c>
      <c r="D69" s="1">
        <v>1.12233</v>
      </c>
      <c r="K69">
        <v>41313.577022885642</v>
      </c>
      <c r="L69">
        <v>417454.41213896114</v>
      </c>
      <c r="M69">
        <v>95.063999999999993</v>
      </c>
      <c r="N69">
        <v>1645510306.6303716</v>
      </c>
      <c r="O69">
        <v>3.1379079054120833E-5</v>
      </c>
      <c r="P69">
        <v>7.4112480845527941E-4</v>
      </c>
      <c r="Q69">
        <v>13.099335</v>
      </c>
    </row>
    <row r="70" spans="1:17" x14ac:dyDescent="0.3">
      <c r="A70" s="1">
        <v>115.931</v>
      </c>
      <c r="B70" s="1">
        <f t="shared" si="1"/>
        <v>4200</v>
      </c>
      <c r="C70" s="1">
        <v>0.2949</v>
      </c>
      <c r="D70" s="1">
        <v>1.1217900000000001</v>
      </c>
      <c r="K70">
        <v>41607.119397959883</v>
      </c>
      <c r="L70">
        <v>420420.52082416671</v>
      </c>
      <c r="M70">
        <v>94.599695999999994</v>
      </c>
      <c r="N70">
        <v>1657202032.1701341</v>
      </c>
      <c r="O70">
        <v>3.135439244059437E-5</v>
      </c>
      <c r="P70">
        <v>7.4170832675358078E-4</v>
      </c>
      <c r="Q70">
        <v>13.182029999999999</v>
      </c>
    </row>
    <row r="71" spans="1:17" x14ac:dyDescent="0.3">
      <c r="A71" s="1">
        <v>115.03400000000001</v>
      </c>
      <c r="B71" s="1">
        <f t="shared" ref="B71:B96" si="2">B70+50</f>
        <v>4250</v>
      </c>
      <c r="C71" s="1">
        <v>0.29715000000000003</v>
      </c>
      <c r="D71" s="1">
        <v>1.12456</v>
      </c>
      <c r="K71">
        <v>41776.680452588378</v>
      </c>
      <c r="L71">
        <v>422133.85613624559</v>
      </c>
      <c r="M71">
        <v>93.867744000000002</v>
      </c>
      <c r="N71">
        <v>1663955610.1244164</v>
      </c>
      <c r="O71">
        <v>3.1465386646725105E-5</v>
      </c>
      <c r="P71">
        <v>7.3909194934074706E-4</v>
      </c>
      <c r="Q71">
        <v>13.282605</v>
      </c>
    </row>
    <row r="72" spans="1:17" x14ac:dyDescent="0.3">
      <c r="A72" s="1">
        <v>114.39100000000001</v>
      </c>
      <c r="B72" s="1">
        <f t="shared" si="2"/>
        <v>4300</v>
      </c>
      <c r="C72" s="1">
        <v>0.30220000000000002</v>
      </c>
      <c r="D72" s="1">
        <v>1.1227799999999999</v>
      </c>
      <c r="K72">
        <v>42031.90645569496</v>
      </c>
      <c r="L72">
        <v>424712.79576740885</v>
      </c>
      <c r="M72">
        <v>93.343056000000004</v>
      </c>
      <c r="N72">
        <v>1674121203.3481479</v>
      </c>
      <c r="O72">
        <v>3.1805822981132296E-5</v>
      </c>
      <c r="P72">
        <v>7.3118101573048681E-4</v>
      </c>
      <c r="Q72">
        <v>13.50834</v>
      </c>
    </row>
    <row r="73" spans="1:17" x14ac:dyDescent="0.3">
      <c r="A73" s="1">
        <v>114.01600000000001</v>
      </c>
      <c r="B73" s="1">
        <f t="shared" si="2"/>
        <v>4350</v>
      </c>
      <c r="C73" s="1">
        <v>0.30604999999999999</v>
      </c>
      <c r="D73" s="1">
        <v>1.1194299999999999</v>
      </c>
      <c r="K73">
        <v>42381.257087977217</v>
      </c>
      <c r="L73">
        <v>428242.8208424339</v>
      </c>
      <c r="M73">
        <v>93.037055999999993</v>
      </c>
      <c r="N73">
        <v>1688035758.9851446</v>
      </c>
      <c r="O73">
        <v>3.1945509262917752E-5</v>
      </c>
      <c r="P73">
        <v>7.2798382276796723E-4</v>
      </c>
      <c r="Q73">
        <v>13.680434999999999</v>
      </c>
    </row>
    <row r="74" spans="1:17" x14ac:dyDescent="0.3">
      <c r="A74" s="1">
        <v>113.871</v>
      </c>
      <c r="B74" s="1">
        <f t="shared" si="2"/>
        <v>4400</v>
      </c>
      <c r="C74" s="1">
        <v>0.30919999999999997</v>
      </c>
      <c r="D74" s="1">
        <v>1.1198600000000001</v>
      </c>
      <c r="K74">
        <v>42813.880031772584</v>
      </c>
      <c r="L74">
        <v>432614.27375680819</v>
      </c>
      <c r="M74">
        <v>92.918735999999996</v>
      </c>
      <c r="N74">
        <v>1705267031.709501</v>
      </c>
      <c r="O74">
        <v>3.1948183031449243E-5</v>
      </c>
      <c r="P74">
        <v>7.2792289723004741E-4</v>
      </c>
      <c r="Q74">
        <v>13.821239999999998</v>
      </c>
    </row>
    <row r="75" spans="1:17" x14ac:dyDescent="0.3">
      <c r="A75" s="1">
        <v>113.985</v>
      </c>
      <c r="B75" s="1">
        <f t="shared" si="2"/>
        <v>4450</v>
      </c>
      <c r="C75" s="1">
        <v>0.30990000000000001</v>
      </c>
      <c r="D75" s="1">
        <v>1.11873</v>
      </c>
      <c r="K75">
        <v>43343.750850496115</v>
      </c>
      <c r="L75">
        <v>437968.37105555553</v>
      </c>
      <c r="M75">
        <v>93.011759999999995</v>
      </c>
      <c r="N75">
        <v>1726371665.0098143</v>
      </c>
      <c r="O75">
        <v>3.1629064826333847E-5</v>
      </c>
      <c r="P75">
        <v>7.352672006326901E-4</v>
      </c>
      <c r="Q75">
        <v>13.852530000000002</v>
      </c>
    </row>
    <row r="76" spans="1:17" x14ac:dyDescent="0.3">
      <c r="A76" s="1">
        <v>113.306</v>
      </c>
      <c r="B76" s="1">
        <f t="shared" si="2"/>
        <v>4500</v>
      </c>
      <c r="C76" s="1">
        <v>0.31445000000000001</v>
      </c>
      <c r="D76" s="1">
        <v>1.1156299999999999</v>
      </c>
      <c r="K76">
        <v>43569.662778215759</v>
      </c>
      <c r="L76">
        <v>440251.10563767952</v>
      </c>
      <c r="M76">
        <v>92.457695999999999</v>
      </c>
      <c r="N76">
        <v>1735369685.3276262</v>
      </c>
      <c r="O76">
        <v>3.1927040772880699E-5</v>
      </c>
      <c r="P76">
        <v>7.2840493169796703E-4</v>
      </c>
      <c r="Q76">
        <v>14.055915000000001</v>
      </c>
    </row>
    <row r="77" spans="1:17" x14ac:dyDescent="0.3">
      <c r="A77" s="1">
        <v>113.074</v>
      </c>
      <c r="B77" s="1">
        <f t="shared" si="2"/>
        <v>4550</v>
      </c>
      <c r="C77" s="1">
        <v>0.31709999999999999</v>
      </c>
      <c r="D77" s="1">
        <v>1.1095299999999999</v>
      </c>
      <c r="K77">
        <v>43963.567728838643</v>
      </c>
      <c r="L77">
        <v>444231.33130319894</v>
      </c>
      <c r="M77">
        <v>92.268383999999998</v>
      </c>
      <c r="N77">
        <v>1751058829.2553871</v>
      </c>
      <c r="O77">
        <v>3.1907632355462201E-5</v>
      </c>
      <c r="P77">
        <v>7.2884799769567534E-4</v>
      </c>
      <c r="Q77">
        <v>14.17437</v>
      </c>
    </row>
    <row r="78" spans="1:17" x14ac:dyDescent="0.3">
      <c r="A78" s="1">
        <v>112.19499999999999</v>
      </c>
      <c r="B78" s="1">
        <f t="shared" si="2"/>
        <v>4600</v>
      </c>
      <c r="C78" s="1">
        <v>0.31940000000000002</v>
      </c>
      <c r="D78" s="1">
        <v>1.1056900000000001</v>
      </c>
      <c r="K78">
        <v>44101.169989720685</v>
      </c>
      <c r="L78">
        <v>445621.7379216741</v>
      </c>
      <c r="M78">
        <v>91.551119999999983</v>
      </c>
      <c r="N78">
        <v>1756539495.7774749</v>
      </c>
      <c r="O78">
        <v>3.2038787126020918E-5</v>
      </c>
      <c r="P78">
        <v>7.258643675247217E-4</v>
      </c>
      <c r="Q78">
        <v>14.27718</v>
      </c>
    </row>
    <row r="79" spans="1:17" x14ac:dyDescent="0.3">
      <c r="A79" s="1">
        <v>111.06100000000001</v>
      </c>
      <c r="B79" s="1">
        <f t="shared" si="2"/>
        <v>4650</v>
      </c>
      <c r="C79" s="1">
        <v>0.32055</v>
      </c>
      <c r="D79" s="1">
        <v>1.09782</v>
      </c>
      <c r="K79">
        <v>44129.937176658503</v>
      </c>
      <c r="L79">
        <v>445912.41691820271</v>
      </c>
      <c r="M79">
        <v>90.625776000000002</v>
      </c>
      <c r="N79">
        <v>1757685286.241775</v>
      </c>
      <c r="O79">
        <v>3.2133182338872624E-5</v>
      </c>
      <c r="P79">
        <v>7.23732050820096E-4</v>
      </c>
      <c r="Q79">
        <v>14.328584999999999</v>
      </c>
    </row>
    <row r="80" spans="1:17" x14ac:dyDescent="0.3">
      <c r="A80" s="1">
        <v>109.973</v>
      </c>
      <c r="B80" s="1">
        <f t="shared" si="2"/>
        <v>4700</v>
      </c>
      <c r="C80" s="1">
        <v>0.32069999999999999</v>
      </c>
      <c r="D80" s="1">
        <v>1.09558</v>
      </c>
      <c r="K80">
        <v>44167.48875931056</v>
      </c>
      <c r="L80">
        <v>446291.85813318676</v>
      </c>
      <c r="M80">
        <v>89.737967999999995</v>
      </c>
      <c r="N80">
        <v>1759180957.174602</v>
      </c>
      <c r="O80">
        <v>3.2120886228943757E-5</v>
      </c>
      <c r="P80">
        <v>7.2400910073685415E-4</v>
      </c>
      <c r="Q80">
        <v>14.335289999999999</v>
      </c>
    </row>
    <row r="81" spans="1:17" x14ac:dyDescent="0.3">
      <c r="A81" s="1">
        <v>108.654</v>
      </c>
      <c r="B81" s="1">
        <f t="shared" si="2"/>
        <v>4750</v>
      </c>
      <c r="C81" s="1">
        <v>0.32485000000000003</v>
      </c>
      <c r="D81" s="1">
        <v>1.0882700000000001</v>
      </c>
      <c r="K81">
        <v>44101.981777262379</v>
      </c>
      <c r="L81">
        <v>445629.94065587001</v>
      </c>
      <c r="M81">
        <v>88.661663999999988</v>
      </c>
      <c r="N81">
        <v>1756571829.0892558</v>
      </c>
      <c r="O81">
        <v>3.2584872952271923E-5</v>
      </c>
      <c r="P81">
        <v>7.1369969702051264E-4</v>
      </c>
      <c r="Q81">
        <v>14.520795000000001</v>
      </c>
    </row>
    <row r="82" spans="1:17" x14ac:dyDescent="0.3">
      <c r="A82" s="1">
        <v>107.07599999999999</v>
      </c>
      <c r="B82" s="1">
        <f t="shared" si="2"/>
        <v>4800</v>
      </c>
      <c r="C82" s="1">
        <v>0.32455000000000001</v>
      </c>
      <c r="D82" s="1">
        <v>1.08396</v>
      </c>
      <c r="K82">
        <v>43918.970684837914</v>
      </c>
      <c r="L82">
        <v>443780.69898985204</v>
      </c>
      <c r="M82">
        <v>87.374015999999983</v>
      </c>
      <c r="N82">
        <v>1749282539.2113709</v>
      </c>
      <c r="O82">
        <v>3.2690437040236717E-5</v>
      </c>
      <c r="P82">
        <v>7.1139501514966513E-4</v>
      </c>
      <c r="Q82">
        <v>14.507384999999999</v>
      </c>
    </row>
    <row r="83" spans="1:17" x14ac:dyDescent="0.3">
      <c r="A83" s="1">
        <v>105.24</v>
      </c>
      <c r="B83" s="1">
        <f t="shared" si="2"/>
        <v>4850</v>
      </c>
      <c r="C83" s="1">
        <v>0.32569999999999999</v>
      </c>
      <c r="D83" s="1">
        <v>1.0822099999999999</v>
      </c>
      <c r="K83">
        <v>43615.550137151149</v>
      </c>
      <c r="L83">
        <v>440714.77598116902</v>
      </c>
      <c r="M83">
        <v>85.875839999999997</v>
      </c>
      <c r="N83">
        <v>1737197368.3198392</v>
      </c>
      <c r="O83">
        <v>3.303449485574332E-5</v>
      </c>
      <c r="P83">
        <v>7.0398575958382354E-4</v>
      </c>
      <c r="Q83">
        <v>14.558789999999998</v>
      </c>
    </row>
    <row r="84" spans="1:17" x14ac:dyDescent="0.3">
      <c r="A84" s="1">
        <v>103.63200000000001</v>
      </c>
      <c r="B84" s="1">
        <f t="shared" si="2"/>
        <v>4900</v>
      </c>
      <c r="C84" s="1">
        <v>0.32769999999999999</v>
      </c>
      <c r="D84" s="1">
        <v>1.0846</v>
      </c>
      <c r="K84">
        <v>43391.906941982226</v>
      </c>
      <c r="L84">
        <v>438454.96588250814</v>
      </c>
      <c r="M84">
        <v>84.563711999999995</v>
      </c>
      <c r="N84">
        <v>1728289711.0996878</v>
      </c>
      <c r="O84">
        <v>3.3408653430385012E-5</v>
      </c>
      <c r="P84">
        <v>6.9610150561582695E-4</v>
      </c>
      <c r="Q84">
        <v>14.64819</v>
      </c>
    </row>
    <row r="85" spans="1:17" x14ac:dyDescent="0.3">
      <c r="A85" s="1">
        <v>102.33499999999999</v>
      </c>
      <c r="B85" s="1">
        <f t="shared" si="2"/>
        <v>4950</v>
      </c>
      <c r="C85" s="1">
        <v>0.32845000000000002</v>
      </c>
      <c r="D85" s="1">
        <v>1.08823</v>
      </c>
      <c r="K85">
        <v>43286.071209376205</v>
      </c>
      <c r="L85">
        <v>437385.5452048005</v>
      </c>
      <c r="M85">
        <v>83.505359999999996</v>
      </c>
      <c r="N85">
        <v>1724074298.1201603</v>
      </c>
      <c r="O85">
        <v>3.3566987206048303E-5</v>
      </c>
      <c r="P85">
        <v>6.9281803012985325E-4</v>
      </c>
      <c r="Q85">
        <v>14.681715000000001</v>
      </c>
    </row>
    <row r="86" spans="1:17" x14ac:dyDescent="0.3">
      <c r="A86" s="1">
        <v>101.10599999999999</v>
      </c>
      <c r="B86" s="1">
        <f t="shared" si="2"/>
        <v>5000</v>
      </c>
      <c r="C86" s="1">
        <v>0.32869999999999999</v>
      </c>
      <c r="D86" s="1">
        <v>1.08687</v>
      </c>
      <c r="K86">
        <v>43198.205889403551</v>
      </c>
      <c r="L86">
        <v>436497.70715881704</v>
      </c>
      <c r="M86">
        <v>82.502495999999994</v>
      </c>
      <c r="N86">
        <v>1720574642.5582542</v>
      </c>
      <c r="O86">
        <v>3.3660864098546296E-5</v>
      </c>
      <c r="P86">
        <v>6.9088582769010712E-4</v>
      </c>
      <c r="Q86">
        <v>14.69289</v>
      </c>
    </row>
    <row r="87" spans="1:17" x14ac:dyDescent="0.3">
      <c r="A87" s="1">
        <v>99.314899999999994</v>
      </c>
      <c r="B87" s="1">
        <f t="shared" si="2"/>
        <v>5050</v>
      </c>
      <c r="C87" s="1">
        <v>0.32984999999999998</v>
      </c>
      <c r="D87" s="1">
        <v>1.0891</v>
      </c>
      <c r="K87">
        <v>42857.276057468196</v>
      </c>
      <c r="L87">
        <v>433052.77034077368</v>
      </c>
      <c r="M87">
        <v>81.040958399999994</v>
      </c>
      <c r="N87">
        <v>1706995485.4696143</v>
      </c>
      <c r="O87">
        <v>3.4047340208440562E-5</v>
      </c>
      <c r="P87">
        <v>6.8304348624927537E-4</v>
      </c>
      <c r="Q87">
        <v>14.744294999999999</v>
      </c>
    </row>
    <row r="88" spans="1:17" x14ac:dyDescent="0.3">
      <c r="A88" s="1">
        <v>97.581500000000005</v>
      </c>
      <c r="B88" s="1">
        <f t="shared" si="2"/>
        <v>5100</v>
      </c>
      <c r="C88" s="1">
        <v>0.32969999999999999</v>
      </c>
      <c r="D88" s="1">
        <v>1.09185</v>
      </c>
      <c r="K88">
        <v>42526.186799564508</v>
      </c>
      <c r="L88">
        <v>429707.26793009776</v>
      </c>
      <c r="M88">
        <v>79.626503999999997</v>
      </c>
      <c r="N88">
        <v>1693808276.189882</v>
      </c>
      <c r="O88">
        <v>3.4296813435320863E-5</v>
      </c>
      <c r="P88">
        <v>6.7807506365994265E-4</v>
      </c>
      <c r="Q88">
        <v>14.737589999999999</v>
      </c>
    </row>
    <row r="89" spans="1:17" x14ac:dyDescent="0.3">
      <c r="A89" s="1">
        <v>95.848600000000005</v>
      </c>
      <c r="B89" s="1">
        <f t="shared" si="2"/>
        <v>5150</v>
      </c>
      <c r="C89" s="1">
        <v>0.33095000000000002</v>
      </c>
      <c r="D89" s="1">
        <v>1.0940700000000001</v>
      </c>
      <c r="K89">
        <v>42180.505446970681</v>
      </c>
      <c r="L89">
        <v>426214.31921363785</v>
      </c>
      <c r="M89">
        <v>78.212457599999993</v>
      </c>
      <c r="N89">
        <v>1680039867.1221328</v>
      </c>
      <c r="O89">
        <v>3.4708981686241398E-5</v>
      </c>
      <c r="P89">
        <v>6.7002293999039893E-4</v>
      </c>
      <c r="Q89">
        <v>14.793465000000001</v>
      </c>
    </row>
    <row r="90" spans="1:17" x14ac:dyDescent="0.3">
      <c r="A90" s="1">
        <v>94.803299999999993</v>
      </c>
      <c r="B90" s="1">
        <f t="shared" si="2"/>
        <v>5200</v>
      </c>
      <c r="C90" s="1">
        <v>0.33379999999999999</v>
      </c>
      <c r="D90" s="1">
        <v>1.0934600000000001</v>
      </c>
      <c r="K90">
        <v>42125.549139424824</v>
      </c>
      <c r="L90">
        <v>425659.01137749531</v>
      </c>
      <c r="M90">
        <v>77.359492799999984</v>
      </c>
      <c r="N90">
        <v>1677850969.9847345</v>
      </c>
      <c r="O90">
        <v>3.5053551319667583E-5</v>
      </c>
      <c r="P90">
        <v>6.6343674400944855E-4</v>
      </c>
      <c r="Q90">
        <v>14.920859999999999</v>
      </c>
    </row>
    <row r="91" spans="1:17" x14ac:dyDescent="0.3">
      <c r="A91" s="1">
        <v>93.0976</v>
      </c>
      <c r="B91" s="1">
        <f t="shared" si="2"/>
        <v>5250</v>
      </c>
      <c r="C91" s="1">
        <v>0.33129999999999998</v>
      </c>
      <c r="D91" s="1">
        <v>1.0880399999999999</v>
      </c>
      <c r="K91">
        <v>41765.392333192904</v>
      </c>
      <c r="L91">
        <v>422019.79495863849</v>
      </c>
      <c r="M91">
        <v>75.967641599999993</v>
      </c>
      <c r="N91">
        <v>1663506006.9153445</v>
      </c>
      <c r="O91">
        <v>3.5091031693078324E-5</v>
      </c>
      <c r="P91">
        <v>6.6272813398289337E-4</v>
      </c>
      <c r="Q91">
        <v>14.80911</v>
      </c>
    </row>
    <row r="92" spans="1:17" x14ac:dyDescent="0.3">
      <c r="A92" s="1">
        <v>91.788600000000002</v>
      </c>
      <c r="B92" s="1">
        <f t="shared" si="2"/>
        <v>5300</v>
      </c>
      <c r="C92" s="1">
        <v>0.33239999999999997</v>
      </c>
      <c r="D92" s="1">
        <v>1.0833900000000001</v>
      </c>
      <c r="K92">
        <v>41570.322350464994</v>
      </c>
      <c r="L92">
        <v>420048.70383475628</v>
      </c>
      <c r="M92">
        <v>74.899497600000004</v>
      </c>
      <c r="N92">
        <v>1655736414.1997304</v>
      </c>
      <c r="O92">
        <v>3.5372755264696934E-5</v>
      </c>
      <c r="P92">
        <v>6.5744988705186799E-4</v>
      </c>
      <c r="Q92">
        <v>14.858279999999999</v>
      </c>
    </row>
    <row r="93" spans="1:17" x14ac:dyDescent="0.3">
      <c r="A93" s="1">
        <v>90.593800000000002</v>
      </c>
      <c r="B93" s="1">
        <f t="shared" si="2"/>
        <v>5350</v>
      </c>
      <c r="C93" s="1">
        <v>0.33079999999999998</v>
      </c>
      <c r="D93" s="1">
        <v>1.0800700000000001</v>
      </c>
      <c r="K93">
        <v>41416.274983014744</v>
      </c>
      <c r="L93">
        <v>418492.12709038774</v>
      </c>
      <c r="M93">
        <v>73.924540800000003</v>
      </c>
      <c r="N93">
        <v>1649600742.8511019</v>
      </c>
      <c r="O93">
        <v>3.5333424556410571E-5</v>
      </c>
      <c r="P93">
        <v>6.5818171449416021E-4</v>
      </c>
      <c r="Q93">
        <v>14.786759999999999</v>
      </c>
    </row>
    <row r="94" spans="1:17" x14ac:dyDescent="0.3">
      <c r="A94" s="1">
        <v>89.6374</v>
      </c>
      <c r="B94" s="1">
        <f t="shared" si="2"/>
        <v>5400</v>
      </c>
      <c r="C94" s="1">
        <v>0.33879999999999999</v>
      </c>
      <c r="D94" s="1">
        <v>1.0789500000000001</v>
      </c>
      <c r="K94">
        <v>41362.024503373563</v>
      </c>
      <c r="L94">
        <v>417943.95131576725</v>
      </c>
      <c r="M94">
        <v>73.144118399999996</v>
      </c>
      <c r="N94">
        <v>1647439958.6774209</v>
      </c>
      <c r="O94">
        <v>3.6235385037449794E-5</v>
      </c>
      <c r="P94">
        <v>6.4179845003587387E-4</v>
      </c>
      <c r="Q94">
        <v>15.144359999999997</v>
      </c>
    </row>
    <row r="95" spans="1:17" x14ac:dyDescent="0.3">
      <c r="A95" s="1">
        <v>88.925600000000003</v>
      </c>
      <c r="B95" s="1">
        <f t="shared" si="2"/>
        <v>5450</v>
      </c>
      <c r="C95" s="1">
        <v>0.34379999999999999</v>
      </c>
      <c r="D95" s="1">
        <v>1.0792299999999999</v>
      </c>
      <c r="K95">
        <v>41413.514050859805</v>
      </c>
      <c r="L95">
        <v>418464.22915966494</v>
      </c>
      <c r="M95">
        <v>72.563289600000004</v>
      </c>
      <c r="N95">
        <v>1649490775.5559838</v>
      </c>
      <c r="O95">
        <v>3.672442930393555E-5</v>
      </c>
      <c r="P95">
        <v>6.3325188149339546E-4</v>
      </c>
      <c r="Q95">
        <v>15.36786</v>
      </c>
    </row>
    <row r="96" spans="1:17" x14ac:dyDescent="0.3">
      <c r="A96" s="1">
        <v>88.647400000000005</v>
      </c>
      <c r="B96" s="1">
        <f t="shared" si="2"/>
        <v>5500</v>
      </c>
      <c r="C96" s="1">
        <v>0.3488</v>
      </c>
      <c r="D96" s="1">
        <v>1.0836600000000001</v>
      </c>
      <c r="K96">
        <v>41662.705481735429</v>
      </c>
      <c r="L96">
        <v>420982.19225515355</v>
      </c>
      <c r="M96">
        <v>72.336278399999998</v>
      </c>
      <c r="N96">
        <v>1659416013.1504595</v>
      </c>
      <c r="O96">
        <v>3.703567582390804E-5</v>
      </c>
      <c r="P96">
        <v>6.2793005490332631E-4</v>
      </c>
      <c r="Q96">
        <v>15.591359999999998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customXml/itemProps2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Owain Holgate</cp:lastModifiedBy>
  <cp:revision/>
  <dcterms:created xsi:type="dcterms:W3CDTF">2019-10-18T15:00:30Z</dcterms:created>
  <dcterms:modified xsi:type="dcterms:W3CDTF">2026-03-29T15:43:44Z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