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623834AF-10FF-4C1C-AC64-047B06CF1728}"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8" i="27" l="1"/>
  <c r="J18" i="27"/>
  <c r="H18" i="27"/>
  <c r="F18" i="27"/>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<sst xmlns="http://schemas.openxmlformats.org/spreadsheetml/2006/main" count="357" uniqueCount="231">
  <si>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</si>
  <si>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</si>
  <si>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</si>
  <si>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</si>
  <si>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</si>
  <si>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</si>
  <si>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</si>
  <si>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</si>
  <si>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</si>
  <si>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</si>
  <si>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</si>
  <si>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</si>
  <si>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</si>
  <si>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</si>
  <si>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</si>
  <si>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</si>
  <si>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</si>
  <si>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</si>
  <si>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</si>
  <si>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</si>
  <si>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</si>
  <si>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</si>
  <si>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</si>
  <si>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</si>
  <si>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</si>
  <si>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</si>
  <si>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</si>
  <si>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</si>
  <si>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</si>
  <si>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</si>
  <si>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</si>
  <si>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</si>
  <si>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</si>
  <si>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</si>
  <si>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Correct Dimension (1 mark)</t>
  </si>
  <si>
    <t>Dimension 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</si>
  <si>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</si>
  <si>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</si>
  <si>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</si>
  <si>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</si>
  <si>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</si>
  <si>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20</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</si>
  <si>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</si>
  <si>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</si>
  <si>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</si>
  <si>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</si>
  <si>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</si>
  <si>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</si>
  <si>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</si>
  <si>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</si>
  <si>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</si>
  <si>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 xml:space="preserve">Crank End float       Thrust washers </t>
  </si>
  <si>
    <t>out of 2</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</si>
  <si>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</si>
  <si>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</si>
  <si>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</si>
  <si>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</si>
  <si>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</si>
  <si>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</si>
  <si>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</si>
  <si>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</si>
  <si>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</si>
  <si>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Engine cc</t>
  </si>
  <si>
    <t>Components identified</t>
  </si>
  <si>
    <t>Torque settings</t>
  </si>
  <si>
    <t>Torque location</t>
  </si>
  <si>
    <t xml:space="preserve">Describe areas in the engine where it might be possible to see evidence of wear? What can that wear tell us about the engine? </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</si>
  <si>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</si>
  <si>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</si>
  <si>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</si>
  <si>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</si>
  <si>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</si>
  <si>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</si>
  <si>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</si>
  <si>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</si>
  <si>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</si>
  <si>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</si>
  <si>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</si>
  <si>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</si>
  <si>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</si>
  <si>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</si>
  <si>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</si>
  <si>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</si>
  <si>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</si>
  <si>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</si>
  <si>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</si>
  <si>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</si>
  <si>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</si>
  <si>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</si>
  <si>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</si>
  <si>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</si>
  <si>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</si>
  <si>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</si>
  <si>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</si>
  <si>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</si>
  <si>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</si>
  <si>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</si>
  <si>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</si>
  <si>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</si>
  <si>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</si>
  <si>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</si>
  <si>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</si>
  <si>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</si>
  <si>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Adavanced Manufacturing</t>
  </si>
  <si>
    <t>What equipment does UWTSD have for Advanced Manufacturing?</t>
  </si>
  <si>
    <t>What is used to programme the CNC machines to produce components?</t>
  </si>
  <si>
    <t>Out of 1</t>
  </si>
  <si>
    <t>What type of material do the 3d printers use?</t>
  </si>
  <si>
    <t xml:space="preserve">If you wanted to 3D print a component for a project, what would be the steps that you would need to take? </t>
  </si>
  <si>
    <t>Out of 3</t>
  </si>
  <si>
    <t>out of 12</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</si>
  <si>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</si>
  <si>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</si>
  <si>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</si>
  <si>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</si>
  <si>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</si>
  <si>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</si>
  <si>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10</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</si>
  <si>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</si>
  <si>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</si>
  <si>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</si>
  <si>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</si>
  <si>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</si>
  <si>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</si>
  <si>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</si>
  <si>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</si>
  <si>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</si>
  <si>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</si>
  <si>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</si>
  <si>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</si>
  <si>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</si>
  <si>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</si>
  <si>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</si>
  <si>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</si>
  <si>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</si>
  <si>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</si>
  <si>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</si>
  <si>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</si>
  <si>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</si>
  <si>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</si>
  <si>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</si>
  <si>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</si>
  <si>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</si>
  <si>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</si>
  <si>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</si>
  <si>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</si>
  <si>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</si>
  <si>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</si>
  <si>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</si>
  <si>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Grace Robinson</t>
  </si>
  <si>
    <t>7.11.2025, 21.11.2025, 28.11.2025, 5.11.2025, 12.11.25</t>
  </si>
  <si>
    <t>IQ021</t>
  </si>
  <si>
    <t>Adrian Dix, David Cooper</t>
  </si>
  <si>
    <t xml:space="preserve">Safety Glasses, Steel Toe Cap Boots, </t>
  </si>
  <si>
    <r>
      <rPr>
        <sz val="11"/>
        <color theme="1"/>
        <rFont val="Aptos Narrow"/>
        <family val="2"/>
      </rPr>
      <t>±</t>
    </r>
    <r>
      <rPr>
        <sz val="8.8000000000000007"/>
        <color theme="1"/>
        <rFont val="Calibri"/>
        <family val="2"/>
      </rPr>
      <t>0.2mm</t>
    </r>
  </si>
  <si>
    <t>29.99mm</t>
  </si>
  <si>
    <t>±0.2mm</t>
  </si>
  <si>
    <t>104.98mm</t>
  </si>
  <si>
    <t>±0.5mm</t>
  </si>
  <si>
    <t>36.00mm</t>
  </si>
  <si>
    <t>114.81mm</t>
  </si>
  <si>
    <t>59.99mm</t>
  </si>
  <si>
    <t>90.10mm</t>
  </si>
  <si>
    <t>Joining a graduates programme at a formula one team, and working up the career ladder in that team.</t>
  </si>
  <si>
    <t>Improve my CAD skills to effectively design complex parts</t>
  </si>
  <si>
    <t xml:space="preserve">Can Confidently use CAD program, to make a complex part </t>
  </si>
  <si>
    <t>A CAD Program (Fusion)</t>
  </si>
  <si>
    <t>To replicate intricate technical drawings into CAD</t>
  </si>
  <si>
    <t>Laptop and Time</t>
  </si>
  <si>
    <t>Attend races and work on the car during the off season</t>
  </si>
  <si>
    <t>Select a F1 team graduate programme to aim for</t>
  </si>
  <si>
    <t>CEF: 0.31</t>
  </si>
  <si>
    <t>TW: 1.9</t>
  </si>
  <si>
    <t>No. 1: 1.4L</t>
  </si>
  <si>
    <t>Fibres ( eg carbon fibre or fibreglass) and resin ( eg polyester,  epoxy or Vinyl).</t>
  </si>
  <si>
    <t>Enter the Red Bull Soap Box Race in Belfast</t>
  </si>
  <si>
    <t>To get a drivable soap box to the start line by the deadline of the race</t>
  </si>
  <si>
    <t>To start a design from scratch, understanding the entire process of design and manufacture.</t>
  </si>
  <si>
    <t>Fuchs guest lecture, 11.03.2026, IQ310</t>
  </si>
  <si>
    <t>This guest lecture discussed the importance of oils and lubricants in engineering and went into detail about specific properties that are necessary in a motorsport environment. The lecture was very informative and highlighted the importance of oils in the hydroxamic stage due to their improved properties such as creating a separating barrier between materials to reduce and prevent friction which in turn reduces component wear. This CPD event helped my professional development by introducing the importance that oils and lubricants play in the functioning of motorsport, which allowed me to take an interest in pursuing the performance gains further in the MCR which therefore could be expanded my knowledge on the subject.</t>
  </si>
  <si>
    <t>Continuous Professional Development (CPD) is the ongoing learning and enhancement of skills that an engineer has. This could include learning about a new subject area and becoming confident and competent in the area or it could be seen as furthering knowledge in a key topic. This is important to engineers as they work in a constantly changing and improving environment, the continuous development of skills and knowledge is therefore critical to the performance of an engineer. CPDs allow engineers to enhance there career development in an evolving environment, to allow for improved safety regulations and to remain or become a chartered engineer.</t>
  </si>
  <si>
    <t>Splitting time sensibly will be critical to achieving my goals, as some of my goals include extracurricular activities it will be important to continue to focus on my studies to be able to achieve the grade required to achieve some of my longer term goals.</t>
  </si>
  <si>
    <t>It is important to map out your goals as an engineer so you can identify gaps in your skills and knowledge which could be fixed. It also allows you to prioritise what you want to focus on in the upcoming years.</t>
  </si>
  <si>
    <t>Graduate with a high standard of undergraduate degree (First or 2:1) and then continue on in education to acquire a masters degree in either Motorsport Engineering or Mechanical Engineering.</t>
  </si>
  <si>
    <t>Access to the workshop. For races, transport and camping equipment.</t>
  </si>
  <si>
    <t>Be able  to discuss a project I was involved in  thoroughly for interviews</t>
  </si>
  <si>
    <t>Research graduate programs and see what skills are needed</t>
  </si>
  <si>
    <t>Have chosen a program that fits with my style and identify needed skills.</t>
  </si>
  <si>
    <t>Student to complete all white boxes in electronic log books. Student to complete all yellow boxes on hard copy provided in session, this then needs to be handed to technician.</t>
  </si>
  <si>
    <t>Before you being using the lathe or mill it is important to insure the tool is in good condition and for the lathe that it is centred correctly. When completing a cut that is going to be measured, it should be done slowly and carefully, insuring the tool is lifted off the material at the end of the cut rather than bringing it back over the length on the way back off the material, as excess material can be cut off, this can impact your dimensions and tolerances. For both the lathe and the mill measurements of components should be taken through the process to ensure accuracy and adherence to tolerances.</t>
  </si>
  <si>
    <t xml:space="preserve">What components during the rebuild process have to be torqued, what is the torque setting and where would you find it? </t>
  </si>
  <si>
    <t xml:space="preserve">Camshaft bearing caps (stage 1: half a turn, stage 2: 7 Nm, stage 3: 45 degrees), timing belt rear bolts (9 Nm) and the cylinder head bolts (Stage 1: 15 Nm, Stage 2: 30 Nm, Stage 3: 90 degrees) are important components that need to be torqued. A torque setting refers to a specific force applied to tighten that particular component, these figures can be found in the engine manual. </t>
  </si>
  <si>
    <t>Wear can appear on the piston skirt as scrapes or scoring, it can also frequently be heard as 'piston slap' this highlights a breakdown of the oil film and direct contact of metal on metal. The exhaust gasket and manifold should also be inspected along with the cylinder head joining flanges to inspect for exhaust gas leaks.</t>
  </si>
  <si>
    <t>Advanced Manufactering is the use of innovative technology to improve production efficiency or create parts that previously couldn’t of been hand machined such as through the use of 3D printers</t>
  </si>
  <si>
    <t xml:space="preserve"> G Code </t>
  </si>
  <si>
    <t>Firstly if any measurments need taken to corrctly size the component these should be completed accordingly. Then an initial sketch with dimentions should be created this will help with the next step which is to create a CAD sketch of the component. Once this is complete using the manufacture section in your CAD program you should be able to set up the specification, material and 3D Printer selection, at this stage your design will be changed into G Code automatically. Finally, you can run the program , printing the piece.</t>
  </si>
  <si>
    <t>A mould should be made of the component being produced, this can be made in different ways such as 3D printing but should be designed considering the final product, such as including draft angles and whether it will go through an autoclave, this should inform an appropriate mould material selection.  The resin should be applied to the mould in a thin layer, with the selected fibre layered onto it, the orientation of this should be considered for strength in application. More resin is applied until the fibres are saturated, at this point other materials can  be interlaced to add certain qualities such as strength or toughness. A second layer of fibre and resin are then added. Depending on application the component can be left between layers to dry or be placed in the autoclave to be cured in a vacuum.</t>
  </si>
  <si>
    <t>When using composites it is important to remember to align the fibres with  the direction of stress, and that any jigs or moulds have been well prepared such as sanding them to a high surface quality as this will improve the cast components surface.</t>
  </si>
  <si>
    <t>Wearing gloves to prevent from fibre splinters and from directly touching the resin. Goggles should be worn to protect eyes from any debris from the materials, and a dust mask should be worn. This activity should also be done in a well ventilated area away from others.</t>
  </si>
  <si>
    <t xml:space="preserve"> •  The Health and Safety at Work etc. Ac1974</t>
  </si>
  <si>
    <t>Kerry Tudor</t>
  </si>
  <si>
    <t xml:space="preserve">• When in the engine strip workshop, previously mentioned personal safety PPE should be followed.                                                                                                        • Due to the manufacturing methods of some engine components, the edges can be very sharp, care should be taken when lifting and fitting  these to avoid injury.                                                                                                                                                                                                                                                       • Care should be taken when attaching the engine to the stand to make sure it is secure and will not come accidently loose.                                  • While taking apart/ building the engine some bolts are torqued to a high level, proper technique should be used to loosen these bolts to avoid injury. Proper lifting technique should also be implemented when lifting heavier components.  </t>
  </si>
  <si>
    <t>Lathe, milling machine, pillar drill</t>
  </si>
  <si>
    <t>Safety was a forefront idea implented into lectures and lab sessions, correct PPE was given and relevant heath and safety information was given throughout work shop use.</t>
  </si>
  <si>
    <t>N/A</t>
  </si>
  <si>
    <t>/</t>
  </si>
  <si>
    <r>
      <t xml:space="preserve"> </t>
    </r>
    <r>
      <rPr>
        <sz val="14"/>
        <color theme="1"/>
        <rFont val="Aptos Narrow"/>
        <family val="2"/>
      </rPr>
      <t>•</t>
    </r>
    <r>
      <rPr>
        <sz val="14"/>
        <color theme="1"/>
        <rFont val="Calibri"/>
        <family val="2"/>
      </rPr>
      <t xml:space="preserve">  Before any session it is important that the appropriate PPE is worn, this may include safety goggles, steel toe cap boots, gloves, dust mask or dust jacket but this is not an exhaustive list and each activities risks should be taken into account before completing any tasks.                                                                                                                                                                                                                                                                                                                                            •   Risks should be mitigated to the best of your ability so long hair should be tied back and any loose elements of clothing (such as hoodie strings) should be removed or tucked away.                                                                                                                      •  Preparing the workspace before is also important, depending on the activity prechecks on any machinery being used should be completed, cleared work spaces and appropriate ventilation should be considered before activates commence in the work shop.</t>
    </r>
  </si>
  <si>
    <t xml:space="preserve">• When in the machine shop previously mentioned personal safety PPE should be followed.                                                                                                                                                                                                                                                                                                                                • When using the machinery, prechecks should be completed to insure it is ready to use. Check that the safety guard is in the correct position as it should only be down if you are ready to use the machine, not when setting it up or changing components such as drill bits. It is also important to remember not to leave tools used to set the machine in place when the machine is in use as this can damage machinery or injure yourself and people in the surrounding area. Also check that all materials are secured firmly in clamps or the chucks to prevent from any loose components injuring the user.                                                                                                                                                                                                                                                                                                    • When using the lathe it is important to stand on the right side of the machine when it is in use, this prevents any flying debris from the cutting process from hitting you.                                                                                                                                                                                                                                                                                              </t>
  </si>
  <si>
    <t>105.00mm</t>
  </si>
  <si>
    <t>30.00mm</t>
  </si>
  <si>
    <t>115.00mm</t>
  </si>
  <si>
    <t>60.00mm</t>
  </si>
  <si>
    <t>90.00mm</t>
  </si>
  <si>
    <t xml:space="preserve">The height gauge was often used in this process to ensure components were sized correctly to the specifications. When using a height gauge it is important to first zero the gauge correctly. This can be done by lowering the measuring jaw to a flat clean surface , once zeroed try not to move the gauge from this position. It is also important that the measuring jaw is set on the component gently so that it is not compressed as this will give a reading smaller than the actual value. A micrometer was also an important tool to measure components especially when using the lathe as the measurements taken where used to set the values of the diameter and critical dimension in this process. When using a micrometer it is important to use the rachet to touch on to the material as this will give the most accurate reading, it is also good technique to measure diameters in the centre of their length. The deburring tool was important as after using the lathe components often needed deburring to fit correctly. </t>
  </si>
  <si>
    <t>UWTSD has a vast amount of equiptment for advanced manufacturing including 3 different types of 3D printers (FDM, SLS, SLA) these allow componets to be manufactured in multiple ways with a large range of materals such as metals using SLS the poweder form of the material can be turned into a solid in layers using a LASER. They also have a large number of computer numerical control (CNC) machines, these allow for other machining processes such as milling or turning to be completed autonomously.</t>
  </si>
  <si>
    <t>In a FDM 3D printer common materials used can include PLA, ABS and nylon. The chosen material selected will be dependent on the application, such as ABS as it is a high strength option and is UV resistant.</t>
  </si>
  <si>
    <t>Get involved with the MCR team to put on CV</t>
  </si>
  <si>
    <t xml:space="preserve">Funding (applied for grant through Red Bull), a team of 4 to enter and build </t>
  </si>
  <si>
    <t>More H&amp;S legislation could have been included</t>
  </si>
  <si>
    <t>Could have mentioned about oil irritation to the skin</t>
  </si>
  <si>
    <t>Y</t>
  </si>
  <si>
    <t>Signed off by Technician</t>
  </si>
  <si>
    <t>What would be the visual evidence on the exhaust gasket and manifold if there was a leak?</t>
  </si>
  <si>
    <t>units missing</t>
  </si>
  <si>
    <t>units missing and Gradietns 2 and 3 appear to be the wrong way around</t>
  </si>
  <si>
    <t>Could have also mentioned the autoclave</t>
  </si>
  <si>
    <t>What type of file needs to go to the printer (stl file) and you don't mention slicing in the your answer</t>
  </si>
  <si>
    <t>Often a release agent is applied to the mould to ensure the component doesn’t stick</t>
  </si>
  <si>
    <t xml:space="preserve">What happens after the part is cured? </t>
  </si>
  <si>
    <t>Some good detail on the orinetation</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</si>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</sst>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theme="1"/>
      <name val="Calibri"/>
      <family val="2"/>
    </font>
    <font>
      <sz val="11"/>
      <color theme="1"/>
      <name val="Aptos Narrow"/>
      <family val="2"/>
    </font>
    <font>
      <sz val="8.8000000000000007"/>
      <color theme="1"/>
      <name val="Calibri"/>
      <family val="2"/>
    </font>
    <font>
      <sz val="10"/>
      <color theme="1"/>
      <name val="Calibri"/>
      <family val="2"/>
      <scheme val="minor"/>
    </font>
    <font>
      <b/>
      <sz val="10"/>
      <color theme="1"/>
      <name val="Calibri"/>
      <family val="2"/>
      <scheme val="minor"/>
    </font>
    <font>
      <sz val="12"/>
      <color theme="1"/>
      <name val="Cambria Math"/>
      <family val="1"/>
    </font>
    <font>
      <sz val="14"/>
      <color theme="1"/>
      <name val="Calibri"/>
      <family val="2"/>
      <scheme val="minor"/>
    </font>
    <font>
      <sz val="11"/>
      <color theme="1"/>
      <name val="Calibri"/>
      <family val="2"/>
      <scheme val="minor"/>
    </font>
    <font>
      <sz val="14"/>
      <color theme="1"/>
      <name val="Aptos Narrow"/>
      <family val="2"/>
    </font>
    <font>
      <sz val="14"/>
      <color theme="1"/>
      <name val="Calibri"/>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42">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style="thick">
        <color auto="1"/>
      </right>
      <top/>
      <bottom style="thick">
        <color auto="1"/>
      </bottom>
      <diagonal/>
    </border>
    <border>
      <left/>
      <right style="thin">
        <color indexed="64"/>
      </right>
      <top/>
      <bottom style="thick">
        <color auto="1"/>
      </bottom>
      <diagonal/>
    </border>
    <border>
      <left style="thin">
        <color indexed="64"/>
      </left>
      <right style="thick">
        <color auto="1"/>
      </right>
      <top style="thick">
        <color auto="1"/>
      </top>
      <bottom style="thick">
        <color auto="1"/>
      </bottom>
      <diagonal/>
    </border>
    <border>
      <left/>
      <right style="thin">
        <color indexed="64"/>
      </right>
      <top style="thick">
        <color auto="1"/>
      </top>
      <bottom style="thick">
        <color auto="1"/>
      </bottom>
      <diagonal/>
    </border>
    <border>
      <left style="thin">
        <color indexed="64"/>
      </left>
      <right/>
      <top style="thick">
        <color auto="1"/>
      </top>
      <bottom/>
      <diagonal/>
    </border>
    <border>
      <left style="thin">
        <color indexed="64"/>
      </left>
      <right/>
      <top/>
      <bottom style="thick">
        <color auto="1"/>
      </bottom>
      <diagonal/>
    </border>
    <border>
      <left style="thin">
        <color indexed="64"/>
      </left>
      <right/>
      <top style="thick">
        <color auto="1"/>
      </top>
      <bottom style="thick">
        <color auto="1"/>
      </bottom>
      <diagonal/>
    </border>
    <border>
      <left/>
      <right style="thin">
        <color indexed="64"/>
      </right>
      <top style="thick">
        <color auto="1"/>
      </top>
      <bottom/>
      <diagonal/>
    </border>
    <border>
      <left style="thin">
        <color indexed="64"/>
      </left>
      <right/>
      <top style="thick">
        <color auto="1"/>
      </top>
      <bottom style="thin">
        <color indexed="64"/>
      </bottom>
      <diagonal/>
    </border>
    <border>
      <left/>
      <right/>
      <top style="thick">
        <color auto="1"/>
      </top>
      <bottom style="thin">
        <color indexed="64"/>
      </bottom>
      <diagonal/>
    </border>
    <border>
      <left style="thin">
        <color indexed="64"/>
      </left>
      <right/>
      <top style="thin">
        <color indexed="64"/>
      </top>
      <bottom style="thick">
        <color auto="1"/>
      </bottom>
      <diagonal/>
    </border>
    <border>
      <left/>
      <right/>
      <top style="thin">
        <color indexed="64"/>
      </top>
      <bottom style="thick">
        <color auto="1"/>
      </bottom>
      <diagonal/>
    </border>
    <border>
      <left/>
      <right style="thin">
        <color indexed="64"/>
      </right>
      <top style="thin">
        <color indexed="64"/>
      </top>
      <bottom style="thick">
        <color auto="1"/>
      </bottom>
      <diagonal/>
    </border>
    <border>
      <left/>
      <right style="thin">
        <color indexed="64"/>
      </right>
      <top style="thick">
        <color auto="1"/>
      </top>
      <bottom style="thin">
        <color indexed="64"/>
      </bottom>
      <diagonal/>
    </border>
  </borders>
  <cellStyleXfs count="2">
    <xf numFmtId="0" fontId="0" fillId="0" borderId="0"/>
    <xf numFmtId="43" fontId="18" fillId="0" borderId="0" applyFont="0" applyFill="0" applyBorder="0" applyAlignment="0" applyProtection="0"/>
  </cellStyleXfs>
  <cellXfs count="630">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3" fillId="4" borderId="74" xfId="0" applyFont="1" applyFill="1" applyBorder="1"/>
    <xf numFmtId="0" fontId="0" fillId="4" borderId="75" xfId="0" applyFill="1"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14" fillId="7" borderId="123" xfId="0" applyFont="1" applyFill="1" applyBorder="1" applyAlignment="1">
      <alignment vertical="center"/>
    </xf>
    <xf numFmtId="0" fontId="14" fillId="7" borderId="124" xfId="0" applyFont="1" applyFill="1" applyBorder="1" applyAlignment="1">
      <alignment vertical="center"/>
    </xf>
    <xf numFmtId="0" fontId="16" fillId="0" borderId="0" xfId="0" applyFont="1"/>
    <xf numFmtId="0" fontId="0" fillId="0" borderId="67" xfId="0" applyBorder="1"/>
    <xf numFmtId="2" fontId="0" fillId="0" borderId="79" xfId="0" applyNumberFormat="1" applyBorder="1" applyAlignment="1">
      <alignment horizontal="center"/>
    </xf>
    <xf numFmtId="2" fontId="0" fillId="0" borderId="73" xfId="0" applyNumberFormat="1" applyBorder="1"/>
    <xf numFmtId="2" fontId="0" fillId="0" borderId="29" xfId="0" applyNumberFormat="1" applyBorder="1"/>
    <xf numFmtId="2" fontId="0" fillId="0" borderId="28" xfId="0" applyNumberFormat="1" applyBorder="1"/>
    <xf numFmtId="2" fontId="0" fillId="0" borderId="47" xfId="0" applyNumberFormat="1" applyBorder="1" applyAlignment="1">
      <alignment horizontal="center"/>
    </xf>
    <xf numFmtId="0" fontId="3" fillId="4" borderId="43" xfId="0" applyFont="1" applyFill="1" applyBorder="1" applyAlignment="1">
      <alignment horizontal="center"/>
    </xf>
    <xf numFmtId="0" fontId="4" fillId="0" borderId="118" xfId="0" applyFont="1" applyBorder="1" applyAlignment="1">
      <alignment horizontal="center" vertical="center"/>
    </xf>
    <xf numFmtId="0" fontId="4" fillId="0" borderId="14" xfId="0" applyFont="1" applyBorder="1" applyAlignment="1">
      <alignment horizontal="center" vertical="center"/>
    </xf>
    <xf numFmtId="0" fontId="4" fillId="0" borderId="90" xfId="0" applyFont="1" applyBorder="1" applyAlignment="1">
      <alignment horizontal="center" vertical="center"/>
    </xf>
    <xf numFmtId="0" fontId="2" fillId="4" borderId="66" xfId="0" applyFont="1" applyFill="1" applyBorder="1" applyAlignment="1">
      <alignment horizontal="center" vertical="center"/>
    </xf>
    <xf numFmtId="0" fontId="2" fillId="4" borderId="22" xfId="0" applyFont="1" applyFill="1" applyBorder="1" applyAlignment="1">
      <alignment horizontal="center" vertical="center"/>
    </xf>
    <xf numFmtId="0" fontId="2" fillId="4" borderId="59"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34"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31" xfId="0" applyFont="1" applyFill="1" applyBorder="1" applyAlignment="1">
      <alignment horizontal="center" vertical="center"/>
    </xf>
    <xf numFmtId="0" fontId="1" fillId="2" borderId="136" xfId="0" applyFont="1" applyFill="1" applyBorder="1" applyAlignment="1">
      <alignment horizontal="center" vertical="center"/>
    </xf>
    <xf numFmtId="0" fontId="1" fillId="2" borderId="137" xfId="0" applyFont="1" applyFill="1" applyBorder="1" applyAlignment="1">
      <alignment horizontal="center" vertical="center"/>
    </xf>
    <xf numFmtId="0" fontId="1" fillId="2" borderId="141" xfId="0" applyFont="1" applyFill="1" applyBorder="1" applyAlignment="1">
      <alignment horizontal="center" vertical="center"/>
    </xf>
    <xf numFmtId="0" fontId="17" fillId="0" borderId="134"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136" xfId="0" applyFont="1" applyBorder="1" applyAlignment="1">
      <alignment horizontal="center" vertical="center" wrapText="1"/>
    </xf>
    <xf numFmtId="0" fontId="17" fillId="0" borderId="137" xfId="0" applyFont="1" applyBorder="1" applyAlignment="1">
      <alignment horizontal="center" vertical="center" wrapText="1"/>
    </xf>
    <xf numFmtId="0" fontId="17" fillId="0" borderId="70" xfId="0" applyFont="1" applyBorder="1" applyAlignment="1">
      <alignment horizontal="center" vertical="center" wrapText="1"/>
    </xf>
    <xf numFmtId="0" fontId="17" fillId="0" borderId="71" xfId="0" applyFont="1" applyBorder="1" applyAlignment="1">
      <alignment horizontal="center" vertical="center" wrapText="1"/>
    </xf>
    <xf numFmtId="0" fontId="17" fillId="0" borderId="64" xfId="0" applyFont="1" applyBorder="1" applyAlignment="1">
      <alignment horizontal="center" vertical="center" wrapText="1"/>
    </xf>
    <xf numFmtId="0" fontId="17" fillId="0" borderId="67" xfId="0" applyFont="1" applyBorder="1" applyAlignment="1">
      <alignment horizontal="center" vertical="center" wrapText="1"/>
    </xf>
    <xf numFmtId="0" fontId="17" fillId="0" borderId="0" xfId="0" applyFont="1" applyAlignment="1">
      <alignment horizontal="center" vertical="center" wrapText="1"/>
    </xf>
    <xf numFmtId="0" fontId="17" fillId="0" borderId="60" xfId="0" applyFont="1" applyBorder="1" applyAlignment="1">
      <alignment horizontal="center" vertical="center" wrapText="1"/>
    </xf>
    <xf numFmtId="0" fontId="17" fillId="0" borderId="69" xfId="0" applyFont="1" applyBorder="1" applyAlignment="1">
      <alignment horizontal="center" vertical="center" wrapText="1"/>
    </xf>
    <xf numFmtId="0" fontId="17" fillId="0" borderId="125" xfId="0" applyFont="1" applyBorder="1" applyAlignment="1">
      <alignment horizontal="center" vertical="center" wrapText="1"/>
    </xf>
    <xf numFmtId="0" fontId="17" fillId="0" borderId="63" xfId="0" applyFont="1" applyBorder="1" applyAlignment="1">
      <alignment horizontal="center" vertical="center" wrapText="1"/>
    </xf>
    <xf numFmtId="0" fontId="1" fillId="4" borderId="74" xfId="0" applyFont="1" applyFill="1" applyBorder="1" applyAlignment="1">
      <alignment horizontal="center"/>
    </xf>
    <xf numFmtId="0" fontId="1" fillId="4" borderId="75" xfId="0" applyFont="1" applyFill="1" applyBorder="1" applyAlignment="1">
      <alignment horizontal="center"/>
    </xf>
    <xf numFmtId="0" fontId="1" fillId="4" borderId="76" xfId="0" applyFont="1" applyFill="1" applyBorder="1" applyAlignment="1">
      <alignment horizontal="center"/>
    </xf>
    <xf numFmtId="0" fontId="0" fillId="0" borderId="1" xfId="0" applyBorder="1" applyAlignment="1">
      <alignment horizontal="center"/>
    </xf>
    <xf numFmtId="0" fontId="19" fillId="0" borderId="134" xfId="0" applyFont="1" applyBorder="1" applyAlignment="1">
      <alignment horizontal="left" vertical="top" wrapText="1"/>
    </xf>
    <xf numFmtId="0" fontId="17" fillId="0" borderId="11" xfId="0" applyFont="1" applyBorder="1" applyAlignment="1">
      <alignment horizontal="left" vertical="top" wrapText="1"/>
    </xf>
    <xf numFmtId="0" fontId="17" fillId="0" borderId="134" xfId="0" applyFont="1" applyBorder="1" applyAlignment="1">
      <alignment horizontal="left" vertical="top" wrapText="1"/>
    </xf>
    <xf numFmtId="0" fontId="1" fillId="2" borderId="13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67"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133"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7" fillId="0" borderId="1" xfId="0" applyFont="1" applyBorder="1" applyAlignment="1">
      <alignment horizontal="left" vertical="top" wrapText="1"/>
    </xf>
    <xf numFmtId="0" fontId="17" fillId="0" borderId="10" xfId="0" applyFont="1" applyBorder="1" applyAlignment="1">
      <alignment horizontal="left" vertical="top" wrapText="1"/>
    </xf>
    <xf numFmtId="0" fontId="7" fillId="0" borderId="138" xfId="1" applyNumberFormat="1" applyFont="1" applyBorder="1" applyAlignment="1">
      <alignment horizontal="left" vertical="top" wrapText="1"/>
    </xf>
    <xf numFmtId="0" fontId="7" fillId="0" borderId="139" xfId="1" applyNumberFormat="1" applyFont="1" applyBorder="1" applyAlignment="1">
      <alignment horizontal="left" vertical="top" wrapText="1"/>
    </xf>
    <xf numFmtId="0" fontId="7" fillId="0" borderId="140" xfId="1" applyNumberFormat="1" applyFont="1" applyBorder="1" applyAlignment="1">
      <alignment horizontal="left" vertical="top" wrapText="1"/>
    </xf>
    <xf numFmtId="0" fontId="7" fillId="0" borderId="134" xfId="1" applyNumberFormat="1" applyFont="1" applyBorder="1" applyAlignment="1">
      <alignment horizontal="left" vertical="top" wrapText="1"/>
    </xf>
    <xf numFmtId="0" fontId="7" fillId="0" borderId="11" xfId="1" applyNumberFormat="1" applyFont="1" applyBorder="1" applyAlignment="1">
      <alignment horizontal="left" vertical="top" wrapText="1"/>
    </xf>
    <xf numFmtId="0" fontId="7" fillId="0" borderId="131" xfId="1" applyNumberFormat="1" applyFont="1" applyBorder="1" applyAlignment="1">
      <alignment horizontal="left" vertical="top" wrapText="1"/>
    </xf>
    <xf numFmtId="0" fontId="2" fillId="3" borderId="70" xfId="0" applyFont="1" applyFill="1" applyBorder="1" applyAlignment="1">
      <alignment horizontal="center" vertical="center"/>
    </xf>
    <xf numFmtId="0" fontId="2" fillId="3" borderId="71" xfId="0" applyFont="1" applyFill="1" applyBorder="1" applyAlignment="1">
      <alignment horizontal="center" vertical="center"/>
    </xf>
    <xf numFmtId="0" fontId="2" fillId="3" borderId="64" xfId="0" applyFont="1" applyFill="1" applyBorder="1" applyAlignment="1">
      <alignment horizontal="center" vertical="center"/>
    </xf>
    <xf numFmtId="0" fontId="2" fillId="3" borderId="67" xfId="0" applyFont="1" applyFill="1" applyBorder="1" applyAlignment="1">
      <alignment horizontal="center" vertical="center"/>
    </xf>
    <xf numFmtId="0" fontId="2" fillId="3" borderId="0" xfId="0" applyFont="1" applyFill="1" applyAlignment="1">
      <alignment horizontal="center" vertical="center"/>
    </xf>
    <xf numFmtId="0" fontId="2" fillId="3" borderId="60" xfId="0" applyFont="1" applyFill="1" applyBorder="1" applyAlignment="1">
      <alignment horizontal="center" vertical="center"/>
    </xf>
    <xf numFmtId="0" fontId="2" fillId="3" borderId="80"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127" xfId="0" applyFont="1" applyFill="1" applyBorder="1" applyAlignment="1">
      <alignment horizontal="center" vertical="center"/>
    </xf>
    <xf numFmtId="0" fontId="1" fillId="2" borderId="128"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30" xfId="0" applyFont="1" applyFill="1" applyBorder="1" applyAlignment="1">
      <alignment horizontal="center" vertical="center"/>
    </xf>
    <xf numFmtId="0" fontId="1" fillId="2" borderId="1" xfId="0" applyFont="1" applyFill="1" applyBorder="1" applyAlignment="1">
      <alignment horizontal="center" vertical="center"/>
    </xf>
    <xf numFmtId="0" fontId="7" fillId="0" borderId="27" xfId="0" applyFont="1" applyBorder="1" applyAlignment="1">
      <alignment horizontal="center"/>
    </xf>
    <xf numFmtId="0" fontId="0" fillId="0" borderId="27" xfId="0" applyBorder="1" applyAlignment="1">
      <alignment horizontal="center"/>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29"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135" xfId="0" applyFont="1" applyFill="1" applyBorder="1" applyAlignment="1">
      <alignment horizontal="center" vertic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11" fillId="13" borderId="29" xfId="0" applyFont="1" applyFill="1" applyBorder="1" applyAlignment="1">
      <alignment horizontal="center" vertical="center"/>
    </xf>
    <xf numFmtId="0" fontId="12" fillId="13" borderId="29" xfId="0" applyFont="1" applyFill="1"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left" vertical="top"/>
    </xf>
    <xf numFmtId="0" fontId="0" fillId="0" borderId="26" xfId="0" applyBorder="1" applyAlignment="1">
      <alignment horizontal="left" vertical="top"/>
    </xf>
    <xf numFmtId="0" fontId="0" fillId="0" borderId="29" xfId="0" applyBorder="1" applyAlignment="1">
      <alignment horizontal="left" vertical="top"/>
    </xf>
    <xf numFmtId="0" fontId="0" fillId="0" borderId="30" xfId="0" applyBorder="1" applyAlignment="1">
      <alignment horizontal="left" vertical="top"/>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70" xfId="0" applyBorder="1" applyAlignment="1">
      <alignment horizontal="left" vertical="top"/>
    </xf>
    <xf numFmtId="0" fontId="0" fillId="0" borderId="71" xfId="0" applyBorder="1" applyAlignment="1">
      <alignment horizontal="left" vertical="top"/>
    </xf>
    <xf numFmtId="0" fontId="0" fillId="0" borderId="81" xfId="0" applyBorder="1" applyAlignment="1">
      <alignment horizontal="left" vertical="top"/>
    </xf>
    <xf numFmtId="0" fontId="0" fillId="0" borderId="67" xfId="0" applyBorder="1" applyAlignment="1">
      <alignment horizontal="left" vertical="top"/>
    </xf>
    <xf numFmtId="0" fontId="0" fillId="0" borderId="0" xfId="0" applyAlignment="1">
      <alignment horizontal="left" vertical="top"/>
    </xf>
    <xf numFmtId="0" fontId="0" fillId="0" borderId="17" xfId="0" applyBorder="1" applyAlignment="1">
      <alignment horizontal="left" vertical="top"/>
    </xf>
    <xf numFmtId="0" fontId="0" fillId="0" borderId="69" xfId="0" applyBorder="1" applyAlignment="1">
      <alignment horizontal="left" vertical="top"/>
    </xf>
    <xf numFmtId="0" fontId="0" fillId="0" borderId="125" xfId="0" applyBorder="1" applyAlignment="1">
      <alignment horizontal="left" vertical="top"/>
    </xf>
    <xf numFmtId="0" fontId="0" fillId="0" borderId="126" xfId="0" applyBorder="1" applyAlignment="1">
      <alignment horizontal="left" vertical="top"/>
    </xf>
    <xf numFmtId="0" fontId="0" fillId="0" borderId="32" xfId="0" applyBorder="1" applyAlignment="1">
      <alignment horizontal="center" vertical="top" wrapText="1"/>
    </xf>
    <xf numFmtId="0" fontId="0" fillId="0" borderId="33" xfId="0" applyBorder="1" applyAlignment="1">
      <alignment horizontal="center" vertical="top" wrapText="1"/>
    </xf>
    <xf numFmtId="0" fontId="0" fillId="0" borderId="34" xfId="0" applyBorder="1" applyAlignment="1">
      <alignment horizontal="center" vertical="top" wrapText="1"/>
    </xf>
    <xf numFmtId="0" fontId="0" fillId="0" borderId="12" xfId="0" applyBorder="1" applyAlignment="1">
      <alignment horizontal="center" vertical="top" wrapText="1"/>
    </xf>
    <xf numFmtId="0" fontId="0" fillId="0" borderId="1" xfId="0" applyBorder="1" applyAlignment="1">
      <alignment horizontal="center" vertical="top" wrapText="1"/>
    </xf>
    <xf numFmtId="0" fontId="0" fillId="0" borderId="35" xfId="0" applyBorder="1" applyAlignment="1">
      <alignment horizontal="center" vertical="top" wrapText="1"/>
    </xf>
    <xf numFmtId="0" fontId="0" fillId="0" borderId="39" xfId="0" applyBorder="1" applyAlignment="1">
      <alignment horizontal="center" vertical="top" wrapText="1"/>
    </xf>
    <xf numFmtId="0" fontId="0" fillId="0" borderId="40" xfId="0" applyBorder="1" applyAlignment="1">
      <alignment horizontal="center" vertical="top" wrapText="1"/>
    </xf>
    <xf numFmtId="0" fontId="0" fillId="0" borderId="41" xfId="0" applyBorder="1" applyAlignment="1">
      <alignment horizontal="center" vertical="top"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left" vertical="top"/>
    </xf>
    <xf numFmtId="0" fontId="0" fillId="0" borderId="38" xfId="0" applyBorder="1" applyAlignment="1">
      <alignment horizontal="left" vertical="top"/>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9" fillId="0" borderId="13" xfId="0" applyFont="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8" fillId="0" borderId="13" xfId="0" applyFont="1" applyBorder="1" applyAlignment="1">
      <alignment horizontal="center" vertical="top" wrapText="1"/>
    </xf>
    <xf numFmtId="0" fontId="8" fillId="0" borderId="14" xfId="0" applyFont="1" applyBorder="1" applyAlignment="1">
      <alignment horizontal="center" vertical="top" wrapText="1"/>
    </xf>
    <xf numFmtId="0" fontId="8" fillId="0" borderId="16" xfId="0" applyFont="1" applyBorder="1" applyAlignment="1">
      <alignment horizontal="center" vertical="top" wrapText="1"/>
    </xf>
    <xf numFmtId="0" fontId="8" fillId="0" borderId="0" xfId="0" applyFont="1" applyAlignment="1">
      <alignment horizontal="center" vertical="top" wrapText="1"/>
    </xf>
    <xf numFmtId="0" fontId="8" fillId="0" borderId="18" xfId="0" applyFont="1" applyBorder="1" applyAlignment="1">
      <alignment horizontal="center" vertical="top" wrapText="1"/>
    </xf>
    <xf numFmtId="0" fontId="8" fillId="0" borderId="19" xfId="0" applyFont="1" applyBorder="1" applyAlignment="1">
      <alignment horizontal="center" vertical="top"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2" fontId="9" fillId="0" borderId="60" xfId="0" applyNumberFormat="1" applyFont="1" applyBorder="1" applyAlignment="1">
      <alignment horizontal="center"/>
    </xf>
    <xf numFmtId="2" fontId="9" fillId="0" borderId="52" xfId="0" applyNumberFormat="1" applyFont="1" applyBorder="1" applyAlignment="1">
      <alignment horizontal="center"/>
    </xf>
    <xf numFmtId="2" fontId="9" fillId="0" borderId="67" xfId="0" applyNumberFormat="1" applyFont="1" applyBorder="1" applyAlignment="1">
      <alignment horizontal="center"/>
    </xf>
    <xf numFmtId="2" fontId="9" fillId="0" borderId="61" xfId="0" applyNumberFormat="1" applyFont="1" applyBorder="1" applyAlignment="1">
      <alignment horizontal="center"/>
    </xf>
    <xf numFmtId="2" fontId="9" fillId="0" borderId="25" xfId="0" applyNumberFormat="1"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vertical="center"/>
    </xf>
    <xf numFmtId="0" fontId="0" fillId="0" borderId="47" xfId="0" applyBorder="1" applyAlignment="1">
      <alignment horizontal="center" vertic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2" fontId="0" fillId="0" borderId="37" xfId="0" applyNumberFormat="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38" xfId="0" applyBorder="1" applyAlignment="1">
      <alignment horizontal="center" vertic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14" fillId="0" borderId="72" xfId="0" applyFont="1" applyBorder="1" applyAlignment="1">
      <alignment horizontal="center" wrapText="1"/>
    </xf>
    <xf numFmtId="0" fontId="14" fillId="0" borderId="29" xfId="0" applyFont="1" applyBorder="1" applyAlignment="1">
      <alignment horizontal="center" wrapText="1"/>
    </xf>
    <xf numFmtId="0" fontId="14" fillId="0" borderId="73" xfId="0" applyFont="1" applyBorder="1" applyAlignment="1">
      <alignment horizont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73" xfId="0" applyBorder="1" applyAlignment="1">
      <alignment horizontal="center" vertical="center" wrapText="1"/>
    </xf>
    <xf numFmtId="0" fontId="0" fillId="0" borderId="47" xfId="0" applyBorder="1" applyAlignment="1">
      <alignment horizontal="center" vertic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center" vertical="center"/>
    </xf>
    <xf numFmtId="0" fontId="0" fillId="0" borderId="43" xfId="0" applyBorder="1" applyAlignment="1">
      <alignment horizontal="center" vertical="center"/>
    </xf>
    <xf numFmtId="0" fontId="0" fillId="0" borderId="69" xfId="0" applyBorder="1" applyAlignment="1">
      <alignment horizontal="center" vertical="center"/>
    </xf>
    <xf numFmtId="0" fontId="0" fillId="0" borderId="73" xfId="0" applyBorder="1" applyAlignment="1">
      <alignment horizontal="center" vertical="center"/>
    </xf>
    <xf numFmtId="0" fontId="0" fillId="0" borderId="72" xfId="0" applyBorder="1" applyAlignment="1">
      <alignment horizontal="left" vertical="top" wrapText="1"/>
    </xf>
    <xf numFmtId="0" fontId="0" fillId="0" borderId="29" xfId="0" applyBorder="1" applyAlignment="1">
      <alignment horizontal="left" vertical="top" wrapText="1"/>
    </xf>
    <xf numFmtId="0" fontId="0" fillId="0" borderId="73" xfId="0" applyBorder="1" applyAlignment="1">
      <alignment horizontal="left" vertical="top" wrapText="1"/>
    </xf>
    <xf numFmtId="0" fontId="2" fillId="4" borderId="23" xfId="0" applyFont="1" applyFill="1" applyBorder="1" applyAlignment="1">
      <alignment horizontal="center" vertical="center"/>
    </xf>
    <xf numFmtId="0" fontId="14" fillId="0" borderId="70" xfId="0" applyFont="1" applyBorder="1" applyAlignment="1">
      <alignment horizontal="center" vertical="center" wrapText="1"/>
    </xf>
    <xf numFmtId="0" fontId="14" fillId="0" borderId="71" xfId="0" applyFont="1" applyBorder="1" applyAlignment="1">
      <alignment horizontal="center" vertical="center" wrapText="1"/>
    </xf>
    <xf numFmtId="0" fontId="14" fillId="0" borderId="64" xfId="0" applyFont="1" applyBorder="1" applyAlignment="1">
      <alignment horizontal="center" vertical="center" wrapText="1"/>
    </xf>
    <xf numFmtId="0" fontId="14" fillId="0" borderId="69" xfId="0" applyFont="1" applyBorder="1" applyAlignment="1">
      <alignment horizontal="center" vertical="center" wrapText="1"/>
    </xf>
    <xf numFmtId="0" fontId="14" fillId="0" borderId="125" xfId="0" applyFont="1" applyBorder="1" applyAlignment="1">
      <alignment horizontal="center" vertical="center" wrapText="1"/>
    </xf>
    <xf numFmtId="0" fontId="14" fillId="0" borderId="63" xfId="0" applyFont="1"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30" xfId="0" applyBorder="1" applyAlignment="1">
      <alignment horizontal="left" vertical="top" wrapText="1"/>
    </xf>
    <xf numFmtId="0" fontId="0" fillId="0" borderId="64" xfId="0" applyBorder="1" applyAlignment="1">
      <alignment horizontal="left" vertical="top" wrapText="1"/>
    </xf>
    <xf numFmtId="0" fontId="0" fillId="0" borderId="53" xfId="0" applyBorder="1" applyAlignment="1">
      <alignment horizontal="left" vertical="top" wrapText="1"/>
    </xf>
    <xf numFmtId="0" fontId="0" fillId="0" borderId="70" xfId="0" applyBorder="1" applyAlignment="1">
      <alignment horizontal="left" vertical="top" wrapText="1"/>
    </xf>
    <xf numFmtId="0" fontId="0" fillId="0" borderId="58" xfId="0" applyBorder="1" applyAlignment="1">
      <alignment horizontal="left" vertical="top" wrapText="1"/>
    </xf>
    <xf numFmtId="0" fontId="14" fillId="7" borderId="123" xfId="0" applyFont="1" applyFill="1" applyBorder="1" applyAlignment="1">
      <alignment horizontal="right" vertical="center"/>
    </xf>
    <xf numFmtId="0" fontId="14" fillId="7" borderId="71" xfId="0" applyFont="1" applyFill="1" applyBorder="1" applyAlignment="1">
      <alignment horizontal="right" vertical="center"/>
    </xf>
    <xf numFmtId="0" fontId="14" fillId="7" borderId="124" xfId="0" applyFont="1" applyFill="1" applyBorder="1" applyAlignment="1">
      <alignment horizontal="right" vertical="center"/>
    </xf>
    <xf numFmtId="0" fontId="14" fillId="7" borderId="125" xfId="0" applyFont="1" applyFill="1" applyBorder="1" applyAlignment="1">
      <alignment horizontal="right" vertical="center"/>
    </xf>
    <xf numFmtId="0" fontId="14" fillId="0" borderId="70" xfId="0" applyFont="1" applyBorder="1" applyAlignment="1">
      <alignment horizontal="left" vertical="center" wrapText="1"/>
    </xf>
    <xf numFmtId="0" fontId="14" fillId="0" borderId="71" xfId="0" applyFont="1" applyBorder="1" applyAlignment="1">
      <alignment horizontal="left" vertical="center" wrapText="1"/>
    </xf>
    <xf numFmtId="0" fontId="14" fillId="0" borderId="81" xfId="0" applyFont="1" applyBorder="1" applyAlignment="1">
      <alignment horizontal="left" vertical="center" wrapText="1"/>
    </xf>
    <xf numFmtId="0" fontId="14" fillId="0" borderId="69" xfId="0" applyFont="1" applyBorder="1" applyAlignment="1">
      <alignment horizontal="left" vertical="center" wrapText="1"/>
    </xf>
    <xf numFmtId="0" fontId="14" fillId="0" borderId="125" xfId="0" applyFont="1" applyBorder="1" applyAlignment="1">
      <alignment horizontal="left" vertical="center" wrapText="1"/>
    </xf>
    <xf numFmtId="0" fontId="14" fillId="0" borderId="126" xfId="0" applyFont="1" applyBorder="1" applyAlignment="1">
      <alignment horizontal="left" vertical="center" wrapText="1"/>
    </xf>
    <xf numFmtId="0" fontId="14" fillId="7" borderId="71" xfId="0" applyFont="1" applyFill="1" applyBorder="1" applyAlignment="1">
      <alignment horizontal="center" vertical="center"/>
    </xf>
    <xf numFmtId="0" fontId="14" fillId="7" borderId="64" xfId="0" applyFont="1" applyFill="1" applyBorder="1" applyAlignment="1">
      <alignment horizontal="center" vertical="center"/>
    </xf>
    <xf numFmtId="0" fontId="14" fillId="7" borderId="125" xfId="0" applyFont="1" applyFill="1" applyBorder="1" applyAlignment="1">
      <alignment horizontal="center" vertical="center"/>
    </xf>
    <xf numFmtId="0" fontId="14" fillId="7" borderId="63" xfId="0" applyFont="1" applyFill="1" applyBorder="1" applyAlignment="1">
      <alignment horizontal="center" vertical="center"/>
    </xf>
    <xf numFmtId="0" fontId="14" fillId="7" borderId="70" xfId="0" applyFont="1" applyFill="1" applyBorder="1" applyAlignment="1">
      <alignment horizontal="center" vertical="center"/>
    </xf>
    <xf numFmtId="0" fontId="14" fillId="7" borderId="69" xfId="0" applyFont="1" applyFill="1" applyBorder="1" applyAlignment="1">
      <alignment horizontal="center" vertical="center"/>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14" fillId="7" borderId="81" xfId="0" applyFont="1" applyFill="1" applyBorder="1" applyAlignment="1">
      <alignment horizontal="center" vertical="center"/>
    </xf>
    <xf numFmtId="0" fontId="14" fillId="7" borderId="126" xfId="0" applyFont="1" applyFill="1" applyBorder="1" applyAlignment="1">
      <alignment horizontal="center" vertical="center"/>
    </xf>
    <xf numFmtId="0" fontId="14" fillId="7" borderId="57" xfId="0" applyFont="1" applyFill="1" applyBorder="1" applyAlignment="1">
      <alignment horizontal="center" vertical="center"/>
    </xf>
    <xf numFmtId="0" fontId="14" fillId="7" borderId="42" xfId="0" applyFont="1" applyFill="1" applyBorder="1" applyAlignment="1">
      <alignment horizontal="center" vertical="center"/>
    </xf>
    <xf numFmtId="0" fontId="0" fillId="7" borderId="57" xfId="0" applyFill="1" applyBorder="1" applyAlignment="1">
      <alignment horizontal="center" vertical="center"/>
    </xf>
    <xf numFmtId="17" fontId="14" fillId="0" borderId="70" xfId="0" applyNumberFormat="1" applyFont="1" applyBorder="1" applyAlignment="1">
      <alignment horizontal="center" vertical="center" wrapText="1"/>
    </xf>
    <xf numFmtId="0" fontId="14" fillId="0" borderId="81" xfId="0" applyFont="1" applyBorder="1" applyAlignment="1">
      <alignment horizontal="center" vertical="center" wrapText="1"/>
    </xf>
    <xf numFmtId="0" fontId="14" fillId="0" borderId="126" xfId="0" applyFont="1" applyBorder="1" applyAlignment="1">
      <alignment horizontal="center" vertical="center" wrapText="1"/>
    </xf>
    <xf numFmtId="17" fontId="0" fillId="0" borderId="70" xfId="0" applyNumberFormat="1" applyBorder="1" applyAlignment="1">
      <alignment horizontal="center" vertical="center" wrapText="1"/>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0" fillId="0" borderId="71" xfId="0" applyBorder="1" applyAlignment="1">
      <alignment horizontal="left" vertical="top" wrapText="1"/>
    </xf>
    <xf numFmtId="0" fontId="0" fillId="0" borderId="69" xfId="0" applyBorder="1" applyAlignment="1">
      <alignment horizontal="left" vertical="top" wrapText="1"/>
    </xf>
    <xf numFmtId="0" fontId="0" fillId="0" borderId="125" xfId="0" applyBorder="1" applyAlignment="1">
      <alignment horizontal="left" vertical="top" wrapText="1"/>
    </xf>
    <xf numFmtId="0" fontId="0" fillId="0" borderId="63" xfId="0" applyBorder="1" applyAlignment="1">
      <alignment horizontal="left" vertical="top" wrapText="1"/>
    </xf>
    <xf numFmtId="0" fontId="15" fillId="4" borderId="21" xfId="0" applyFont="1" applyFill="1" applyBorder="1" applyAlignment="1">
      <alignment horizontal="center" vertical="center"/>
    </xf>
    <xf numFmtId="0" fontId="15" fillId="4" borderId="22" xfId="0" applyFont="1" applyFill="1" applyBorder="1" applyAlignment="1">
      <alignment horizontal="center" vertical="center"/>
    </xf>
    <xf numFmtId="0" fontId="15" fillId="4" borderId="14" xfId="0" applyFont="1" applyFill="1" applyBorder="1" applyAlignment="1">
      <alignment horizontal="center" vertical="center"/>
    </xf>
    <xf numFmtId="0" fontId="15" fillId="4" borderId="15" xfId="0" applyFont="1" applyFill="1" applyBorder="1" applyAlignment="1">
      <alignment horizontal="center" vertical="center"/>
    </xf>
    <xf numFmtId="0" fontId="14" fillId="7" borderId="24" xfId="0" applyFont="1" applyFill="1" applyBorder="1" applyAlignment="1">
      <alignment horizontal="right" vertical="center"/>
    </xf>
    <xf numFmtId="0" fontId="14" fillId="7" borderId="25" xfId="0" applyFont="1" applyFill="1" applyBorder="1" applyAlignment="1">
      <alignment horizontal="right" vertical="center"/>
    </xf>
    <xf numFmtId="0" fontId="14" fillId="7" borderId="68" xfId="0" applyFont="1" applyFill="1" applyBorder="1" applyAlignment="1">
      <alignment horizontal="right" vertical="center"/>
    </xf>
    <xf numFmtId="0" fontId="14" fillId="7" borderId="28" xfId="0" applyFont="1" applyFill="1" applyBorder="1" applyAlignment="1">
      <alignment horizontal="right" vertical="center"/>
    </xf>
    <xf numFmtId="0" fontId="14" fillId="7" borderId="29" xfId="0" applyFont="1" applyFill="1" applyBorder="1" applyAlignment="1">
      <alignment horizontal="right" vertical="center"/>
    </xf>
    <xf numFmtId="0" fontId="14" fillId="7" borderId="73" xfId="0" applyFont="1" applyFill="1" applyBorder="1" applyAlignment="1">
      <alignment horizontal="right" vertical="center"/>
    </xf>
    <xf numFmtId="0" fontId="14" fillId="0" borderId="29" xfId="0" applyFont="1" applyBorder="1" applyAlignment="1">
      <alignment horizontal="left" vertical="center" wrapText="1"/>
    </xf>
    <xf numFmtId="0" fontId="14" fillId="0" borderId="30" xfId="0" applyFont="1" applyBorder="1" applyAlignment="1">
      <alignment horizontal="left" vertical="center" wrapText="1"/>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121"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122" xfId="0" applyFont="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2" fillId="3" borderId="5" xfId="0" applyFont="1" applyFill="1" applyBorder="1" applyAlignment="1">
      <alignment horizontal="center" vertical="center"/>
    </xf>
    <xf numFmtId="0" fontId="2" fillId="4" borderId="18" xfId="0" applyFont="1" applyFill="1" applyBorder="1" applyAlignment="1">
      <alignment horizontal="center" vertical="center"/>
    </xf>
    <xf numFmtId="0" fontId="1" fillId="0" borderId="0" xfId="0" applyFont="1" applyAlignment="1">
      <alignment horizontal="center"/>
    </xf>
    <xf numFmtId="0" fontId="17" fillId="0" borderId="10" xfId="0" applyFont="1" applyBorder="1" applyAlignment="1">
      <alignment horizontal="center" vertical="center" wrapText="1"/>
    </xf>
    <xf numFmtId="0" fontId="17" fillId="0" borderId="82" xfId="0" applyFont="1" applyBorder="1" applyAlignment="1">
      <alignment horizontal="center" vertical="center" wrapText="1"/>
    </xf>
    <xf numFmtId="0" fontId="17" fillId="0" borderId="83" xfId="0" applyFont="1" applyBorder="1" applyAlignment="1">
      <alignment horizontal="center" vertical="center" wrapText="1"/>
    </xf>
    <xf numFmtId="0" fontId="17" fillId="0" borderId="84" xfId="0" applyFont="1" applyBorder="1" applyAlignment="1">
      <alignment horizontal="center" vertical="center" wrapText="1"/>
    </xf>
    <xf numFmtId="0" fontId="17" fillId="0" borderId="85" xfId="0" applyFont="1" applyBorder="1" applyAlignment="1">
      <alignment horizontal="center" vertical="center" wrapText="1"/>
    </xf>
    <xf numFmtId="0" fontId="17" fillId="0" borderId="86" xfId="0" applyFont="1"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4</xdr:col>
      <xdr:colOff>0</xdr:colOff>
      <xdr:row>7</xdr:row>
      <xdr:rowOff>0</xdr:rowOff>
    </xdr:from>
    <xdr:to>
      <xdr:col>8</xdr:col>
      <xdr:colOff>0</xdr:colOff>
      <xdr:row>11</xdr:row>
      <xdr:rowOff>9525</xdr:rowOff>
    </xdr:to>
    <xdr:sp macro="" textlink="">
      <xdr:nvSpPr>
        <xdr:cNvPr id="2" name="TextBox 1">
          <a:extLst>
            <a:ext uri="{FF2B5EF4-FFF2-40B4-BE49-F238E27FC236}">
              <a16:creationId xmlns:a16="http://schemas.microsoft.com/office/drawing/2014/main" id="{D20BCC52-96FB-86E3-EAF8-774CC88C0582}"/>
            </a:ext>
          </a:extLst>
        </xdr:cNvPr>
        <xdr:cNvSpPr txBox="1"/>
      </xdr:nvSpPr>
      <xdr:spPr>
        <a:xfrm>
          <a:off x="2590800" y="2257425"/>
          <a:ext cx="2628900" cy="8001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7.11.2025, 21.11.2025, 28.11.2025, 5.11.2025, 12.11.25</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175846</xdr:colOff>
      <xdr:row>23</xdr:row>
      <xdr:rowOff>58615</xdr:rowOff>
    </xdr:from>
    <xdr:ext cx="8284307" cy="410308"/>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88A369ED-07C8-491D-A0D5-BD2DE472516E}"/>
                </a:ext>
              </a:extLst>
            </xdr:cNvPr>
            <xdr:cNvSpPr txBox="1"/>
          </xdr:nvSpPr>
          <xdr:spPr>
            <a:xfrm>
              <a:off x="175846" y="6672384"/>
              <a:ext cx="8284307" cy="4103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14:m>
                <m:oMathPara xmlns:m="http://schemas.openxmlformats.org/officeDocument/2006/math">
                  <m:oMathParaPr>
                    <m:jc m:val="centerGroup"/>
                  </m:oMathParaPr>
                  <m:oMath xmlns:m="http://schemas.openxmlformats.org/officeDocument/2006/math">
                    <m:r>
                      <a:rPr lang="en-GB" sz="1200" b="0" i="1">
                        <a:latin typeface="Cambria Math" panose="02040503050406030204" pitchFamily="18" charset="0"/>
                      </a:rPr>
                      <m:t>𝐸𝑛𝑔𝑖𝑛𝑒</m:t>
                    </m:r>
                    <m:r>
                      <a:rPr lang="en-GB" sz="1200" b="0" i="1">
                        <a:latin typeface="Cambria Math" panose="02040503050406030204" pitchFamily="18" charset="0"/>
                      </a:rPr>
                      <m:t> </m:t>
                    </m:r>
                    <m:r>
                      <a:rPr lang="en-GB" sz="1200" b="0" i="1">
                        <a:latin typeface="Cambria Math" panose="02040503050406030204" pitchFamily="18" charset="0"/>
                      </a:rPr>
                      <m:t>𝐶𝐶</m:t>
                    </m:r>
                    <m:r>
                      <a:rPr lang="en-GB" sz="1200" b="0" i="1">
                        <a:latin typeface="Cambria Math" panose="02040503050406030204" pitchFamily="18" charset="0"/>
                      </a:rPr>
                      <m:t> =</m:t>
                    </m:r>
                    <m:f>
                      <m:fPr>
                        <m:ctrlPr>
                          <a:rPr lang="en-GB" sz="1200" b="0" i="1">
                            <a:latin typeface="Cambria Math" panose="02040503050406030204" pitchFamily="18" charset="0"/>
                            <a:ea typeface="Cambria Math" panose="02040503050406030204" pitchFamily="18" charset="0"/>
                          </a:rPr>
                        </m:ctrlPr>
                      </m:fPr>
                      <m:num>
                        <m:r>
                          <a:rPr lang="en-GB" sz="1200" b="0" i="1">
                            <a:latin typeface="Cambria Math" panose="02040503050406030204" pitchFamily="18" charset="0"/>
                            <a:ea typeface="Cambria Math" panose="02040503050406030204" pitchFamily="18" charset="0"/>
                          </a:rPr>
                          <m:t>𝜋</m:t>
                        </m:r>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𝑥</m:t>
                        </m:r>
                        <m:r>
                          <a:rPr lang="en-GB" sz="1200" b="0" i="1">
                            <a:latin typeface="Cambria Math" panose="02040503050406030204" pitchFamily="18" charset="0"/>
                            <a:ea typeface="Cambria Math" panose="02040503050406030204" pitchFamily="18" charset="0"/>
                          </a:rPr>
                          <m:t> </m:t>
                        </m:r>
                        <m:sSup>
                          <m:sSupPr>
                            <m:ctrlPr>
                              <a:rPr lang="en-GB" sz="1200" b="0" i="1">
                                <a:latin typeface="Cambria Math" panose="02040503050406030204" pitchFamily="18" charset="0"/>
                                <a:ea typeface="Cambria Math" panose="02040503050406030204" pitchFamily="18" charset="0"/>
                              </a:rPr>
                            </m:ctrlPr>
                          </m:sSupPr>
                          <m:e>
                            <m:r>
                              <a:rPr lang="en-GB" sz="1200" b="0" i="1">
                                <a:latin typeface="Cambria Math" panose="02040503050406030204" pitchFamily="18" charset="0"/>
                                <a:ea typeface="Cambria Math" panose="02040503050406030204" pitchFamily="18" charset="0"/>
                              </a:rPr>
                              <m:t>𝐴𝑣𝑒𝑟𝑎𝑔𝑒</m:t>
                            </m:r>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𝐵𝑜𝑟𝑒</m:t>
                            </m:r>
                          </m:e>
                          <m:sup>
                            <m:r>
                              <a:rPr lang="en-GB" sz="1200" b="0" i="1">
                                <a:latin typeface="Cambria Math" panose="02040503050406030204" pitchFamily="18" charset="0"/>
                                <a:ea typeface="Cambria Math" panose="02040503050406030204" pitchFamily="18" charset="0"/>
                              </a:rPr>
                              <m:t>2</m:t>
                            </m:r>
                          </m:sup>
                        </m:sSup>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𝑥</m:t>
                        </m:r>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𝑠𝑡𝑟𝑜𝑘𝑒</m:t>
                        </m:r>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𝑥</m:t>
                        </m:r>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𝑛𝑢𝑚𝑏𝑒𝑟</m:t>
                        </m:r>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𝑜𝑓</m:t>
                        </m:r>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𝑐𝑦𝑙𝑖𝑛𝑑𝑒𝑟𝑠</m:t>
                        </m:r>
                      </m:num>
                      <m:den>
                        <m:r>
                          <a:rPr lang="en-GB" sz="1200" b="0" i="1">
                            <a:latin typeface="Cambria Math" panose="02040503050406030204" pitchFamily="18" charset="0"/>
                            <a:ea typeface="Cambria Math" panose="02040503050406030204" pitchFamily="18" charset="0"/>
                          </a:rPr>
                          <m:t>4</m:t>
                        </m:r>
                      </m:den>
                    </m:f>
                  </m:oMath>
                </m:oMathPara>
              </a14:m>
              <a:endParaRPr lang="en-GB" sz="1200"/>
            </a:p>
          </xdr:txBody>
        </xdr:sp>
      </mc:Choice>
      <mc:Fallback xmlns="">
        <xdr:sp macro="" textlink="">
          <xdr:nvSpPr>
            <xdr:cNvPr id="2" name="TextBox 1">
              <a:extLst>
                <a:ext uri="{FF2B5EF4-FFF2-40B4-BE49-F238E27FC236}">
                  <a16:creationId xmlns:a16="http://schemas.microsoft.com/office/drawing/2014/main" id="{88A369ED-07C8-491D-A0D5-BD2DE472516E}"/>
                </a:ext>
              </a:extLst>
            </xdr:cNvPr>
            <xdr:cNvSpPr txBox="1"/>
          </xdr:nvSpPr>
          <xdr:spPr>
            <a:xfrm>
              <a:off x="175846" y="6672384"/>
              <a:ext cx="8284307" cy="4103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r>
                <a:rPr lang="en-GB" sz="1200" b="0" i="0">
                  <a:latin typeface="Cambria Math" panose="02040503050406030204" pitchFamily="18" charset="0"/>
                </a:rPr>
                <a:t>𝐸𝑛𝑔𝑖𝑛𝑒 𝐶𝐶 =</a:t>
              </a:r>
              <a:r>
                <a:rPr lang="en-GB" sz="1200" b="0" i="0">
                  <a:latin typeface="Cambria Math" panose="02040503050406030204" pitchFamily="18" charset="0"/>
                  <a:ea typeface="Cambria Math" panose="02040503050406030204" pitchFamily="18" charset="0"/>
                </a:rPr>
                <a:t>(𝜋 𝑥 〖𝐴𝑣𝑒𝑟𝑎𝑔𝑒 𝐵𝑜𝑟𝑒〗^2  𝑥 𝑠𝑡𝑟𝑜𝑘𝑒 𝑥 𝑛𝑢𝑚𝑏𝑒𝑟 𝑜𝑓 𝑐𝑦𝑙𝑖𝑛𝑑𝑒𝑟𝑠)/4</a:t>
              </a:r>
              <a:endParaRPr lang="en-GB" sz="1200"/>
            </a:p>
          </xdr:txBody>
        </xdr:sp>
      </mc:Fallback>
    </mc:AlternateContent>
    <xdr:clientData/>
  </xdr:oneCellAnchor>
  <xdr:oneCellAnchor>
    <xdr:from>
      <xdr:col>3</xdr:col>
      <xdr:colOff>478692</xdr:colOff>
      <xdr:row>24</xdr:row>
      <xdr:rowOff>1029729</xdr:rowOff>
    </xdr:from>
    <xdr:ext cx="4122616" cy="504568"/>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1F0787A0-E31C-1085-CDD6-2142E4C67D31}"/>
                </a:ext>
              </a:extLst>
            </xdr:cNvPr>
            <xdr:cNvSpPr txBox="1"/>
          </xdr:nvSpPr>
          <xdr:spPr>
            <a:xfrm>
              <a:off x="2301314" y="8011297"/>
              <a:ext cx="4122616" cy="5045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14:m>
                <m:oMathPara xmlns:m="http://schemas.openxmlformats.org/officeDocument/2006/math">
                  <m:oMathParaPr>
                    <m:jc m:val="centerGroup"/>
                  </m:oMathParaPr>
                  <m:oMath xmlns:m="http://schemas.openxmlformats.org/officeDocument/2006/math">
                    <m:r>
                      <a:rPr lang="en-GB" sz="1200" b="0" i="1">
                        <a:latin typeface="Cambria Math" panose="02040503050406030204" pitchFamily="18" charset="0"/>
                      </a:rPr>
                      <m:t>𝐸𝑛𝑔𝑖𝑛𝑒</m:t>
                    </m:r>
                    <m:r>
                      <a:rPr lang="en-GB" sz="1200" b="0" i="1">
                        <a:latin typeface="Cambria Math" panose="02040503050406030204" pitchFamily="18" charset="0"/>
                      </a:rPr>
                      <m:t> </m:t>
                    </m:r>
                    <m:r>
                      <a:rPr lang="en-GB" sz="1200" b="0" i="1">
                        <a:latin typeface="Cambria Math" panose="02040503050406030204" pitchFamily="18" charset="0"/>
                      </a:rPr>
                      <m:t>𝐶𝐶</m:t>
                    </m:r>
                    <m:r>
                      <a:rPr lang="en-GB" sz="1200" b="0" i="1">
                        <a:latin typeface="Cambria Math" panose="02040503050406030204" pitchFamily="18" charset="0"/>
                      </a:rPr>
                      <m:t> = </m:t>
                    </m:r>
                    <m:f>
                      <m:fPr>
                        <m:ctrlPr>
                          <a:rPr lang="en-GB" sz="1200" b="0" i="1">
                            <a:latin typeface="Cambria Math" panose="02040503050406030204" pitchFamily="18" charset="0"/>
                            <a:ea typeface="Cambria Math" panose="02040503050406030204" pitchFamily="18" charset="0"/>
                          </a:rPr>
                        </m:ctrlPr>
                      </m:fPr>
                      <m:num>
                        <m:r>
                          <a:rPr lang="en-GB" sz="1200" b="0" i="1">
                            <a:latin typeface="Cambria Math" panose="02040503050406030204" pitchFamily="18" charset="0"/>
                            <a:ea typeface="Cambria Math" panose="02040503050406030204" pitchFamily="18" charset="0"/>
                          </a:rPr>
                          <m:t>𝜋</m:t>
                        </m:r>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𝑥</m:t>
                        </m:r>
                        <m:r>
                          <a:rPr lang="en-GB" sz="1200" b="0" i="1">
                            <a:latin typeface="Cambria Math" panose="02040503050406030204" pitchFamily="18" charset="0"/>
                            <a:ea typeface="Cambria Math" panose="02040503050406030204" pitchFamily="18" charset="0"/>
                          </a:rPr>
                          <m:t> </m:t>
                        </m:r>
                        <m:sSup>
                          <m:sSupPr>
                            <m:ctrlPr>
                              <a:rPr lang="en-GB" sz="1200" b="0" i="1">
                                <a:latin typeface="Cambria Math" panose="02040503050406030204" pitchFamily="18" charset="0"/>
                                <a:ea typeface="Cambria Math" panose="02040503050406030204" pitchFamily="18" charset="0"/>
                              </a:rPr>
                            </m:ctrlPr>
                          </m:sSupPr>
                          <m:e>
                            <m:r>
                              <a:rPr lang="en-GB" sz="1200" b="0" i="1">
                                <a:latin typeface="Cambria Math" panose="02040503050406030204" pitchFamily="18" charset="0"/>
                                <a:ea typeface="Cambria Math" panose="02040503050406030204" pitchFamily="18" charset="0"/>
                              </a:rPr>
                              <m:t>7.60</m:t>
                            </m:r>
                          </m:e>
                          <m:sup>
                            <m:r>
                              <a:rPr lang="en-GB" sz="1200" b="0" i="1">
                                <a:latin typeface="Cambria Math" panose="02040503050406030204" pitchFamily="18" charset="0"/>
                                <a:ea typeface="Cambria Math" panose="02040503050406030204" pitchFamily="18" charset="0"/>
                              </a:rPr>
                              <m:t>2</m:t>
                            </m:r>
                          </m:sup>
                        </m:sSup>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𝑥</m:t>
                        </m:r>
                        <m:r>
                          <a:rPr lang="en-GB" sz="1200" b="0" i="1">
                            <a:latin typeface="Cambria Math" panose="02040503050406030204" pitchFamily="18" charset="0"/>
                            <a:ea typeface="Cambria Math" panose="02040503050406030204" pitchFamily="18" charset="0"/>
                          </a:rPr>
                          <m:t> 7.67 </m:t>
                        </m:r>
                        <m:r>
                          <a:rPr lang="en-GB" sz="1200" b="0" i="1">
                            <a:latin typeface="Cambria Math" panose="02040503050406030204" pitchFamily="18" charset="0"/>
                            <a:ea typeface="Cambria Math" panose="02040503050406030204" pitchFamily="18" charset="0"/>
                          </a:rPr>
                          <m:t>𝑥</m:t>
                        </m:r>
                        <m:r>
                          <a:rPr lang="en-GB" sz="1200" b="0" i="1">
                            <a:latin typeface="Cambria Math" panose="02040503050406030204" pitchFamily="18" charset="0"/>
                            <a:ea typeface="Cambria Math" panose="02040503050406030204" pitchFamily="18" charset="0"/>
                          </a:rPr>
                          <m:t> 4</m:t>
                        </m:r>
                      </m:num>
                      <m:den>
                        <m:r>
                          <a:rPr lang="en-GB" sz="1200" b="0" i="1">
                            <a:latin typeface="Cambria Math" panose="02040503050406030204" pitchFamily="18" charset="0"/>
                            <a:ea typeface="Cambria Math" panose="02040503050406030204" pitchFamily="18" charset="0"/>
                          </a:rPr>
                          <m:t>4</m:t>
                        </m:r>
                      </m:den>
                    </m:f>
                  </m:oMath>
                </m:oMathPara>
              </a14:m>
              <a:endParaRPr lang="en-GB" sz="1200"/>
            </a:p>
          </xdr:txBody>
        </xdr:sp>
      </mc:Choice>
      <mc:Fallback xmlns="">
        <xdr:sp macro="" textlink="">
          <xdr:nvSpPr>
            <xdr:cNvPr id="3" name="TextBox 2">
              <a:extLst>
                <a:ext uri="{FF2B5EF4-FFF2-40B4-BE49-F238E27FC236}">
                  <a16:creationId xmlns:a16="http://schemas.microsoft.com/office/drawing/2014/main" id="{1F0787A0-E31C-1085-CDD6-2142E4C67D31}"/>
                </a:ext>
              </a:extLst>
            </xdr:cNvPr>
            <xdr:cNvSpPr txBox="1"/>
          </xdr:nvSpPr>
          <xdr:spPr>
            <a:xfrm>
              <a:off x="2301314" y="8011297"/>
              <a:ext cx="4122616" cy="5045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r>
                <a:rPr lang="en-GB" sz="1200" b="0" i="0">
                  <a:latin typeface="Cambria Math" panose="02040503050406030204" pitchFamily="18" charset="0"/>
                </a:rPr>
                <a:t>𝐸𝑛𝑔𝑖𝑛𝑒 𝐶𝐶 = </a:t>
              </a:r>
              <a:r>
                <a:rPr lang="en-GB" sz="1200" b="0" i="0">
                  <a:latin typeface="Cambria Math" panose="02040503050406030204" pitchFamily="18" charset="0"/>
                  <a:ea typeface="Cambria Math" panose="02040503050406030204" pitchFamily="18" charset="0"/>
                </a:rPr>
                <a:t> (𝜋 𝑥 〖7.60〗^2  𝑥 7.67 𝑥 4)/4</a:t>
              </a:r>
              <a:endParaRPr lang="en-GB" sz="1200"/>
            </a:p>
          </xdr:txBody>
        </xdr:sp>
      </mc:Fallback>
    </mc:AlternateContent>
    <xdr:clientData/>
  </xdr:oneCellAnchor>
  <xdr:oneCellAnchor>
    <xdr:from>
      <xdr:col>5</xdr:col>
      <xdr:colOff>148166</xdr:colOff>
      <xdr:row>24</xdr:row>
      <xdr:rowOff>1606378</xdr:rowOff>
    </xdr:from>
    <xdr:ext cx="2624667" cy="319216"/>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A5A18AF4-FA58-773B-B98C-FBA292400C4C}"/>
                </a:ext>
              </a:extLst>
            </xdr:cNvPr>
            <xdr:cNvSpPr txBox="1"/>
          </xdr:nvSpPr>
          <xdr:spPr>
            <a:xfrm>
              <a:off x="3185869" y="8587946"/>
              <a:ext cx="2624667" cy="3192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14:m>
                <m:oMathPara xmlns:m="http://schemas.openxmlformats.org/officeDocument/2006/math">
                  <m:oMathParaPr>
                    <m:jc m:val="centerGroup"/>
                  </m:oMathParaPr>
                  <m:oMath xmlns:m="http://schemas.openxmlformats.org/officeDocument/2006/math">
                    <m:r>
                      <a:rPr lang="en-GB" sz="1200" b="0" i="1">
                        <a:latin typeface="Cambria Math" panose="02040503050406030204" pitchFamily="18" charset="0"/>
                      </a:rPr>
                      <m:t>𝐸𝑛𝑔𝑖𝑛𝑒</m:t>
                    </m:r>
                    <m:r>
                      <a:rPr lang="en-GB" sz="1200" b="0" i="1">
                        <a:latin typeface="Cambria Math" panose="02040503050406030204" pitchFamily="18" charset="0"/>
                      </a:rPr>
                      <m:t> </m:t>
                    </m:r>
                    <m:r>
                      <a:rPr lang="en-GB" sz="1200" b="0" i="1">
                        <a:latin typeface="Cambria Math" panose="02040503050406030204" pitchFamily="18" charset="0"/>
                      </a:rPr>
                      <m:t>𝐶𝐶</m:t>
                    </m:r>
                    <m:r>
                      <a:rPr lang="en-GB" sz="1200" b="0" i="1">
                        <a:latin typeface="Cambria Math" panose="02040503050406030204" pitchFamily="18" charset="0"/>
                      </a:rPr>
                      <m:t>=1392 </m:t>
                    </m:r>
                    <m:r>
                      <a:rPr lang="en-GB" sz="1200" b="0" i="1">
                        <a:latin typeface="Cambria Math" panose="02040503050406030204" pitchFamily="18" charset="0"/>
                      </a:rPr>
                      <m:t>𝐶𝐶</m:t>
                    </m:r>
                  </m:oMath>
                </m:oMathPara>
              </a14:m>
              <a:endParaRPr lang="en-GB" sz="1200"/>
            </a:p>
          </xdr:txBody>
        </xdr:sp>
      </mc:Choice>
      <mc:Fallback xmlns="">
        <xdr:sp macro="" textlink="">
          <xdr:nvSpPr>
            <xdr:cNvPr id="4" name="TextBox 3">
              <a:extLst>
                <a:ext uri="{FF2B5EF4-FFF2-40B4-BE49-F238E27FC236}">
                  <a16:creationId xmlns:a16="http://schemas.microsoft.com/office/drawing/2014/main" id="{A5A18AF4-FA58-773B-B98C-FBA292400C4C}"/>
                </a:ext>
              </a:extLst>
            </xdr:cNvPr>
            <xdr:cNvSpPr txBox="1"/>
          </xdr:nvSpPr>
          <xdr:spPr>
            <a:xfrm>
              <a:off x="3185869" y="8587946"/>
              <a:ext cx="2624667" cy="3192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r>
                <a:rPr lang="en-GB" sz="1200" b="0" i="0">
                  <a:latin typeface="Cambria Math" panose="02040503050406030204" pitchFamily="18" charset="0"/>
                </a:rPr>
                <a:t>𝐸𝑛𝑔𝑖𝑛𝑒 𝐶𝐶=1392 𝐶𝐶</a:t>
              </a:r>
              <a:endParaRPr lang="en-GB" sz="1200"/>
            </a:p>
          </xdr:txBody>
        </xdr:sp>
      </mc:Fallback>
    </mc:AlternateContent>
    <xdr:clientData/>
  </xdr:oneCellAnchor>
  <xdr:oneCellAnchor>
    <xdr:from>
      <xdr:col>4</xdr:col>
      <xdr:colOff>10297</xdr:colOff>
      <xdr:row>24</xdr:row>
      <xdr:rowOff>267729</xdr:rowOff>
    </xdr:from>
    <xdr:ext cx="3830595" cy="607541"/>
    <mc:AlternateContent xmlns:mc="http://schemas.openxmlformats.org/markup-compatibility/2006" xmlns:a14="http://schemas.microsoft.com/office/drawing/2010/main">
      <mc:Choice Requires="a14">
        <xdr:sp macro="" textlink="">
          <xdr:nvSpPr>
            <xdr:cNvPr id="5" name="TextBox 4">
              <a:extLst>
                <a:ext uri="{FF2B5EF4-FFF2-40B4-BE49-F238E27FC236}">
                  <a16:creationId xmlns:a16="http://schemas.microsoft.com/office/drawing/2014/main" id="{22D7837A-2538-F735-D46E-E6E93D4CD7DA}"/>
                </a:ext>
              </a:extLst>
            </xdr:cNvPr>
            <xdr:cNvSpPr txBox="1"/>
          </xdr:nvSpPr>
          <xdr:spPr>
            <a:xfrm>
              <a:off x="2440459" y="7249297"/>
              <a:ext cx="3830595" cy="6075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ea typeface="Cambria Math" panose="02040503050406030204" pitchFamily="18" charset="0"/>
                      </a:rPr>
                      <m:t>𝐸𝑛𝑔𝑖𝑛𝑒</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𝐶𝐶</m:t>
                    </m:r>
                    <m:r>
                      <a:rPr lang="en-GB" sz="110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 </m:t>
                    </m:r>
                    <m:f>
                      <m:fPr>
                        <m:ctrlPr>
                          <a:rPr lang="en-GB" sz="1100" b="0" i="1">
                            <a:latin typeface="Cambria Math" panose="02040503050406030204" pitchFamily="18" charset="0"/>
                            <a:ea typeface="Cambria Math" panose="02040503050406030204" pitchFamily="18" charset="0"/>
                          </a:rPr>
                        </m:ctrlPr>
                      </m:fPr>
                      <m:num>
                        <m:r>
                          <a:rPr lang="en-GB" sz="1100" b="0" i="1">
                            <a:latin typeface="Cambria Math" panose="02040503050406030204" pitchFamily="18" charset="0"/>
                            <a:ea typeface="Cambria Math" panose="02040503050406030204" pitchFamily="18" charset="0"/>
                          </a:rPr>
                          <m:t>𝜋</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𝑥</m:t>
                        </m:r>
                        <m:sSup>
                          <m:sSupPr>
                            <m:ctrlPr>
                              <a:rPr lang="en-GB" sz="1100" b="0" i="1">
                                <a:latin typeface="Cambria Math" panose="02040503050406030204" pitchFamily="18" charset="0"/>
                                <a:ea typeface="Cambria Math" panose="02040503050406030204" pitchFamily="18" charset="0"/>
                              </a:rPr>
                            </m:ctrlPr>
                          </m:sSupPr>
                          <m:e>
                            <m:r>
                              <a:rPr lang="en-GB" sz="1100" b="0" i="1">
                                <a:solidFill>
                                  <a:schemeClr val="tx1"/>
                                </a:solidFill>
                                <a:effectLst/>
                                <a:latin typeface="Cambria Math" panose="02040503050406030204" pitchFamily="18" charset="0"/>
                                <a:ea typeface="+mn-ea"/>
                                <a:cs typeface="+mn-cs"/>
                              </a:rPr>
                              <m:t>(</m:t>
                            </m:r>
                            <m:f>
                              <m:fPr>
                                <m:ctrlPr>
                                  <a:rPr lang="en-GB" sz="1100" b="0" i="1">
                                    <a:solidFill>
                                      <a:schemeClr val="tx1"/>
                                    </a:solidFill>
                                    <a:effectLst/>
                                    <a:latin typeface="Cambria Math" panose="02040503050406030204" pitchFamily="18" charset="0"/>
                                    <a:ea typeface="+mn-ea"/>
                                    <a:cs typeface="+mn-cs"/>
                                  </a:rPr>
                                </m:ctrlPr>
                              </m:fPr>
                              <m:num>
                                <m:r>
                                  <a:rPr lang="en-GB" sz="1100" b="0" i="1">
                                    <a:solidFill>
                                      <a:schemeClr val="tx1"/>
                                    </a:solidFill>
                                    <a:effectLst/>
                                    <a:latin typeface="Cambria Math" panose="02040503050406030204" pitchFamily="18" charset="0"/>
                                    <a:ea typeface="+mn-ea"/>
                                    <a:cs typeface="+mn-cs"/>
                                  </a:rPr>
                                  <m:t>𝐺</m:t>
                                </m:r>
                                <m:r>
                                  <a:rPr lang="en-GB" sz="1100" b="0" i="1">
                                    <a:solidFill>
                                      <a:schemeClr val="tx1"/>
                                    </a:solidFill>
                                    <a:effectLst/>
                                    <a:latin typeface="Cambria Math" panose="02040503050406030204" pitchFamily="18" charset="0"/>
                                    <a:ea typeface="+mn-ea"/>
                                    <a:cs typeface="+mn-cs"/>
                                  </a:rPr>
                                  <m:t>13+ </m:t>
                                </m:r>
                                <m:r>
                                  <a:rPr lang="en-GB" sz="1100" b="0" i="1">
                                    <a:solidFill>
                                      <a:schemeClr val="tx1"/>
                                    </a:solidFill>
                                    <a:effectLst/>
                                    <a:latin typeface="Cambria Math" panose="02040503050406030204" pitchFamily="18" charset="0"/>
                                    <a:ea typeface="+mn-ea"/>
                                    <a:cs typeface="+mn-cs"/>
                                  </a:rPr>
                                  <m:t>𝐼</m:t>
                                </m:r>
                                <m:r>
                                  <a:rPr lang="en-GB" sz="1100" b="0" i="1">
                                    <a:solidFill>
                                      <a:schemeClr val="tx1"/>
                                    </a:solidFill>
                                    <a:effectLst/>
                                    <a:latin typeface="Cambria Math" panose="02040503050406030204" pitchFamily="18" charset="0"/>
                                    <a:ea typeface="+mn-ea"/>
                                    <a:cs typeface="+mn-cs"/>
                                  </a:rPr>
                                  <m:t>13+ </m:t>
                                </m:r>
                                <m:r>
                                  <a:rPr lang="en-GB" sz="1100" b="0" i="1">
                                    <a:solidFill>
                                      <a:schemeClr val="tx1"/>
                                    </a:solidFill>
                                    <a:effectLst/>
                                    <a:latin typeface="Cambria Math" panose="02040503050406030204" pitchFamily="18" charset="0"/>
                                    <a:ea typeface="+mn-ea"/>
                                    <a:cs typeface="+mn-cs"/>
                                  </a:rPr>
                                  <m:t>𝐾</m:t>
                                </m:r>
                                <m:r>
                                  <a:rPr lang="en-GB" sz="1100" b="0" i="1">
                                    <a:solidFill>
                                      <a:schemeClr val="tx1"/>
                                    </a:solidFill>
                                    <a:effectLst/>
                                    <a:latin typeface="Cambria Math" panose="02040503050406030204" pitchFamily="18" charset="0"/>
                                    <a:ea typeface="+mn-ea"/>
                                    <a:cs typeface="+mn-cs"/>
                                  </a:rPr>
                                  <m:t>13+</m:t>
                                </m:r>
                                <m:r>
                                  <a:rPr lang="en-GB" sz="1100" b="0" i="1">
                                    <a:solidFill>
                                      <a:schemeClr val="tx1"/>
                                    </a:solidFill>
                                    <a:effectLst/>
                                    <a:latin typeface="Cambria Math" panose="02040503050406030204" pitchFamily="18" charset="0"/>
                                    <a:ea typeface="+mn-ea"/>
                                    <a:cs typeface="+mn-cs"/>
                                  </a:rPr>
                                  <m:t>𝑀</m:t>
                                </m:r>
                                <m:r>
                                  <a:rPr lang="en-GB" sz="1100" b="0" i="1">
                                    <a:solidFill>
                                      <a:schemeClr val="tx1"/>
                                    </a:solidFill>
                                    <a:effectLst/>
                                    <a:latin typeface="Cambria Math" panose="02040503050406030204" pitchFamily="18" charset="0"/>
                                    <a:ea typeface="+mn-ea"/>
                                    <a:cs typeface="+mn-cs"/>
                                  </a:rPr>
                                  <m:t>13</m:t>
                                </m:r>
                              </m:num>
                              <m:den>
                                <m:r>
                                  <a:rPr lang="en-GB" sz="1100" b="0" i="1">
                                    <a:solidFill>
                                      <a:schemeClr val="tx1"/>
                                    </a:solidFill>
                                    <a:effectLst/>
                                    <a:latin typeface="Cambria Math" panose="02040503050406030204" pitchFamily="18" charset="0"/>
                                    <a:ea typeface="+mn-ea"/>
                                    <a:cs typeface="+mn-cs"/>
                                  </a:rPr>
                                  <m:t>4 </m:t>
                                </m:r>
                                <m:r>
                                  <a:rPr lang="en-GB" sz="1100" b="0" i="1">
                                    <a:solidFill>
                                      <a:schemeClr val="tx1"/>
                                    </a:solidFill>
                                    <a:effectLst/>
                                    <a:latin typeface="Cambria Math" panose="02040503050406030204" pitchFamily="18" charset="0"/>
                                    <a:ea typeface="+mn-ea"/>
                                    <a:cs typeface="+mn-cs"/>
                                  </a:rPr>
                                  <m:t>𝑥</m:t>
                                </m:r>
                                <m:r>
                                  <a:rPr lang="en-GB" sz="1100" b="0" i="1">
                                    <a:solidFill>
                                      <a:schemeClr val="tx1"/>
                                    </a:solidFill>
                                    <a:effectLst/>
                                    <a:latin typeface="Cambria Math" panose="02040503050406030204" pitchFamily="18" charset="0"/>
                                    <a:ea typeface="+mn-ea"/>
                                    <a:cs typeface="+mn-cs"/>
                                  </a:rPr>
                                  <m:t> 10</m:t>
                                </m:r>
                              </m:den>
                            </m:f>
                            <m:r>
                              <a:rPr lang="en-GB" sz="1100" b="0" i="1">
                                <a:solidFill>
                                  <a:schemeClr val="tx1"/>
                                </a:solidFill>
                                <a:effectLst/>
                                <a:latin typeface="Cambria Math" panose="02040503050406030204" pitchFamily="18" charset="0"/>
                                <a:ea typeface="+mn-ea"/>
                                <a:cs typeface="+mn-cs"/>
                              </a:rPr>
                              <m:t>)</m:t>
                            </m:r>
                          </m:e>
                          <m:sup>
                            <m:r>
                              <a:rPr lang="en-GB" sz="1100" b="0" i="1">
                                <a:latin typeface="Cambria Math" panose="02040503050406030204" pitchFamily="18" charset="0"/>
                                <a:ea typeface="Cambria Math" panose="02040503050406030204" pitchFamily="18" charset="0"/>
                              </a:rPr>
                              <m:t>2</m:t>
                            </m:r>
                          </m:sup>
                        </m:sSup>
                        <m:r>
                          <a:rPr lang="en-GB" sz="1100" b="0" i="1">
                            <a:latin typeface="Cambria Math" panose="02040503050406030204" pitchFamily="18" charset="0"/>
                            <a:ea typeface="Cambria Math" panose="02040503050406030204" pitchFamily="18" charset="0"/>
                          </a:rPr>
                          <m:t>𝑥</m:t>
                        </m:r>
                        <m:r>
                          <a:rPr lang="en-GB" sz="1100" b="0" i="1">
                            <a:latin typeface="Cambria Math" panose="02040503050406030204" pitchFamily="18" charset="0"/>
                            <a:ea typeface="Cambria Math" panose="02040503050406030204" pitchFamily="18" charset="0"/>
                          </a:rPr>
                          <m:t> </m:t>
                        </m:r>
                        <m:d>
                          <m:dPr>
                            <m:ctrlPr>
                              <a:rPr lang="en-GB" sz="1100" b="0" i="1">
                                <a:latin typeface="Cambria Math" panose="02040503050406030204" pitchFamily="18" charset="0"/>
                                <a:ea typeface="Cambria Math" panose="02040503050406030204" pitchFamily="18" charset="0"/>
                              </a:rPr>
                            </m:ctrlPr>
                          </m:dPr>
                          <m:e>
                            <m:f>
                              <m:fPr>
                                <m:ctrlPr>
                                  <a:rPr lang="en-GB" sz="1100" b="0" i="1">
                                    <a:latin typeface="Cambria Math" panose="02040503050406030204" pitchFamily="18" charset="0"/>
                                    <a:ea typeface="Cambria Math" panose="02040503050406030204" pitchFamily="18" charset="0"/>
                                  </a:rPr>
                                </m:ctrlPr>
                              </m:fPr>
                              <m:num>
                                <m:r>
                                  <a:rPr lang="en-GB" sz="1100" b="0" i="1">
                                    <a:latin typeface="Cambria Math" panose="02040503050406030204" pitchFamily="18" charset="0"/>
                                    <a:ea typeface="Cambria Math" panose="02040503050406030204" pitchFamily="18" charset="0"/>
                                  </a:rPr>
                                  <m:t>𝐺</m:t>
                                </m:r>
                                <m:r>
                                  <a:rPr lang="en-GB" sz="1100" b="0" i="1">
                                    <a:latin typeface="Cambria Math" panose="02040503050406030204" pitchFamily="18" charset="0"/>
                                    <a:ea typeface="Cambria Math" panose="02040503050406030204" pitchFamily="18" charset="0"/>
                                  </a:rPr>
                                  <m:t>14</m:t>
                                </m:r>
                              </m:num>
                              <m:den>
                                <m:r>
                                  <a:rPr lang="en-GB" sz="1100" b="0" i="1">
                                    <a:latin typeface="Cambria Math" panose="02040503050406030204" pitchFamily="18" charset="0"/>
                                    <a:ea typeface="Cambria Math" panose="02040503050406030204" pitchFamily="18" charset="0"/>
                                  </a:rPr>
                                  <m:t>10</m:t>
                                </m:r>
                              </m:den>
                            </m:f>
                          </m:e>
                        </m:d>
                        <m:r>
                          <a:rPr lang="en-GB" sz="1100" b="0" i="1">
                            <a:latin typeface="Cambria Math" panose="02040503050406030204" pitchFamily="18" charset="0"/>
                            <a:ea typeface="Cambria Math" panose="02040503050406030204" pitchFamily="18" charset="0"/>
                          </a:rPr>
                          <m:t>𝑥</m:t>
                        </m:r>
                        <m:r>
                          <a:rPr lang="en-GB" sz="1100" b="0" i="1">
                            <a:latin typeface="Cambria Math" panose="02040503050406030204" pitchFamily="18" charset="0"/>
                            <a:ea typeface="Cambria Math" panose="02040503050406030204" pitchFamily="18" charset="0"/>
                          </a:rPr>
                          <m:t> 4</m:t>
                        </m:r>
                      </m:num>
                      <m:den>
                        <m:r>
                          <a:rPr lang="en-GB" sz="1100" b="0" i="1">
                            <a:latin typeface="Cambria Math" panose="02040503050406030204" pitchFamily="18" charset="0"/>
                            <a:ea typeface="Cambria Math" panose="02040503050406030204" pitchFamily="18" charset="0"/>
                          </a:rPr>
                          <m:t>4</m:t>
                        </m:r>
                      </m:den>
                    </m:f>
                  </m:oMath>
                </m:oMathPara>
              </a14:m>
              <a:endParaRPr lang="en-GB" sz="1100"/>
            </a:p>
          </xdr:txBody>
        </xdr:sp>
      </mc:Choice>
      <mc:Fallback xmlns="">
        <xdr:sp macro="" textlink="">
          <xdr:nvSpPr>
            <xdr:cNvPr id="5" name="TextBox 4">
              <a:extLst>
                <a:ext uri="{FF2B5EF4-FFF2-40B4-BE49-F238E27FC236}">
                  <a16:creationId xmlns:a16="http://schemas.microsoft.com/office/drawing/2014/main" id="{22D7837A-2538-F735-D46E-E6E93D4CD7DA}"/>
                </a:ext>
              </a:extLst>
            </xdr:cNvPr>
            <xdr:cNvSpPr txBox="1"/>
          </xdr:nvSpPr>
          <xdr:spPr>
            <a:xfrm>
              <a:off x="2440459" y="7249297"/>
              <a:ext cx="3830595" cy="6075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GB" sz="1100" b="0" i="0">
                  <a:latin typeface="Cambria Math" panose="02040503050406030204" pitchFamily="18" charset="0"/>
                  <a:ea typeface="Cambria Math" panose="02040503050406030204" pitchFamily="18" charset="0"/>
                </a:rPr>
                <a:t>𝐸𝑛𝑔𝑖𝑛𝑒 𝐶𝐶</a:t>
              </a:r>
              <a:r>
                <a:rPr lang="en-GB" sz="1100" i="0">
                  <a:latin typeface="Cambria Math" panose="02040503050406030204" pitchFamily="18" charset="0"/>
                  <a:ea typeface="Cambria Math" panose="02040503050406030204" pitchFamily="18" charset="0"/>
                </a:rPr>
                <a:t>=</a:t>
              </a:r>
              <a:r>
                <a:rPr lang="en-GB" sz="1100" b="0" i="0">
                  <a:latin typeface="Cambria Math" panose="02040503050406030204" pitchFamily="18" charset="0"/>
                  <a:ea typeface="Cambria Math" panose="02040503050406030204" pitchFamily="18" charset="0"/>
                </a:rPr>
                <a:t>  (𝜋 𝑥〖</a:t>
              </a:r>
              <a:r>
                <a:rPr lang="en-GB" sz="1100" b="0" i="0">
                  <a:solidFill>
                    <a:schemeClr val="tx1"/>
                  </a:solidFill>
                  <a:effectLst/>
                  <a:latin typeface="+mn-lt"/>
                  <a:ea typeface="+mn-ea"/>
                  <a:cs typeface="+mn-cs"/>
                </a:rPr>
                <a:t>((𝐺13</a:t>
              </a:r>
              <a:r>
                <a:rPr lang="en-GB" sz="1100" b="0" i="0">
                  <a:solidFill>
                    <a:schemeClr val="tx1"/>
                  </a:solidFill>
                  <a:effectLst/>
                  <a:latin typeface="Cambria Math" panose="02040503050406030204" pitchFamily="18" charset="0"/>
                  <a:ea typeface="+mn-ea"/>
                  <a:cs typeface="+mn-cs"/>
                </a:rPr>
                <a:t>+</a:t>
              </a:r>
              <a:r>
                <a:rPr lang="en-GB" sz="1100" b="0" i="0">
                  <a:solidFill>
                    <a:schemeClr val="tx1"/>
                  </a:solidFill>
                  <a:effectLst/>
                  <a:latin typeface="+mn-lt"/>
                  <a:ea typeface="+mn-ea"/>
                  <a:cs typeface="+mn-cs"/>
                </a:rPr>
                <a:t> 𝐼13</a:t>
              </a:r>
              <a:r>
                <a:rPr lang="en-GB" sz="1100" b="0" i="0">
                  <a:solidFill>
                    <a:schemeClr val="tx1"/>
                  </a:solidFill>
                  <a:effectLst/>
                  <a:latin typeface="Cambria Math" panose="02040503050406030204" pitchFamily="18" charset="0"/>
                  <a:ea typeface="+mn-ea"/>
                  <a:cs typeface="+mn-cs"/>
                </a:rPr>
                <a:t>+</a:t>
              </a:r>
              <a:r>
                <a:rPr lang="en-GB" sz="1100" b="0" i="0">
                  <a:solidFill>
                    <a:schemeClr val="tx1"/>
                  </a:solidFill>
                  <a:effectLst/>
                  <a:latin typeface="+mn-lt"/>
                  <a:ea typeface="+mn-ea"/>
                  <a:cs typeface="+mn-cs"/>
                </a:rPr>
                <a:t> 𝐾13</a:t>
              </a:r>
              <a:r>
                <a:rPr lang="en-GB" sz="1100" b="0" i="0">
                  <a:solidFill>
                    <a:schemeClr val="tx1"/>
                  </a:solidFill>
                  <a:effectLst/>
                  <a:latin typeface="Cambria Math" panose="02040503050406030204" pitchFamily="18" charset="0"/>
                  <a:ea typeface="+mn-ea"/>
                  <a:cs typeface="+mn-cs"/>
                </a:rPr>
                <a:t>+</a:t>
              </a:r>
              <a:r>
                <a:rPr lang="en-GB" sz="1100" b="0" i="0">
                  <a:solidFill>
                    <a:schemeClr val="tx1"/>
                  </a:solidFill>
                  <a:effectLst/>
                  <a:latin typeface="+mn-lt"/>
                  <a:ea typeface="+mn-ea"/>
                  <a:cs typeface="+mn-cs"/>
                </a:rPr>
                <a:t>𝑀13)/(4</a:t>
              </a:r>
              <a:r>
                <a:rPr lang="en-GB" sz="1100" b="0" i="0">
                  <a:solidFill>
                    <a:schemeClr val="tx1"/>
                  </a:solidFill>
                  <a:effectLst/>
                  <a:latin typeface="Cambria Math" panose="02040503050406030204" pitchFamily="18" charset="0"/>
                  <a:ea typeface="+mn-ea"/>
                  <a:cs typeface="+mn-cs"/>
                </a:rPr>
                <a:t> 𝑥 10</a:t>
              </a:r>
              <a:r>
                <a:rPr lang="en-GB" sz="1100" b="0" i="0">
                  <a:solidFill>
                    <a:schemeClr val="tx1"/>
                  </a:solidFill>
                  <a:effectLst/>
                  <a:latin typeface="+mn-lt"/>
                  <a:ea typeface="+mn-ea"/>
                  <a:cs typeface="+mn-cs"/>
                </a:rPr>
                <a:t>))</a:t>
              </a:r>
              <a:r>
                <a:rPr lang="en-GB" sz="1100" b="0" i="0">
                  <a:solidFill>
                    <a:schemeClr val="tx1"/>
                  </a:solidFill>
                  <a:effectLst/>
                  <a:latin typeface="Cambria Math" panose="02040503050406030204" pitchFamily="18" charset="0"/>
                  <a:ea typeface="Cambria Math" panose="02040503050406030204" pitchFamily="18" charset="0"/>
                  <a:cs typeface="+mn-cs"/>
                </a:rPr>
                <a:t>〗^</a:t>
              </a:r>
              <a:r>
                <a:rPr lang="en-GB" sz="1100" b="0" i="0">
                  <a:latin typeface="Cambria Math" panose="02040503050406030204" pitchFamily="18" charset="0"/>
                  <a:ea typeface="Cambria Math" panose="02040503050406030204" pitchFamily="18" charset="0"/>
                </a:rPr>
                <a:t>2 𝑥 (𝐺14/10)𝑥 4)/4</a:t>
              </a:r>
              <a:endParaRPr lang="en-GB" sz="1100"/>
            </a:p>
          </xdr:txBody>
        </xdr:sp>
      </mc:Fallback>
    </mc:AlternateContent>
    <xdr:clientData/>
  </xdr:oneCellAnchor>
</xdr:wsDr>
</file>

<file path=xl/drawings/drawing3.xml><?xml version="1.0" encoding="utf-8"?>
<xdr:wsDr xmlns:xdr="http://schemas.openxmlformats.org/drawingml/2006/spreadsheetDrawing" xmlns:a="http://schemas.openxmlformats.org/drawingml/2006/main">
  <xdr:oneCellAnchor>
    <xdr:from>
      <xdr:col>6</xdr:col>
      <xdr:colOff>236220</xdr:colOff>
      <xdr:row>9</xdr:row>
      <xdr:rowOff>53340</xdr:rowOff>
    </xdr:from>
    <xdr:ext cx="3891256" cy="352469"/>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08A77857-4763-C55A-8EB8-8C4634EDEA99}"/>
                </a:ext>
              </a:extLst>
            </xdr:cNvPr>
            <xdr:cNvSpPr txBox="1"/>
          </xdr:nvSpPr>
          <xdr:spPr>
            <a:xfrm>
              <a:off x="3970020" y="1927860"/>
              <a:ext cx="3891256" cy="3524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100" b="0" i="1">
                            <a:solidFill>
                              <a:schemeClr val="tx1"/>
                            </a:solidFill>
                            <a:effectLst/>
                            <a:latin typeface="Cambria Math" panose="02040503050406030204" pitchFamily="18" charset="0"/>
                            <a:ea typeface="+mn-ea"/>
                            <a:cs typeface="+mn-cs"/>
                          </a:rPr>
                        </m:ctrlPr>
                      </m:sSubPr>
                      <m:e>
                        <m:r>
                          <a:rPr lang="en-GB" sz="1100" b="0" i="1">
                            <a:solidFill>
                              <a:schemeClr val="tx1"/>
                            </a:solidFill>
                            <a:effectLst/>
                            <a:latin typeface="Cambria Math" panose="02040503050406030204" pitchFamily="18" charset="0"/>
                            <a:ea typeface="+mn-ea"/>
                            <a:cs typeface="+mn-cs"/>
                          </a:rPr>
                          <m:t>𝐾</m:t>
                        </m:r>
                      </m:e>
                      <m:sub>
                        <m:r>
                          <a:rPr lang="en-GB" sz="1100" b="0" i="1">
                            <a:solidFill>
                              <a:schemeClr val="tx1"/>
                            </a:solidFill>
                            <a:effectLst/>
                            <a:latin typeface="Cambria Math" panose="02040503050406030204" pitchFamily="18" charset="0"/>
                            <a:ea typeface="+mn-ea"/>
                            <a:cs typeface="+mn-cs"/>
                          </a:rPr>
                          <m:t>𝑡</m:t>
                        </m:r>
                      </m:sub>
                    </m:sSub>
                    <m:d>
                      <m:dPr>
                        <m:ctrlPr>
                          <a:rPr lang="en-GB" sz="1100" b="0" i="1">
                            <a:solidFill>
                              <a:schemeClr val="tx1"/>
                            </a:solidFill>
                            <a:effectLst/>
                            <a:latin typeface="Cambria Math" panose="02040503050406030204" pitchFamily="18" charset="0"/>
                            <a:ea typeface="+mn-ea"/>
                            <a:cs typeface="+mn-cs"/>
                          </a:rPr>
                        </m:ctrlPr>
                      </m:dPr>
                      <m:e>
                        <m:r>
                          <a:rPr lang="en-GB" sz="1100" b="0" i="1">
                            <a:solidFill>
                              <a:schemeClr val="tx1"/>
                            </a:solidFill>
                            <a:effectLst/>
                            <a:latin typeface="Cambria Math" panose="02040503050406030204" pitchFamily="18" charset="0"/>
                            <a:ea typeface="+mn-ea"/>
                            <a:cs typeface="+mn-cs"/>
                          </a:rPr>
                          <m:t>𝑇𝑜𝑟𝑠𝑖𝑜𝑛𝑎𝑙</m:t>
                        </m:r>
                        <m:r>
                          <a:rPr lang="en-GB" sz="1100" b="0" i="1">
                            <a:solidFill>
                              <a:schemeClr val="tx1"/>
                            </a:solidFill>
                            <a:effectLst/>
                            <a:latin typeface="Cambria Math" panose="02040503050406030204" pitchFamily="18" charset="0"/>
                            <a:ea typeface="+mn-ea"/>
                            <a:cs typeface="+mn-cs"/>
                          </a:rPr>
                          <m:t> </m:t>
                        </m:r>
                        <m:r>
                          <a:rPr lang="en-GB" sz="1100" b="0" i="1">
                            <a:solidFill>
                              <a:schemeClr val="tx1"/>
                            </a:solidFill>
                            <a:effectLst/>
                            <a:latin typeface="Cambria Math" panose="02040503050406030204" pitchFamily="18" charset="0"/>
                            <a:ea typeface="+mn-ea"/>
                            <a:cs typeface="+mn-cs"/>
                          </a:rPr>
                          <m:t>𝑠𝑡𝑖𝑓𝑓𝑛𝑒𝑠𝑠</m:t>
                        </m:r>
                      </m:e>
                    </m:d>
                    <m:r>
                      <a:rPr lang="en-GB" sz="1100" b="0" i="1">
                        <a:solidFill>
                          <a:schemeClr val="tx1"/>
                        </a:solidFill>
                        <a:effectLst/>
                        <a:latin typeface="Cambria Math" panose="02040503050406030204" pitchFamily="18" charset="0"/>
                        <a:ea typeface="Cambria Math" panose="02040503050406030204" pitchFamily="18" charset="0"/>
                        <a:cs typeface="+mn-cs"/>
                      </a:rPr>
                      <m:t>=</m:t>
                    </m:r>
                    <m:f>
                      <m:fPr>
                        <m:ctrlPr>
                          <a:rPr lang="en-GB" sz="1100" i="1">
                            <a:latin typeface="Cambria Math" panose="02040503050406030204" pitchFamily="18" charset="0"/>
                          </a:rPr>
                        </m:ctrlPr>
                      </m:fPr>
                      <m:num>
                        <m:r>
                          <a:rPr lang="en-GB" sz="1100" b="0" i="1">
                            <a:latin typeface="Cambria Math" panose="02040503050406030204" pitchFamily="18" charset="0"/>
                          </a:rPr>
                          <m:t>𝑇</m:t>
                        </m:r>
                        <m:r>
                          <a:rPr lang="en-GB" sz="1100" b="0" i="1">
                            <a:latin typeface="Cambria Math" panose="02040503050406030204" pitchFamily="18" charset="0"/>
                          </a:rPr>
                          <m:t> (</m:t>
                        </m:r>
                        <m:r>
                          <a:rPr lang="en-GB" sz="1100" b="0" i="1">
                            <a:latin typeface="Cambria Math" panose="02040503050406030204" pitchFamily="18" charset="0"/>
                          </a:rPr>
                          <m:t>𝐴𝑝𝑝𝑙𝑖𝑒𝑑</m:t>
                        </m:r>
                        <m:r>
                          <a:rPr lang="en-GB" sz="1100" b="0" i="1">
                            <a:latin typeface="Cambria Math" panose="02040503050406030204" pitchFamily="18" charset="0"/>
                          </a:rPr>
                          <m:t> </m:t>
                        </m:r>
                        <m:r>
                          <a:rPr lang="en-GB" sz="1100" b="0" i="1">
                            <a:latin typeface="Cambria Math" panose="02040503050406030204" pitchFamily="18" charset="0"/>
                          </a:rPr>
                          <m:t>𝑇𝑜𝑟𝑞𝑢𝑒</m:t>
                        </m:r>
                        <m:r>
                          <a:rPr lang="en-GB" sz="1100" b="0" i="1">
                            <a:latin typeface="Cambria Math" panose="02040503050406030204" pitchFamily="18" charset="0"/>
                          </a:rPr>
                          <m:t>)</m:t>
                        </m:r>
                      </m:num>
                      <m:den>
                        <m:r>
                          <a:rPr lang="en-GB" sz="1100" b="0" i="1">
                            <a:latin typeface="Cambria Math" panose="02040503050406030204" pitchFamily="18" charset="0"/>
                          </a:rPr>
                          <m:t>𝜃</m:t>
                        </m:r>
                        <m:r>
                          <a:rPr lang="en-GB" sz="1100" b="0" i="1">
                            <a:latin typeface="Cambria Math" panose="02040503050406030204" pitchFamily="18" charset="0"/>
                          </a:rPr>
                          <m:t> (</m:t>
                        </m:r>
                        <m:r>
                          <a:rPr lang="en-GB" sz="1100" b="0" i="1">
                            <a:latin typeface="Cambria Math" panose="02040503050406030204" pitchFamily="18" charset="0"/>
                          </a:rPr>
                          <m:t>𝐴𝑛𝑔𝑢𝑙𝑎𝑟</m:t>
                        </m:r>
                        <m:r>
                          <a:rPr lang="en-GB" sz="1100" b="0" i="1">
                            <a:latin typeface="Cambria Math" panose="02040503050406030204" pitchFamily="18" charset="0"/>
                          </a:rPr>
                          <m:t> </m:t>
                        </m:r>
                        <m:r>
                          <a:rPr lang="en-GB" sz="1100" b="0" i="1">
                            <a:latin typeface="Cambria Math" panose="02040503050406030204" pitchFamily="18" charset="0"/>
                          </a:rPr>
                          <m:t>𝑇𝑤𝑖𝑠𝑡</m:t>
                        </m:r>
                        <m:r>
                          <a:rPr lang="en-GB" sz="1100" b="0" i="1">
                            <a:latin typeface="Cambria Math" panose="02040503050406030204" pitchFamily="18" charset="0"/>
                          </a:rPr>
                          <m:t>)</m:t>
                        </m:r>
                      </m:den>
                    </m:f>
                  </m:oMath>
                </m:oMathPara>
              </a14:m>
              <a:endParaRPr lang="en-GB" sz="1100"/>
            </a:p>
          </xdr:txBody>
        </xdr:sp>
      </mc:Choice>
      <mc:Fallback xmlns="">
        <xdr:sp macro="" textlink="">
          <xdr:nvSpPr>
            <xdr:cNvPr id="2" name="TextBox 1">
              <a:extLst>
                <a:ext uri="{FF2B5EF4-FFF2-40B4-BE49-F238E27FC236}">
                  <a16:creationId xmlns:a16="http://schemas.microsoft.com/office/drawing/2014/main" id="{08A77857-4763-C55A-8EB8-8C4634EDEA99}"/>
                </a:ext>
              </a:extLst>
            </xdr:cNvPr>
            <xdr:cNvSpPr txBox="1"/>
          </xdr:nvSpPr>
          <xdr:spPr>
            <a:xfrm>
              <a:off x="3970020" y="1927860"/>
              <a:ext cx="3891256" cy="3524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b="0" i="0">
                  <a:solidFill>
                    <a:schemeClr val="tx1"/>
                  </a:solidFill>
                  <a:effectLst/>
                  <a:latin typeface="Cambria Math" panose="02040503050406030204" pitchFamily="18" charset="0"/>
                  <a:ea typeface="+mn-ea"/>
                  <a:cs typeface="+mn-cs"/>
                </a:rPr>
                <a:t>𝐾_𝑡 (𝑇𝑜𝑟𝑠𝑖𝑜𝑛𝑎𝑙 𝑠𝑡𝑖𝑓𝑓𝑛𝑒𝑠𝑠)</a:t>
              </a:r>
              <a:r>
                <a:rPr lang="en-GB" sz="1100" b="0" i="0">
                  <a:solidFill>
                    <a:schemeClr val="tx1"/>
                  </a:solidFill>
                  <a:effectLst/>
                  <a:latin typeface="Cambria Math" panose="02040503050406030204" pitchFamily="18" charset="0"/>
                  <a:ea typeface="Cambria Math" panose="02040503050406030204" pitchFamily="18" charset="0"/>
                  <a:cs typeface="+mn-cs"/>
                </a:rPr>
                <a:t>=</a:t>
              </a:r>
              <a:r>
                <a:rPr lang="en-GB" sz="1100" i="0">
                  <a:latin typeface="Cambria Math" panose="02040503050406030204" pitchFamily="18" charset="0"/>
                </a:rPr>
                <a:t>(</a:t>
              </a:r>
              <a:r>
                <a:rPr lang="en-GB" sz="1100" b="0" i="0">
                  <a:latin typeface="Cambria Math" panose="02040503050406030204" pitchFamily="18" charset="0"/>
                </a:rPr>
                <a:t>𝑇 (𝐴𝑝𝑝𝑙𝑖𝑒𝑑 𝑇𝑜𝑟𝑞𝑢𝑒))/(𝜃 (𝐴𝑛𝑔𝑢𝑙𝑎𝑟 𝑇𝑤𝑖𝑠𝑡))</a:t>
              </a:r>
              <a:endParaRPr lang="en-GB" sz="1100"/>
            </a:p>
          </xdr:txBody>
        </xdr:sp>
      </mc:Fallback>
    </mc:AlternateContent>
    <xdr:clientData/>
  </xdr:oneCellAnchor>
  <xdr:oneCellAnchor>
    <xdr:from>
      <xdr:col>5</xdr:col>
      <xdr:colOff>525780</xdr:colOff>
      <xdr:row>10</xdr:row>
      <xdr:rowOff>45720</xdr:rowOff>
    </xdr:from>
    <xdr:ext cx="5935980" cy="369781"/>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31999066-1175-C126-C832-1942A8945E05}"/>
                </a:ext>
              </a:extLst>
            </xdr:cNvPr>
            <xdr:cNvSpPr txBox="1"/>
          </xdr:nvSpPr>
          <xdr:spPr>
            <a:xfrm>
              <a:off x="3573780" y="2400300"/>
              <a:ext cx="5935980" cy="3697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100" b="0" i="1">
                            <a:latin typeface="Cambria Math" panose="02040503050406030204" pitchFamily="18" charset="0"/>
                          </a:rPr>
                        </m:ctrlPr>
                      </m:sSubPr>
                      <m:e>
                        <m:r>
                          <a:rPr lang="en-GB" sz="1100" b="0" i="1">
                            <a:latin typeface="Cambria Math" panose="02040503050406030204" pitchFamily="18" charset="0"/>
                          </a:rPr>
                          <m:t>𝐾</m:t>
                        </m:r>
                      </m:e>
                      <m:sub>
                        <m:r>
                          <a:rPr lang="en-GB" sz="1100" b="0" i="1">
                            <a:latin typeface="Cambria Math" panose="02040503050406030204" pitchFamily="18" charset="0"/>
                          </a:rPr>
                          <m:t>𝑡</m:t>
                        </m:r>
                      </m:sub>
                    </m:sSub>
                    <m:r>
                      <a:rPr lang="en-GB" sz="1100" b="0" i="1">
                        <a:latin typeface="Cambria Math" panose="02040503050406030204" pitchFamily="18" charset="0"/>
                      </a:rPr>
                      <m:t>(</m:t>
                    </m:r>
                    <m:r>
                      <a:rPr lang="en-GB" sz="1100" b="0" i="1">
                        <a:latin typeface="Cambria Math" panose="02040503050406030204" pitchFamily="18" charset="0"/>
                      </a:rPr>
                      <m:t>𝑇𝑜𝑟𝑡𝑖𝑜𝑛𝑎𝑙</m:t>
                    </m:r>
                    <m:r>
                      <a:rPr lang="en-GB" sz="1100" b="0" i="1">
                        <a:latin typeface="Cambria Math" panose="02040503050406030204" pitchFamily="18" charset="0"/>
                      </a:rPr>
                      <m:t> </m:t>
                    </m:r>
                    <m:r>
                      <a:rPr lang="en-GB" sz="1100" b="0" i="1">
                        <a:latin typeface="Cambria Math" panose="02040503050406030204" pitchFamily="18" charset="0"/>
                      </a:rPr>
                      <m:t>𝑆𝑡𝑖𝑓𝑓𝑛𝑒𝑠𝑠</m:t>
                    </m:r>
                    <m:r>
                      <a:rPr lang="en-GB" sz="1100" b="0" i="1">
                        <a:latin typeface="Cambria Math" panose="02040503050406030204" pitchFamily="18" charset="0"/>
                      </a:rPr>
                      <m:t>)= </m:t>
                    </m:r>
                    <m:f>
                      <m:fPr>
                        <m:ctrlPr>
                          <a:rPr lang="en-GB" sz="1100" b="0" i="1">
                            <a:latin typeface="Cambria Math" panose="02040503050406030204" pitchFamily="18" charset="0"/>
                            <a:ea typeface="Cambria Math" panose="02040503050406030204" pitchFamily="18" charset="0"/>
                          </a:rPr>
                        </m:ctrlPr>
                      </m:fPr>
                      <m:num>
                        <m:r>
                          <a:rPr lang="en-GB" sz="1100" b="0" i="1">
                            <a:latin typeface="Cambria Math" panose="02040503050406030204" pitchFamily="18" charset="0"/>
                            <a:ea typeface="Cambria Math" panose="02040503050406030204" pitchFamily="18" charset="0"/>
                          </a:rPr>
                          <m:t>𝐹</m:t>
                        </m:r>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𝑓𝑜𝑟𝑐𝑒</m:t>
                        </m:r>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𝑥</m:t>
                        </m:r>
                        <m:sSup>
                          <m:sSupPr>
                            <m:ctrlPr>
                              <a:rPr lang="en-GB" sz="1100" b="0" i="1">
                                <a:latin typeface="Cambria Math" panose="02040503050406030204" pitchFamily="18" charset="0"/>
                                <a:ea typeface="Cambria Math" panose="02040503050406030204" pitchFamily="18" charset="0"/>
                              </a:rPr>
                            </m:ctrlPr>
                          </m:sSupPr>
                          <m:e>
                            <m:r>
                              <a:rPr lang="en-GB" sz="1100" b="0" i="1">
                                <a:latin typeface="Cambria Math" panose="02040503050406030204" pitchFamily="18" charset="0"/>
                                <a:ea typeface="Cambria Math" panose="02040503050406030204" pitchFamily="18" charset="0"/>
                              </a:rPr>
                              <m:t>𝐿</m:t>
                            </m:r>
                          </m:e>
                          <m:sup>
                            <m:r>
                              <a:rPr lang="en-GB" sz="1100" b="0" i="1">
                                <a:latin typeface="Cambria Math" panose="02040503050406030204" pitchFamily="18" charset="0"/>
                                <a:ea typeface="Cambria Math" panose="02040503050406030204" pitchFamily="18" charset="0"/>
                              </a:rPr>
                              <m:t>2</m:t>
                            </m:r>
                          </m:sup>
                        </m:sSup>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𝑙𝑒𝑣𝑒𝑟</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𝑎𝑟𝑚</m:t>
                        </m:r>
                        <m:r>
                          <a:rPr lang="en-GB" sz="1100" b="0" i="1">
                            <a:latin typeface="Cambria Math" panose="02040503050406030204" pitchFamily="18" charset="0"/>
                            <a:ea typeface="Cambria Math" panose="02040503050406030204" pitchFamily="18" charset="0"/>
                          </a:rPr>
                          <m:t>)</m:t>
                        </m:r>
                      </m:num>
                      <m:den>
                        <m:r>
                          <a:rPr lang="en-GB" sz="1100" b="0" i="1">
                            <a:latin typeface="Cambria Math" panose="02040503050406030204" pitchFamily="18" charset="0"/>
                            <a:ea typeface="Cambria Math" panose="02040503050406030204" pitchFamily="18" charset="0"/>
                          </a:rPr>
                          <m:t>2 </m:t>
                        </m:r>
                        <m:r>
                          <a:rPr lang="en-GB" sz="1100" b="0" i="1">
                            <a:latin typeface="Cambria Math" panose="02040503050406030204" pitchFamily="18" charset="0"/>
                            <a:ea typeface="Cambria Math" panose="02040503050406030204" pitchFamily="18" charset="0"/>
                          </a:rPr>
                          <m:t>𝑥</m:t>
                        </m:r>
                        <m:r>
                          <m:rPr>
                            <m:sty m:val="p"/>
                          </m:rPr>
                          <a:rPr lang="en-GB" sz="1100" b="0" i="0">
                            <a:latin typeface="Cambria Math" panose="02040503050406030204" pitchFamily="18" charset="0"/>
                            <a:ea typeface="Cambria Math" panose="02040503050406030204" pitchFamily="18" charset="0"/>
                          </a:rPr>
                          <m:t>Δ</m:t>
                        </m:r>
                        <m:r>
                          <a:rPr lang="en-GB" sz="1100" b="0" i="1">
                            <a:latin typeface="Cambria Math" panose="02040503050406030204" pitchFamily="18" charset="0"/>
                            <a:ea typeface="Cambria Math" panose="02040503050406030204" pitchFamily="18" charset="0"/>
                          </a:rPr>
                          <m:t>h</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𝑑𝑖𝑓𝑓𝑒𝑟𝑒𝑛𝑐𝑒</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𝑖𝑛</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𝑣𝑒𝑟𝑖𝑡𝑐𝑎𝑙</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𝑑𝑖𝑠𝑝𝑙𝑎𝑐𝑒𝑚𝑒𝑛𝑡𝑜𝑓</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𝑙𝑒𝑓𝑡</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𝑎𝑛𝑑</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𝑟𝑖𝑔h𝑡</m:t>
                        </m:r>
                        <m:r>
                          <a:rPr lang="en-GB" sz="1100" b="0" i="1">
                            <a:latin typeface="Cambria Math" panose="02040503050406030204" pitchFamily="18" charset="0"/>
                            <a:ea typeface="Cambria Math" panose="02040503050406030204" pitchFamily="18" charset="0"/>
                          </a:rPr>
                          <m:t>)</m:t>
                        </m:r>
                      </m:den>
                    </m:f>
                  </m:oMath>
                </m:oMathPara>
              </a14:m>
              <a:endParaRPr lang="en-GB" sz="1100"/>
            </a:p>
          </xdr:txBody>
        </xdr:sp>
      </mc:Choice>
      <mc:Fallback xmlns="">
        <xdr:sp macro="" textlink="">
          <xdr:nvSpPr>
            <xdr:cNvPr id="3" name="TextBox 2">
              <a:extLst>
                <a:ext uri="{FF2B5EF4-FFF2-40B4-BE49-F238E27FC236}">
                  <a16:creationId xmlns:a16="http://schemas.microsoft.com/office/drawing/2014/main" id="{31999066-1175-C126-C832-1942A8945E05}"/>
                </a:ext>
              </a:extLst>
            </xdr:cNvPr>
            <xdr:cNvSpPr txBox="1"/>
          </xdr:nvSpPr>
          <xdr:spPr>
            <a:xfrm>
              <a:off x="3573780" y="2400300"/>
              <a:ext cx="5935980" cy="3697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b="0" i="0">
                  <a:latin typeface="Cambria Math" panose="02040503050406030204" pitchFamily="18" charset="0"/>
                </a:rPr>
                <a:t>𝐾_𝑡 (𝑇𝑜𝑟𝑡𝑖𝑜𝑛𝑎𝑙 𝑆𝑡𝑖𝑓𝑓𝑛𝑒𝑠𝑠)</a:t>
              </a:r>
              <a:r>
                <a:rPr lang="en-GB" sz="1100" b="0" i="0">
                  <a:latin typeface="Cambria Math" panose="02040503050406030204" pitchFamily="18" charset="0"/>
                  <a:ea typeface="Cambria Math" panose="02040503050406030204" pitchFamily="18" charset="0"/>
                </a:rPr>
                <a:t>=  (𝐹(𝑓𝑜𝑟𝑐𝑒)𝑥𝐿^2 (𝑙𝑒𝑣𝑒𝑟 𝑎𝑟𝑚))/(2 𝑥Δℎ (𝑑𝑖𝑓𝑓𝑒𝑟𝑒𝑛𝑐𝑒 𝑖𝑛 𝑣𝑒𝑟𝑖𝑡𝑐𝑎𝑙 𝑑𝑖𝑠𝑝𝑙𝑎𝑐𝑒𝑚𝑒𝑛𝑡𝑜𝑓 𝑙𝑒𝑓𝑡 𝑎𝑛𝑑 𝑟𝑖𝑔ℎ𝑡))</a:t>
              </a:r>
              <a:endParaRPr lang="en-GB" sz="1100"/>
            </a:p>
          </xdr:txBody>
        </xdr:sp>
      </mc:Fallback>
    </mc:AlternateContent>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F49"/>
  <sheetViews>
    <sheetView topLeftCell="A4" zoomScale="69" zoomScaleNormal="68" workbookViewId="0">
      <selection activeCell="G49" sqref="G49"/>
    </sheetView>
  </sheetViews>
  <sheetFormatPr defaultRowHeight="14.25" x14ac:dyDescent="0.45"/>
  <cols>
    <col min="13" max="15" width="8.86328125" customWidth="1"/>
    <col min="16" max="16" width="8.86328125" hidden="1" customWidth="1"/>
    <col min="21" max="21" width="4.796875" customWidth="1"/>
    <col min="22" max="26" width="8.86328125" hidden="1" customWidth="1"/>
    <col min="27" max="27" width="4" customWidth="1"/>
    <col min="28" max="30" width="8.86328125" hidden="1" customWidth="1"/>
    <col min="31" max="31" width="33.1328125" customWidth="1"/>
  </cols>
  <sheetData>
    <row r="1" spans="1:32" x14ac:dyDescent="0.45">
      <c r="A1" s="137" t="s">
        <v>0</v>
      </c>
      <c r="B1" s="138"/>
      <c r="C1" s="138"/>
      <c r="D1" s="138"/>
      <c r="E1" s="138"/>
      <c r="F1" s="138"/>
      <c r="G1" s="138"/>
      <c r="H1" s="138"/>
      <c r="I1" s="138"/>
      <c r="J1" s="138"/>
      <c r="K1" s="138"/>
      <c r="L1" s="138"/>
      <c r="M1" s="138"/>
      <c r="N1" s="138"/>
      <c r="O1" s="138"/>
      <c r="P1" s="138"/>
      <c r="Q1" s="138"/>
      <c r="R1" s="138"/>
      <c r="S1" s="138"/>
      <c r="T1" s="138"/>
      <c r="U1" s="138"/>
      <c r="V1" s="138"/>
      <c r="W1" s="138"/>
      <c r="X1" s="138"/>
      <c r="Y1" s="138"/>
      <c r="Z1" s="138"/>
      <c r="AA1" s="138"/>
      <c r="AB1" s="138"/>
      <c r="AC1" s="138"/>
      <c r="AD1" s="138"/>
      <c r="AE1" s="139"/>
      <c r="AF1" s="54"/>
    </row>
    <row r="2" spans="1:32" x14ac:dyDescent="0.45">
      <c r="A2" s="140"/>
      <c r="B2" s="141"/>
      <c r="C2" s="141"/>
      <c r="D2" s="141"/>
      <c r="E2" s="141"/>
      <c r="F2" s="141"/>
      <c r="G2" s="141"/>
      <c r="H2" s="141"/>
      <c r="I2" s="141"/>
      <c r="J2" s="141"/>
      <c r="K2" s="141"/>
      <c r="L2" s="141"/>
      <c r="M2" s="141"/>
      <c r="N2" s="141"/>
      <c r="O2" s="141"/>
      <c r="P2" s="141"/>
      <c r="Q2" s="141"/>
      <c r="R2" s="141"/>
      <c r="S2" s="141"/>
      <c r="T2" s="141"/>
      <c r="U2" s="141"/>
      <c r="V2" s="141"/>
      <c r="W2" s="141"/>
      <c r="X2" s="141"/>
      <c r="Y2" s="141"/>
      <c r="Z2" s="141"/>
      <c r="AA2" s="141"/>
      <c r="AB2" s="141"/>
      <c r="AC2" s="141"/>
      <c r="AD2" s="141"/>
      <c r="AE2" s="142"/>
    </row>
    <row r="3" spans="1:32" ht="14.65" thickBot="1" x14ac:dyDescent="0.5">
      <c r="A3" s="143"/>
      <c r="B3" s="144"/>
      <c r="C3" s="144"/>
      <c r="D3" s="144"/>
      <c r="E3" s="144"/>
      <c r="F3" s="144"/>
      <c r="G3" s="144"/>
      <c r="H3" s="144"/>
      <c r="I3" s="144"/>
      <c r="J3" s="144"/>
      <c r="K3" s="144"/>
      <c r="L3" s="144"/>
      <c r="M3" s="144"/>
      <c r="N3" s="144"/>
      <c r="O3" s="144"/>
      <c r="P3" s="144"/>
      <c r="Q3" s="144"/>
      <c r="R3" s="144"/>
      <c r="S3" s="144"/>
      <c r="T3" s="144"/>
      <c r="U3" s="144"/>
      <c r="V3" s="144"/>
      <c r="W3" s="144"/>
      <c r="X3" s="144"/>
      <c r="Y3" s="144"/>
      <c r="Z3" s="144"/>
      <c r="AA3" s="144"/>
      <c r="AB3" s="144"/>
      <c r="AC3" s="144"/>
      <c r="AD3" s="144"/>
      <c r="AE3" s="145"/>
    </row>
    <row r="4" spans="1:32" ht="23.65" thickBot="1" x14ac:dyDescent="0.5">
      <c r="A4" s="61" t="s">
        <v>1</v>
      </c>
      <c r="B4" s="62"/>
      <c r="C4" s="62"/>
      <c r="D4" s="62"/>
      <c r="E4" s="62"/>
      <c r="F4" s="62"/>
      <c r="G4" s="62"/>
      <c r="H4" s="62"/>
      <c r="I4" s="62"/>
      <c r="J4" s="62"/>
      <c r="K4" s="62"/>
      <c r="L4" s="62"/>
      <c r="M4" s="62"/>
      <c r="N4" s="62"/>
      <c r="O4" s="62"/>
      <c r="P4" s="62"/>
      <c r="Q4" s="62"/>
      <c r="R4" s="62"/>
      <c r="S4" s="62"/>
      <c r="T4" s="62"/>
      <c r="U4" s="62"/>
      <c r="V4" s="62"/>
      <c r="W4" s="62"/>
      <c r="X4" s="62"/>
      <c r="Y4" s="62"/>
      <c r="Z4" s="62"/>
      <c r="AA4" s="62"/>
      <c r="AB4" s="62"/>
      <c r="AC4" s="62"/>
      <c r="AD4" s="62"/>
      <c r="AE4" s="63"/>
    </row>
    <row r="5" spans="1:32" ht="23.65" thickBot="1" x14ac:dyDescent="0.5">
      <c r="A5" s="64" t="s">
        <v>2</v>
      </c>
      <c r="B5" s="65"/>
      <c r="C5" s="65"/>
      <c r="D5" s="65"/>
      <c r="E5" s="65"/>
      <c r="F5" s="65"/>
      <c r="G5" s="65"/>
      <c r="H5" s="65"/>
      <c r="I5" s="65"/>
      <c r="J5" s="65"/>
      <c r="K5" s="65"/>
      <c r="L5" s="65"/>
      <c r="M5" s="65"/>
      <c r="N5" s="65"/>
      <c r="O5" s="65"/>
      <c r="P5" s="65"/>
      <c r="Q5" s="65"/>
      <c r="R5" s="65"/>
      <c r="S5" s="65"/>
      <c r="T5" s="65"/>
      <c r="U5" s="65"/>
      <c r="V5" s="65"/>
      <c r="W5" s="65"/>
      <c r="X5" s="65"/>
      <c r="Y5" s="65"/>
      <c r="Z5" s="65"/>
      <c r="AA5" s="65"/>
      <c r="AB5" s="65"/>
      <c r="AC5" s="65"/>
      <c r="AD5" s="65"/>
      <c r="AE5" s="66"/>
    </row>
    <row r="6" spans="1:32" ht="14.65" thickBot="1" x14ac:dyDescent="0.5">
      <c r="A6" s="146" t="s">
        <v>3</v>
      </c>
      <c r="B6" s="147"/>
      <c r="C6" s="147"/>
      <c r="D6" s="147"/>
      <c r="E6" s="150" t="s">
        <v>149</v>
      </c>
      <c r="F6" s="151"/>
      <c r="G6" s="151"/>
      <c r="H6" s="151"/>
      <c r="I6" s="147" t="s">
        <v>4</v>
      </c>
      <c r="J6" s="147"/>
      <c r="K6" s="147"/>
      <c r="L6" s="147"/>
      <c r="M6" s="147"/>
      <c r="N6" s="147"/>
      <c r="O6" s="147"/>
      <c r="P6" s="147"/>
      <c r="Q6" s="152" t="s">
        <v>5</v>
      </c>
      <c r="R6" s="153"/>
      <c r="S6" s="153"/>
      <c r="T6" s="153"/>
      <c r="U6" s="153"/>
      <c r="V6" s="153"/>
      <c r="W6" s="153"/>
      <c r="X6" s="153"/>
      <c r="Y6" s="153"/>
      <c r="Z6" s="153"/>
      <c r="AA6" s="153"/>
      <c r="AB6" s="153"/>
      <c r="AC6" s="153"/>
      <c r="AD6" s="153"/>
      <c r="AE6" s="154"/>
    </row>
    <row r="7" spans="1:32" ht="15" thickTop="1" thickBot="1" x14ac:dyDescent="0.5">
      <c r="A7" s="148"/>
      <c r="B7" s="149"/>
      <c r="C7" s="149"/>
      <c r="D7" s="149"/>
      <c r="E7" s="116"/>
      <c r="F7" s="116"/>
      <c r="G7" s="116"/>
      <c r="H7" s="116"/>
      <c r="I7" s="149"/>
      <c r="J7" s="149"/>
      <c r="K7" s="149"/>
      <c r="L7" s="149"/>
      <c r="M7" s="149"/>
      <c r="N7" s="149"/>
      <c r="O7" s="149"/>
      <c r="P7" s="149"/>
      <c r="Q7" s="155"/>
      <c r="R7" s="156"/>
      <c r="S7" s="156"/>
      <c r="T7" s="156"/>
      <c r="U7" s="156"/>
      <c r="V7" s="156"/>
      <c r="W7" s="156"/>
      <c r="X7" s="156"/>
      <c r="Y7" s="156"/>
      <c r="Z7" s="156"/>
      <c r="AA7" s="156"/>
      <c r="AB7" s="156"/>
      <c r="AC7" s="156"/>
      <c r="AD7" s="156"/>
      <c r="AE7" s="157"/>
    </row>
    <row r="8" spans="1:32" ht="15" thickTop="1" thickBot="1" x14ac:dyDescent="0.5">
      <c r="A8" s="120" t="s">
        <v>6</v>
      </c>
      <c r="B8" s="121"/>
      <c r="C8" s="121"/>
      <c r="D8" s="122"/>
      <c r="E8" s="116" t="s">
        <v>200</v>
      </c>
      <c r="F8" s="116"/>
      <c r="G8" s="116"/>
      <c r="H8" s="116"/>
      <c r="I8" s="129" t="s">
        <v>199</v>
      </c>
      <c r="J8" s="129"/>
      <c r="K8" s="129"/>
      <c r="L8" s="129"/>
      <c r="M8" s="129"/>
      <c r="N8" s="129"/>
      <c r="O8" s="129"/>
      <c r="P8" s="130"/>
      <c r="Q8" s="131" t="s">
        <v>206</v>
      </c>
      <c r="R8" s="132"/>
      <c r="S8" s="132"/>
      <c r="T8" s="132"/>
      <c r="U8" s="132"/>
      <c r="V8" s="132"/>
      <c r="W8" s="132"/>
      <c r="X8" s="132"/>
      <c r="Y8" s="132"/>
      <c r="Z8" s="132"/>
      <c r="AA8" s="132"/>
      <c r="AB8" s="132"/>
      <c r="AC8" s="132"/>
      <c r="AD8" s="132"/>
      <c r="AE8" s="133"/>
    </row>
    <row r="9" spans="1:32" ht="15" thickTop="1" thickBot="1" x14ac:dyDescent="0.5">
      <c r="A9" s="123"/>
      <c r="B9" s="124"/>
      <c r="C9" s="124"/>
      <c r="D9" s="125"/>
      <c r="E9" s="116"/>
      <c r="F9" s="116"/>
      <c r="G9" s="116"/>
      <c r="H9" s="116"/>
      <c r="I9" s="129"/>
      <c r="J9" s="129"/>
      <c r="K9" s="129"/>
      <c r="L9" s="129"/>
      <c r="M9" s="129"/>
      <c r="N9" s="129"/>
      <c r="O9" s="129"/>
      <c r="P9" s="130"/>
      <c r="Q9" s="134"/>
      <c r="R9" s="135"/>
      <c r="S9" s="135"/>
      <c r="T9" s="135"/>
      <c r="U9" s="135"/>
      <c r="V9" s="135"/>
      <c r="W9" s="135"/>
      <c r="X9" s="135"/>
      <c r="Y9" s="135"/>
      <c r="Z9" s="135"/>
      <c r="AA9" s="135"/>
      <c r="AB9" s="135"/>
      <c r="AC9" s="135"/>
      <c r="AD9" s="135"/>
      <c r="AE9" s="136"/>
    </row>
    <row r="10" spans="1:32" ht="15" thickTop="1" thickBot="1" x14ac:dyDescent="0.5">
      <c r="A10" s="123"/>
      <c r="B10" s="124"/>
      <c r="C10" s="124"/>
      <c r="D10" s="125"/>
      <c r="E10" s="116"/>
      <c r="F10" s="116"/>
      <c r="G10" s="116"/>
      <c r="H10" s="116"/>
      <c r="I10" s="129"/>
      <c r="J10" s="129"/>
      <c r="K10" s="129"/>
      <c r="L10" s="129"/>
      <c r="M10" s="129"/>
      <c r="N10" s="129"/>
      <c r="O10" s="129"/>
      <c r="P10" s="130"/>
      <c r="Q10" s="134"/>
      <c r="R10" s="135"/>
      <c r="S10" s="135"/>
      <c r="T10" s="135"/>
      <c r="U10" s="135"/>
      <c r="V10" s="135"/>
      <c r="W10" s="135"/>
      <c r="X10" s="135"/>
      <c r="Y10" s="135"/>
      <c r="Z10" s="135"/>
      <c r="AA10" s="135"/>
      <c r="AB10" s="135"/>
      <c r="AC10" s="135"/>
      <c r="AD10" s="135"/>
      <c r="AE10" s="136"/>
    </row>
    <row r="11" spans="1:32" ht="15" thickTop="1" thickBot="1" x14ac:dyDescent="0.5">
      <c r="A11" s="123"/>
      <c r="B11" s="124"/>
      <c r="C11" s="124"/>
      <c r="D11" s="125"/>
      <c r="E11" s="116"/>
      <c r="F11" s="116"/>
      <c r="G11" s="116"/>
      <c r="H11" s="116"/>
      <c r="I11" s="129"/>
      <c r="J11" s="129"/>
      <c r="K11" s="129"/>
      <c r="L11" s="129"/>
      <c r="M11" s="129"/>
      <c r="N11" s="129"/>
      <c r="O11" s="129"/>
      <c r="P11" s="130"/>
      <c r="Q11" s="134"/>
      <c r="R11" s="135"/>
      <c r="S11" s="135"/>
      <c r="T11" s="135"/>
      <c r="U11" s="135"/>
      <c r="V11" s="135"/>
      <c r="W11" s="135"/>
      <c r="X11" s="135"/>
      <c r="Y11" s="135"/>
      <c r="Z11" s="135"/>
      <c r="AA11" s="135"/>
      <c r="AB11" s="135"/>
      <c r="AC11" s="135"/>
      <c r="AD11" s="135"/>
      <c r="AE11" s="136"/>
    </row>
    <row r="12" spans="1:32" ht="15" thickTop="1" thickBot="1" x14ac:dyDescent="0.5">
      <c r="A12" s="123"/>
      <c r="B12" s="124"/>
      <c r="C12" s="124"/>
      <c r="D12" s="125"/>
      <c r="E12" s="116"/>
      <c r="F12" s="116"/>
      <c r="G12" s="116"/>
      <c r="H12" s="116"/>
      <c r="I12" s="129"/>
      <c r="J12" s="129"/>
      <c r="K12" s="129"/>
      <c r="L12" s="129"/>
      <c r="M12" s="129"/>
      <c r="N12" s="129"/>
      <c r="O12" s="129"/>
      <c r="P12" s="130"/>
      <c r="Q12" s="134"/>
      <c r="R12" s="135"/>
      <c r="S12" s="135"/>
      <c r="T12" s="135"/>
      <c r="U12" s="135"/>
      <c r="V12" s="135"/>
      <c r="W12" s="135"/>
      <c r="X12" s="135"/>
      <c r="Y12" s="135"/>
      <c r="Z12" s="135"/>
      <c r="AA12" s="135"/>
      <c r="AB12" s="135"/>
      <c r="AC12" s="135"/>
      <c r="AD12" s="135"/>
      <c r="AE12" s="136"/>
    </row>
    <row r="13" spans="1:32" ht="15" thickTop="1" thickBot="1" x14ac:dyDescent="0.5">
      <c r="A13" s="126"/>
      <c r="B13" s="127"/>
      <c r="C13" s="127"/>
      <c r="D13" s="128"/>
      <c r="E13" s="116"/>
      <c r="F13" s="116"/>
      <c r="G13" s="116"/>
      <c r="H13" s="116"/>
      <c r="I13" s="129"/>
      <c r="J13" s="129"/>
      <c r="K13" s="129"/>
      <c r="L13" s="129"/>
      <c r="M13" s="129"/>
      <c r="N13" s="129"/>
      <c r="O13" s="129"/>
      <c r="P13" s="130"/>
      <c r="Q13" s="134"/>
      <c r="R13" s="135"/>
      <c r="S13" s="135"/>
      <c r="T13" s="135"/>
      <c r="U13" s="135"/>
      <c r="V13" s="135"/>
      <c r="W13" s="135"/>
      <c r="X13" s="135"/>
      <c r="Y13" s="135"/>
      <c r="Z13" s="135"/>
      <c r="AA13" s="135"/>
      <c r="AB13" s="135"/>
      <c r="AC13" s="135"/>
      <c r="AD13" s="135"/>
      <c r="AE13" s="136"/>
    </row>
    <row r="14" spans="1:32" ht="15" thickTop="1" thickBot="1" x14ac:dyDescent="0.5">
      <c r="A14" s="94" t="s">
        <v>7</v>
      </c>
      <c r="B14" s="95"/>
      <c r="C14" s="95"/>
      <c r="D14" s="95"/>
      <c r="E14" s="95"/>
      <c r="F14" s="95"/>
      <c r="G14" s="95"/>
      <c r="H14" s="95"/>
      <c r="I14" s="95"/>
      <c r="J14" s="95"/>
      <c r="K14" s="95"/>
      <c r="L14" s="95"/>
      <c r="M14" s="95"/>
      <c r="N14" s="95"/>
      <c r="O14" s="95"/>
      <c r="P14" s="95"/>
      <c r="Q14" s="134"/>
      <c r="R14" s="135"/>
      <c r="S14" s="135"/>
      <c r="T14" s="135"/>
      <c r="U14" s="135"/>
      <c r="V14" s="135"/>
      <c r="W14" s="135"/>
      <c r="X14" s="135"/>
      <c r="Y14" s="135"/>
      <c r="Z14" s="135"/>
      <c r="AA14" s="135"/>
      <c r="AB14" s="135"/>
      <c r="AC14" s="135"/>
      <c r="AD14" s="135"/>
      <c r="AE14" s="136"/>
    </row>
    <row r="15" spans="1:32" ht="15" thickTop="1" thickBot="1" x14ac:dyDescent="0.5">
      <c r="A15" s="94"/>
      <c r="B15" s="95"/>
      <c r="C15" s="95"/>
      <c r="D15" s="95"/>
      <c r="E15" s="95"/>
      <c r="F15" s="95"/>
      <c r="G15" s="95"/>
      <c r="H15" s="95"/>
      <c r="I15" s="95"/>
      <c r="J15" s="95"/>
      <c r="K15" s="95"/>
      <c r="L15" s="95"/>
      <c r="M15" s="95"/>
      <c r="N15" s="95"/>
      <c r="O15" s="95"/>
      <c r="P15" s="95"/>
      <c r="Q15" s="134"/>
      <c r="R15" s="135"/>
      <c r="S15" s="135"/>
      <c r="T15" s="135"/>
      <c r="U15" s="135"/>
      <c r="V15" s="135"/>
      <c r="W15" s="135"/>
      <c r="X15" s="135"/>
      <c r="Y15" s="135"/>
      <c r="Z15" s="135"/>
      <c r="AA15" s="135"/>
      <c r="AB15" s="135"/>
      <c r="AC15" s="135"/>
      <c r="AD15" s="135"/>
      <c r="AE15" s="136"/>
    </row>
    <row r="16" spans="1:32" ht="15" thickTop="1" thickBot="1" x14ac:dyDescent="0.5">
      <c r="A16" s="117" t="s">
        <v>207</v>
      </c>
      <c r="B16" s="118"/>
      <c r="C16" s="118"/>
      <c r="D16" s="118"/>
      <c r="E16" s="118"/>
      <c r="F16" s="118"/>
      <c r="G16" s="118"/>
      <c r="H16" s="118"/>
      <c r="I16" s="118"/>
      <c r="J16" s="118"/>
      <c r="K16" s="118"/>
      <c r="L16" s="118"/>
      <c r="M16" s="118"/>
      <c r="N16" s="118"/>
      <c r="O16" s="118"/>
      <c r="P16" s="118"/>
      <c r="Q16" s="134"/>
      <c r="R16" s="135"/>
      <c r="S16" s="135"/>
      <c r="T16" s="135"/>
      <c r="U16" s="135"/>
      <c r="V16" s="135"/>
      <c r="W16" s="135"/>
      <c r="X16" s="135"/>
      <c r="Y16" s="135"/>
      <c r="Z16" s="135"/>
      <c r="AA16" s="135"/>
      <c r="AB16" s="135"/>
      <c r="AC16" s="135"/>
      <c r="AD16" s="135"/>
      <c r="AE16" s="136"/>
    </row>
    <row r="17" spans="1:31" ht="15" thickTop="1" thickBot="1" x14ac:dyDescent="0.5">
      <c r="A17" s="119"/>
      <c r="B17" s="118"/>
      <c r="C17" s="118"/>
      <c r="D17" s="118"/>
      <c r="E17" s="118"/>
      <c r="F17" s="118"/>
      <c r="G17" s="118"/>
      <c r="H17" s="118"/>
      <c r="I17" s="118"/>
      <c r="J17" s="118"/>
      <c r="K17" s="118"/>
      <c r="L17" s="118"/>
      <c r="M17" s="118"/>
      <c r="N17" s="118"/>
      <c r="O17" s="118"/>
      <c r="P17" s="118"/>
      <c r="Q17" s="134"/>
      <c r="R17" s="135"/>
      <c r="S17" s="135"/>
      <c r="T17" s="135"/>
      <c r="U17" s="135"/>
      <c r="V17" s="135"/>
      <c r="W17" s="135"/>
      <c r="X17" s="135"/>
      <c r="Y17" s="135"/>
      <c r="Z17" s="135"/>
      <c r="AA17" s="135"/>
      <c r="AB17" s="135"/>
      <c r="AC17" s="135"/>
      <c r="AD17" s="135"/>
      <c r="AE17" s="136"/>
    </row>
    <row r="18" spans="1:31" ht="15" thickTop="1" thickBot="1" x14ac:dyDescent="0.5">
      <c r="A18" s="119"/>
      <c r="B18" s="118"/>
      <c r="C18" s="118"/>
      <c r="D18" s="118"/>
      <c r="E18" s="118"/>
      <c r="F18" s="118"/>
      <c r="G18" s="118"/>
      <c r="H18" s="118"/>
      <c r="I18" s="118"/>
      <c r="J18" s="118"/>
      <c r="K18" s="118"/>
      <c r="L18" s="118"/>
      <c r="M18" s="118"/>
      <c r="N18" s="118"/>
      <c r="O18" s="118"/>
      <c r="P18" s="118"/>
      <c r="Q18" s="134"/>
      <c r="R18" s="135"/>
      <c r="S18" s="135"/>
      <c r="T18" s="135"/>
      <c r="U18" s="135"/>
      <c r="V18" s="135"/>
      <c r="W18" s="135"/>
      <c r="X18" s="135"/>
      <c r="Y18" s="135"/>
      <c r="Z18" s="135"/>
      <c r="AA18" s="135"/>
      <c r="AB18" s="135"/>
      <c r="AC18" s="135"/>
      <c r="AD18" s="135"/>
      <c r="AE18" s="136"/>
    </row>
    <row r="19" spans="1:31" ht="15" thickTop="1" thickBot="1" x14ac:dyDescent="0.5">
      <c r="A19" s="119"/>
      <c r="B19" s="118"/>
      <c r="C19" s="118"/>
      <c r="D19" s="118"/>
      <c r="E19" s="118"/>
      <c r="F19" s="118"/>
      <c r="G19" s="118"/>
      <c r="H19" s="118"/>
      <c r="I19" s="118"/>
      <c r="J19" s="118"/>
      <c r="K19" s="118"/>
      <c r="L19" s="118"/>
      <c r="M19" s="118"/>
      <c r="N19" s="118"/>
      <c r="O19" s="118"/>
      <c r="P19" s="118"/>
      <c r="Q19" s="134"/>
      <c r="R19" s="135"/>
      <c r="S19" s="135"/>
      <c r="T19" s="135"/>
      <c r="U19" s="135"/>
      <c r="V19" s="135"/>
      <c r="W19" s="135"/>
      <c r="X19" s="135"/>
      <c r="Y19" s="135"/>
      <c r="Z19" s="135"/>
      <c r="AA19" s="135"/>
      <c r="AB19" s="135"/>
      <c r="AC19" s="135"/>
      <c r="AD19" s="135"/>
      <c r="AE19" s="136"/>
    </row>
    <row r="20" spans="1:31" ht="15" thickTop="1" thickBot="1" x14ac:dyDescent="0.5">
      <c r="A20" s="119"/>
      <c r="B20" s="118"/>
      <c r="C20" s="118"/>
      <c r="D20" s="118"/>
      <c r="E20" s="118"/>
      <c r="F20" s="118"/>
      <c r="G20" s="118"/>
      <c r="H20" s="118"/>
      <c r="I20" s="118"/>
      <c r="J20" s="118"/>
      <c r="K20" s="118"/>
      <c r="L20" s="118"/>
      <c r="M20" s="118"/>
      <c r="N20" s="118"/>
      <c r="O20" s="118"/>
      <c r="P20" s="118"/>
      <c r="Q20" s="134"/>
      <c r="R20" s="135"/>
      <c r="S20" s="135"/>
      <c r="T20" s="135"/>
      <c r="U20" s="135"/>
      <c r="V20" s="135"/>
      <c r="W20" s="135"/>
      <c r="X20" s="135"/>
      <c r="Y20" s="135"/>
      <c r="Z20" s="135"/>
      <c r="AA20" s="135"/>
      <c r="AB20" s="135"/>
      <c r="AC20" s="135"/>
      <c r="AD20" s="135"/>
      <c r="AE20" s="136"/>
    </row>
    <row r="21" spans="1:31" ht="15" thickTop="1" thickBot="1" x14ac:dyDescent="0.5">
      <c r="A21" s="119"/>
      <c r="B21" s="118"/>
      <c r="C21" s="118"/>
      <c r="D21" s="118"/>
      <c r="E21" s="118"/>
      <c r="F21" s="118"/>
      <c r="G21" s="118"/>
      <c r="H21" s="118"/>
      <c r="I21" s="118"/>
      <c r="J21" s="118"/>
      <c r="K21" s="118"/>
      <c r="L21" s="118"/>
      <c r="M21" s="118"/>
      <c r="N21" s="118"/>
      <c r="O21" s="118"/>
      <c r="P21" s="118"/>
      <c r="Q21" s="134"/>
      <c r="R21" s="135"/>
      <c r="S21" s="135"/>
      <c r="T21" s="135"/>
      <c r="U21" s="135"/>
      <c r="V21" s="135"/>
      <c r="W21" s="135"/>
      <c r="X21" s="135"/>
      <c r="Y21" s="135"/>
      <c r="Z21" s="135"/>
      <c r="AA21" s="135"/>
      <c r="AB21" s="135"/>
      <c r="AC21" s="135"/>
      <c r="AD21" s="135"/>
      <c r="AE21" s="136"/>
    </row>
    <row r="22" spans="1:31" ht="15" thickTop="1" thickBot="1" x14ac:dyDescent="0.5">
      <c r="A22" s="119"/>
      <c r="B22" s="118"/>
      <c r="C22" s="118"/>
      <c r="D22" s="118"/>
      <c r="E22" s="118"/>
      <c r="F22" s="118"/>
      <c r="G22" s="118"/>
      <c r="H22" s="118"/>
      <c r="I22" s="118"/>
      <c r="J22" s="118"/>
      <c r="K22" s="118"/>
      <c r="L22" s="118"/>
      <c r="M22" s="118"/>
      <c r="N22" s="118"/>
      <c r="O22" s="118"/>
      <c r="P22" s="118"/>
      <c r="Q22" s="134"/>
      <c r="R22" s="135"/>
      <c r="S22" s="135"/>
      <c r="T22" s="135"/>
      <c r="U22" s="135"/>
      <c r="V22" s="135"/>
      <c r="W22" s="135"/>
      <c r="X22" s="135"/>
      <c r="Y22" s="135"/>
      <c r="Z22" s="135"/>
      <c r="AA22" s="135"/>
      <c r="AB22" s="135"/>
      <c r="AC22" s="135"/>
      <c r="AD22" s="135"/>
      <c r="AE22" s="136"/>
    </row>
    <row r="23" spans="1:31" ht="15" thickTop="1" thickBot="1" x14ac:dyDescent="0.5">
      <c r="A23" s="119"/>
      <c r="B23" s="118"/>
      <c r="C23" s="118"/>
      <c r="D23" s="118"/>
      <c r="E23" s="118"/>
      <c r="F23" s="118"/>
      <c r="G23" s="118"/>
      <c r="H23" s="118"/>
      <c r="I23" s="118"/>
      <c r="J23" s="118"/>
      <c r="K23" s="118"/>
      <c r="L23" s="118"/>
      <c r="M23" s="118"/>
      <c r="N23" s="118"/>
      <c r="O23" s="118"/>
      <c r="P23" s="118"/>
      <c r="Q23" s="134"/>
      <c r="R23" s="135"/>
      <c r="S23" s="135"/>
      <c r="T23" s="135"/>
      <c r="U23" s="135"/>
      <c r="V23" s="135"/>
      <c r="W23" s="135"/>
      <c r="X23" s="135"/>
      <c r="Y23" s="135"/>
      <c r="Z23" s="135"/>
      <c r="AA23" s="135"/>
      <c r="AB23" s="135"/>
      <c r="AC23" s="135"/>
      <c r="AD23" s="135"/>
      <c r="AE23" s="136"/>
    </row>
    <row r="24" spans="1:31" ht="15" thickTop="1" thickBot="1" x14ac:dyDescent="0.5">
      <c r="A24" s="119"/>
      <c r="B24" s="118"/>
      <c r="C24" s="118"/>
      <c r="D24" s="118"/>
      <c r="E24" s="118"/>
      <c r="F24" s="118"/>
      <c r="G24" s="118"/>
      <c r="H24" s="118"/>
      <c r="I24" s="118"/>
      <c r="J24" s="118"/>
      <c r="K24" s="118"/>
      <c r="L24" s="118"/>
      <c r="M24" s="118"/>
      <c r="N24" s="118"/>
      <c r="O24" s="118"/>
      <c r="P24" s="118"/>
      <c r="Q24" s="134"/>
      <c r="R24" s="135"/>
      <c r="S24" s="135"/>
      <c r="T24" s="135"/>
      <c r="U24" s="135"/>
      <c r="V24" s="135"/>
      <c r="W24" s="135"/>
      <c r="X24" s="135"/>
      <c r="Y24" s="135"/>
      <c r="Z24" s="135"/>
      <c r="AA24" s="135"/>
      <c r="AB24" s="135"/>
      <c r="AC24" s="135"/>
      <c r="AD24" s="135"/>
      <c r="AE24" s="136"/>
    </row>
    <row r="25" spans="1:31" ht="37.799999999999997" customHeight="1" thickTop="1" thickBot="1" x14ac:dyDescent="0.5">
      <c r="A25" s="119"/>
      <c r="B25" s="118"/>
      <c r="C25" s="118"/>
      <c r="D25" s="118"/>
      <c r="E25" s="118"/>
      <c r="F25" s="118"/>
      <c r="G25" s="118"/>
      <c r="H25" s="118"/>
      <c r="I25" s="118"/>
      <c r="J25" s="118"/>
      <c r="K25" s="118"/>
      <c r="L25" s="118"/>
      <c r="M25" s="118"/>
      <c r="N25" s="118"/>
      <c r="O25" s="118"/>
      <c r="P25" s="118"/>
      <c r="Q25" s="134"/>
      <c r="R25" s="135"/>
      <c r="S25" s="135"/>
      <c r="T25" s="135"/>
      <c r="U25" s="135"/>
      <c r="V25" s="135"/>
      <c r="W25" s="135"/>
      <c r="X25" s="135"/>
      <c r="Y25" s="135"/>
      <c r="Z25" s="135"/>
      <c r="AA25" s="135"/>
      <c r="AB25" s="135"/>
      <c r="AC25" s="135"/>
      <c r="AD25" s="135"/>
      <c r="AE25" s="136"/>
    </row>
    <row r="26" spans="1:31" ht="15" thickTop="1" thickBot="1" x14ac:dyDescent="0.5">
      <c r="A26" s="94" t="s">
        <v>8</v>
      </c>
      <c r="B26" s="95"/>
      <c r="C26" s="95"/>
      <c r="D26" s="95"/>
      <c r="E26" s="95"/>
      <c r="F26" s="95"/>
      <c r="G26" s="95"/>
      <c r="H26" s="95"/>
      <c r="I26" s="95"/>
      <c r="J26" s="95"/>
      <c r="K26" s="95"/>
      <c r="L26" s="95"/>
      <c r="M26" s="95"/>
      <c r="N26" s="95"/>
      <c r="O26" s="95"/>
      <c r="P26" s="95"/>
      <c r="Q26" s="134"/>
      <c r="R26" s="135"/>
      <c r="S26" s="135"/>
      <c r="T26" s="135"/>
      <c r="U26" s="135"/>
      <c r="V26" s="135"/>
      <c r="W26" s="135"/>
      <c r="X26" s="135"/>
      <c r="Y26" s="135"/>
      <c r="Z26" s="135"/>
      <c r="AA26" s="135"/>
      <c r="AB26" s="135"/>
      <c r="AC26" s="135"/>
      <c r="AD26" s="135"/>
      <c r="AE26" s="136"/>
    </row>
    <row r="27" spans="1:31" ht="15" thickTop="1" thickBot="1" x14ac:dyDescent="0.5">
      <c r="A27" s="94"/>
      <c r="B27" s="95"/>
      <c r="C27" s="95"/>
      <c r="D27" s="95"/>
      <c r="E27" s="95"/>
      <c r="F27" s="95"/>
      <c r="G27" s="95"/>
      <c r="H27" s="95"/>
      <c r="I27" s="95"/>
      <c r="J27" s="95"/>
      <c r="K27" s="95"/>
      <c r="L27" s="95"/>
      <c r="M27" s="95"/>
      <c r="N27" s="95"/>
      <c r="O27" s="95"/>
      <c r="P27" s="95"/>
      <c r="Q27" s="134"/>
      <c r="R27" s="135"/>
      <c r="S27" s="135"/>
      <c r="T27" s="135"/>
      <c r="U27" s="135"/>
      <c r="V27" s="135"/>
      <c r="W27" s="135"/>
      <c r="X27" s="135"/>
      <c r="Y27" s="135"/>
      <c r="Z27" s="135"/>
      <c r="AA27" s="135"/>
      <c r="AB27" s="135"/>
      <c r="AC27" s="135"/>
      <c r="AD27" s="135"/>
      <c r="AE27" s="136"/>
    </row>
    <row r="28" spans="1:31" ht="15" thickTop="1" thickBot="1" x14ac:dyDescent="0.5">
      <c r="A28" s="117" t="s">
        <v>201</v>
      </c>
      <c r="B28" s="118"/>
      <c r="C28" s="118"/>
      <c r="D28" s="118"/>
      <c r="E28" s="118"/>
      <c r="F28" s="118"/>
      <c r="G28" s="118"/>
      <c r="H28" s="118"/>
      <c r="I28" s="118"/>
      <c r="J28" s="118"/>
      <c r="K28" s="118"/>
      <c r="L28" s="118"/>
      <c r="M28" s="118"/>
      <c r="N28" s="118"/>
      <c r="O28" s="118"/>
      <c r="P28" s="118"/>
      <c r="Q28" s="134"/>
      <c r="R28" s="135"/>
      <c r="S28" s="135"/>
      <c r="T28" s="135"/>
      <c r="U28" s="135"/>
      <c r="V28" s="135"/>
      <c r="W28" s="135"/>
      <c r="X28" s="135"/>
      <c r="Y28" s="135"/>
      <c r="Z28" s="135"/>
      <c r="AA28" s="135"/>
      <c r="AB28" s="135"/>
      <c r="AC28" s="135"/>
      <c r="AD28" s="135"/>
      <c r="AE28" s="136"/>
    </row>
    <row r="29" spans="1:31" ht="15" thickTop="1" thickBot="1" x14ac:dyDescent="0.5">
      <c r="A29" s="119"/>
      <c r="B29" s="118"/>
      <c r="C29" s="118"/>
      <c r="D29" s="118"/>
      <c r="E29" s="118"/>
      <c r="F29" s="118"/>
      <c r="G29" s="118"/>
      <c r="H29" s="118"/>
      <c r="I29" s="118"/>
      <c r="J29" s="118"/>
      <c r="K29" s="118"/>
      <c r="L29" s="118"/>
      <c r="M29" s="118"/>
      <c r="N29" s="118"/>
      <c r="O29" s="118"/>
      <c r="P29" s="118"/>
      <c r="Q29" s="134"/>
      <c r="R29" s="135"/>
      <c r="S29" s="135"/>
      <c r="T29" s="135"/>
      <c r="U29" s="135"/>
      <c r="V29" s="135"/>
      <c r="W29" s="135"/>
      <c r="X29" s="135"/>
      <c r="Y29" s="135"/>
      <c r="Z29" s="135"/>
      <c r="AA29" s="135"/>
      <c r="AB29" s="135"/>
      <c r="AC29" s="135"/>
      <c r="AD29" s="135"/>
      <c r="AE29" s="136"/>
    </row>
    <row r="30" spans="1:31" ht="15" thickTop="1" thickBot="1" x14ac:dyDescent="0.5">
      <c r="A30" s="119"/>
      <c r="B30" s="118"/>
      <c r="C30" s="118"/>
      <c r="D30" s="118"/>
      <c r="E30" s="118"/>
      <c r="F30" s="118"/>
      <c r="G30" s="118"/>
      <c r="H30" s="118"/>
      <c r="I30" s="118"/>
      <c r="J30" s="118"/>
      <c r="K30" s="118"/>
      <c r="L30" s="118"/>
      <c r="M30" s="118"/>
      <c r="N30" s="118"/>
      <c r="O30" s="118"/>
      <c r="P30" s="118"/>
      <c r="Q30" s="134"/>
      <c r="R30" s="135"/>
      <c r="S30" s="135"/>
      <c r="T30" s="135"/>
      <c r="U30" s="135"/>
      <c r="V30" s="135"/>
      <c r="W30" s="135"/>
      <c r="X30" s="135"/>
      <c r="Y30" s="135"/>
      <c r="Z30" s="135"/>
      <c r="AA30" s="135"/>
      <c r="AB30" s="135"/>
      <c r="AC30" s="135"/>
      <c r="AD30" s="135"/>
      <c r="AE30" s="136"/>
    </row>
    <row r="31" spans="1:31" ht="15" thickTop="1" thickBot="1" x14ac:dyDescent="0.5">
      <c r="A31" s="119"/>
      <c r="B31" s="118"/>
      <c r="C31" s="118"/>
      <c r="D31" s="118"/>
      <c r="E31" s="118"/>
      <c r="F31" s="118"/>
      <c r="G31" s="118"/>
      <c r="H31" s="118"/>
      <c r="I31" s="118"/>
      <c r="J31" s="118"/>
      <c r="K31" s="118"/>
      <c r="L31" s="118"/>
      <c r="M31" s="118"/>
      <c r="N31" s="118"/>
      <c r="O31" s="118"/>
      <c r="P31" s="118"/>
      <c r="Q31" s="134"/>
      <c r="R31" s="135"/>
      <c r="S31" s="135"/>
      <c r="T31" s="135"/>
      <c r="U31" s="135"/>
      <c r="V31" s="135"/>
      <c r="W31" s="135"/>
      <c r="X31" s="135"/>
      <c r="Y31" s="135"/>
      <c r="Z31" s="135"/>
      <c r="AA31" s="135"/>
      <c r="AB31" s="135"/>
      <c r="AC31" s="135"/>
      <c r="AD31" s="135"/>
      <c r="AE31" s="136"/>
    </row>
    <row r="32" spans="1:31" ht="15" thickTop="1" thickBot="1" x14ac:dyDescent="0.5">
      <c r="A32" s="119"/>
      <c r="B32" s="118"/>
      <c r="C32" s="118"/>
      <c r="D32" s="118"/>
      <c r="E32" s="118"/>
      <c r="F32" s="118"/>
      <c r="G32" s="118"/>
      <c r="H32" s="118"/>
      <c r="I32" s="118"/>
      <c r="J32" s="118"/>
      <c r="K32" s="118"/>
      <c r="L32" s="118"/>
      <c r="M32" s="118"/>
      <c r="N32" s="118"/>
      <c r="O32" s="118"/>
      <c r="P32" s="118"/>
      <c r="Q32" s="134"/>
      <c r="R32" s="135"/>
      <c r="S32" s="135"/>
      <c r="T32" s="135"/>
      <c r="U32" s="135"/>
      <c r="V32" s="135"/>
      <c r="W32" s="135"/>
      <c r="X32" s="135"/>
      <c r="Y32" s="135"/>
      <c r="Z32" s="135"/>
      <c r="AA32" s="135"/>
      <c r="AB32" s="135"/>
      <c r="AC32" s="135"/>
      <c r="AD32" s="135"/>
      <c r="AE32" s="136"/>
    </row>
    <row r="33" spans="1:32" ht="15" thickTop="1" thickBot="1" x14ac:dyDescent="0.5">
      <c r="A33" s="119"/>
      <c r="B33" s="118"/>
      <c r="C33" s="118"/>
      <c r="D33" s="118"/>
      <c r="E33" s="118"/>
      <c r="F33" s="118"/>
      <c r="G33" s="118"/>
      <c r="H33" s="118"/>
      <c r="I33" s="118"/>
      <c r="J33" s="118"/>
      <c r="K33" s="118"/>
      <c r="L33" s="118"/>
      <c r="M33" s="118"/>
      <c r="N33" s="118"/>
      <c r="O33" s="118"/>
      <c r="P33" s="118"/>
      <c r="Q33" s="134"/>
      <c r="R33" s="135"/>
      <c r="S33" s="135"/>
      <c r="T33" s="135"/>
      <c r="U33" s="135"/>
      <c r="V33" s="135"/>
      <c r="W33" s="135"/>
      <c r="X33" s="135"/>
      <c r="Y33" s="135"/>
      <c r="Z33" s="135"/>
      <c r="AA33" s="135"/>
      <c r="AB33" s="135"/>
      <c r="AC33" s="135"/>
      <c r="AD33" s="135"/>
      <c r="AE33" s="136"/>
    </row>
    <row r="34" spans="1:32" ht="47.45" customHeight="1" thickTop="1" thickBot="1" x14ac:dyDescent="0.5">
      <c r="A34" s="119"/>
      <c r="B34" s="118"/>
      <c r="C34" s="118"/>
      <c r="D34" s="118"/>
      <c r="E34" s="118"/>
      <c r="F34" s="118"/>
      <c r="G34" s="118"/>
      <c r="H34" s="118"/>
      <c r="I34" s="118"/>
      <c r="J34" s="118"/>
      <c r="K34" s="118"/>
      <c r="L34" s="118"/>
      <c r="M34" s="118"/>
      <c r="N34" s="118"/>
      <c r="O34" s="118"/>
      <c r="P34" s="118"/>
      <c r="Q34" s="134"/>
      <c r="R34" s="135"/>
      <c r="S34" s="135"/>
      <c r="T34" s="135"/>
      <c r="U34" s="135"/>
      <c r="V34" s="135"/>
      <c r="W34" s="135"/>
      <c r="X34" s="135"/>
      <c r="Y34" s="135"/>
      <c r="Z34" s="135"/>
      <c r="AA34" s="135"/>
      <c r="AB34" s="135"/>
      <c r="AC34" s="135"/>
      <c r="AD34" s="135"/>
      <c r="AE34" s="136"/>
      <c r="AF34" s="54"/>
    </row>
    <row r="35" spans="1:32" ht="15" thickTop="1" thickBot="1" x14ac:dyDescent="0.5">
      <c r="A35" s="94" t="s">
        <v>9</v>
      </c>
      <c r="B35" s="95"/>
      <c r="C35" s="95"/>
      <c r="D35" s="95"/>
      <c r="E35" s="95"/>
      <c r="F35" s="95"/>
      <c r="G35" s="95"/>
      <c r="H35" s="95"/>
      <c r="I35" s="95"/>
      <c r="J35" s="95"/>
      <c r="K35" s="95"/>
      <c r="L35" s="95"/>
      <c r="M35" s="95"/>
      <c r="N35" s="95"/>
      <c r="O35" s="95"/>
      <c r="P35" s="95"/>
      <c r="Q35" s="94" t="s">
        <v>10</v>
      </c>
      <c r="R35" s="95"/>
      <c r="S35" s="95"/>
      <c r="T35" s="95"/>
      <c r="U35" s="95"/>
      <c r="V35" s="95"/>
      <c r="W35" s="95"/>
      <c r="X35" s="95"/>
      <c r="Y35" s="95"/>
      <c r="Z35" s="95"/>
      <c r="AA35" s="95"/>
      <c r="AB35" s="95"/>
      <c r="AC35" s="95"/>
      <c r="AD35" s="95"/>
      <c r="AE35" s="96"/>
      <c r="AF35" s="54"/>
    </row>
    <row r="36" spans="1:32" ht="15" thickTop="1" thickBot="1" x14ac:dyDescent="0.5">
      <c r="A36" s="94"/>
      <c r="B36" s="95"/>
      <c r="C36" s="95"/>
      <c r="D36" s="95"/>
      <c r="E36" s="95"/>
      <c r="F36" s="95"/>
      <c r="G36" s="95"/>
      <c r="H36" s="95"/>
      <c r="I36" s="95"/>
      <c r="J36" s="95"/>
      <c r="K36" s="95"/>
      <c r="L36" s="95"/>
      <c r="M36" s="95"/>
      <c r="N36" s="95"/>
      <c r="O36" s="95"/>
      <c r="P36" s="95"/>
      <c r="Q36" s="97"/>
      <c r="R36" s="98"/>
      <c r="S36" s="98"/>
      <c r="T36" s="98"/>
      <c r="U36" s="98"/>
      <c r="V36" s="98"/>
      <c r="W36" s="98"/>
      <c r="X36" s="98"/>
      <c r="Y36" s="98"/>
      <c r="Z36" s="98"/>
      <c r="AA36" s="98"/>
      <c r="AB36" s="98"/>
      <c r="AC36" s="98"/>
      <c r="AD36" s="98"/>
      <c r="AE36" s="99"/>
      <c r="AF36" s="54"/>
    </row>
    <row r="37" spans="1:32" ht="15" thickTop="1" thickBot="1" x14ac:dyDescent="0.5">
      <c r="A37" s="100" t="s">
        <v>202</v>
      </c>
      <c r="B37" s="101"/>
      <c r="C37" s="101"/>
      <c r="D37" s="101"/>
      <c r="E37" s="101"/>
      <c r="F37" s="101"/>
      <c r="G37" s="101"/>
      <c r="H37" s="101"/>
      <c r="I37" s="101"/>
      <c r="J37" s="101"/>
      <c r="K37" s="101"/>
      <c r="L37" s="101"/>
      <c r="M37" s="101"/>
      <c r="N37" s="101"/>
      <c r="O37" s="101"/>
      <c r="P37" s="101"/>
      <c r="Q37" s="104" t="s">
        <v>203</v>
      </c>
      <c r="R37" s="105"/>
      <c r="S37" s="105"/>
      <c r="T37" s="105"/>
      <c r="U37" s="105"/>
      <c r="V37" s="105"/>
      <c r="W37" s="105"/>
      <c r="X37" s="105"/>
      <c r="Y37" s="105"/>
      <c r="Z37" s="105"/>
      <c r="AA37" s="105"/>
      <c r="AB37" s="105"/>
      <c r="AC37" s="105"/>
      <c r="AD37" s="105"/>
      <c r="AE37" s="106"/>
      <c r="AF37" s="54"/>
    </row>
    <row r="38" spans="1:32" ht="15" thickTop="1" thickBot="1" x14ac:dyDescent="0.5">
      <c r="A38" s="100"/>
      <c r="B38" s="101"/>
      <c r="C38" s="101"/>
      <c r="D38" s="101"/>
      <c r="E38" s="101"/>
      <c r="F38" s="101"/>
      <c r="G38" s="101"/>
      <c r="H38" s="101"/>
      <c r="I38" s="101"/>
      <c r="J38" s="101"/>
      <c r="K38" s="101"/>
      <c r="L38" s="101"/>
      <c r="M38" s="101"/>
      <c r="N38" s="101"/>
      <c r="O38" s="101"/>
      <c r="P38" s="101"/>
      <c r="Q38" s="107"/>
      <c r="R38" s="108"/>
      <c r="S38" s="108"/>
      <c r="T38" s="108"/>
      <c r="U38" s="108"/>
      <c r="V38" s="108"/>
      <c r="W38" s="108"/>
      <c r="X38" s="108"/>
      <c r="Y38" s="108"/>
      <c r="Z38" s="108"/>
      <c r="AA38" s="108"/>
      <c r="AB38" s="108"/>
      <c r="AC38" s="108"/>
      <c r="AD38" s="108"/>
      <c r="AE38" s="109"/>
      <c r="AF38" s="54"/>
    </row>
    <row r="39" spans="1:32" ht="15" thickTop="1" thickBot="1" x14ac:dyDescent="0.5">
      <c r="A39" s="100"/>
      <c r="B39" s="101"/>
      <c r="C39" s="101"/>
      <c r="D39" s="101"/>
      <c r="E39" s="101"/>
      <c r="F39" s="101"/>
      <c r="G39" s="101"/>
      <c r="H39" s="101"/>
      <c r="I39" s="101"/>
      <c r="J39" s="101"/>
      <c r="K39" s="101"/>
      <c r="L39" s="101"/>
      <c r="M39" s="101"/>
      <c r="N39" s="101"/>
      <c r="O39" s="101"/>
      <c r="P39" s="101"/>
      <c r="Q39" s="107"/>
      <c r="R39" s="108"/>
      <c r="S39" s="108"/>
      <c r="T39" s="108"/>
      <c r="U39" s="108"/>
      <c r="V39" s="108"/>
      <c r="W39" s="108"/>
      <c r="X39" s="108"/>
      <c r="Y39" s="108"/>
      <c r="Z39" s="108"/>
      <c r="AA39" s="108"/>
      <c r="AB39" s="108"/>
      <c r="AC39" s="108"/>
      <c r="AD39" s="108"/>
      <c r="AE39" s="109"/>
      <c r="AF39" s="54"/>
    </row>
    <row r="40" spans="1:32" ht="15" thickTop="1" thickBot="1" x14ac:dyDescent="0.5">
      <c r="A40" s="100"/>
      <c r="B40" s="101"/>
      <c r="C40" s="101"/>
      <c r="D40" s="101"/>
      <c r="E40" s="101"/>
      <c r="F40" s="101"/>
      <c r="G40" s="101"/>
      <c r="H40" s="101"/>
      <c r="I40" s="101"/>
      <c r="J40" s="101"/>
      <c r="K40" s="101"/>
      <c r="L40" s="101"/>
      <c r="M40" s="101"/>
      <c r="N40" s="101"/>
      <c r="O40" s="101"/>
      <c r="P40" s="101"/>
      <c r="Q40" s="107"/>
      <c r="R40" s="108"/>
      <c r="S40" s="108"/>
      <c r="T40" s="108"/>
      <c r="U40" s="108"/>
      <c r="V40" s="108"/>
      <c r="W40" s="108"/>
      <c r="X40" s="108"/>
      <c r="Y40" s="108"/>
      <c r="Z40" s="108"/>
      <c r="AA40" s="108"/>
      <c r="AB40" s="108"/>
      <c r="AC40" s="108"/>
      <c r="AD40" s="108"/>
      <c r="AE40" s="109"/>
      <c r="AF40" s="54"/>
    </row>
    <row r="41" spans="1:32" ht="15" thickTop="1" thickBot="1" x14ac:dyDescent="0.5">
      <c r="A41" s="100"/>
      <c r="B41" s="101"/>
      <c r="C41" s="101"/>
      <c r="D41" s="101"/>
      <c r="E41" s="101"/>
      <c r="F41" s="101"/>
      <c r="G41" s="101"/>
      <c r="H41" s="101"/>
      <c r="I41" s="101"/>
      <c r="J41" s="101"/>
      <c r="K41" s="101"/>
      <c r="L41" s="101"/>
      <c r="M41" s="101"/>
      <c r="N41" s="101"/>
      <c r="O41" s="101"/>
      <c r="P41" s="101"/>
      <c r="Q41" s="107"/>
      <c r="R41" s="108"/>
      <c r="S41" s="108"/>
      <c r="T41" s="108"/>
      <c r="U41" s="108"/>
      <c r="V41" s="108"/>
      <c r="W41" s="108"/>
      <c r="X41" s="108"/>
      <c r="Y41" s="108"/>
      <c r="Z41" s="108"/>
      <c r="AA41" s="108"/>
      <c r="AB41" s="108"/>
      <c r="AC41" s="108"/>
      <c r="AD41" s="108"/>
      <c r="AE41" s="109"/>
      <c r="AF41" s="54"/>
    </row>
    <row r="42" spans="1:32" ht="15" thickTop="1" thickBot="1" x14ac:dyDescent="0.5">
      <c r="A42" s="100"/>
      <c r="B42" s="101"/>
      <c r="C42" s="101"/>
      <c r="D42" s="101"/>
      <c r="E42" s="101"/>
      <c r="F42" s="101"/>
      <c r="G42" s="101"/>
      <c r="H42" s="101"/>
      <c r="I42" s="101"/>
      <c r="J42" s="101"/>
      <c r="K42" s="101"/>
      <c r="L42" s="101"/>
      <c r="M42" s="101"/>
      <c r="N42" s="101"/>
      <c r="O42" s="101"/>
      <c r="P42" s="101"/>
      <c r="Q42" s="107"/>
      <c r="R42" s="108"/>
      <c r="S42" s="108"/>
      <c r="T42" s="108"/>
      <c r="U42" s="108"/>
      <c r="V42" s="108"/>
      <c r="W42" s="108"/>
      <c r="X42" s="108"/>
      <c r="Y42" s="108"/>
      <c r="Z42" s="108"/>
      <c r="AA42" s="108"/>
      <c r="AB42" s="108"/>
      <c r="AC42" s="108"/>
      <c r="AD42" s="108"/>
      <c r="AE42" s="109"/>
      <c r="AF42" s="54"/>
    </row>
    <row r="43" spans="1:32" ht="14.65" thickTop="1" x14ac:dyDescent="0.45">
      <c r="A43" s="102"/>
      <c r="B43" s="103"/>
      <c r="C43" s="103"/>
      <c r="D43" s="103"/>
      <c r="E43" s="103"/>
      <c r="F43" s="103"/>
      <c r="G43" s="103"/>
      <c r="H43" s="103"/>
      <c r="I43" s="103"/>
      <c r="J43" s="103"/>
      <c r="K43" s="103"/>
      <c r="L43" s="103"/>
      <c r="M43" s="103"/>
      <c r="N43" s="103"/>
      <c r="O43" s="103"/>
      <c r="P43" s="103"/>
      <c r="Q43" s="110"/>
      <c r="R43" s="111"/>
      <c r="S43" s="111"/>
      <c r="T43" s="111"/>
      <c r="U43" s="111"/>
      <c r="V43" s="111"/>
      <c r="W43" s="111"/>
      <c r="X43" s="111"/>
      <c r="Y43" s="111"/>
      <c r="Z43" s="111"/>
      <c r="AA43" s="111"/>
      <c r="AB43" s="111"/>
      <c r="AC43" s="111"/>
      <c r="AD43" s="111"/>
      <c r="AE43" s="112"/>
      <c r="AF43" s="54"/>
    </row>
    <row r="44" spans="1:32" ht="18.399999999999999" thickBot="1" x14ac:dyDescent="0.6">
      <c r="A44" s="113" t="s">
        <v>11</v>
      </c>
      <c r="B44" s="114"/>
      <c r="C44" s="114"/>
      <c r="D44" s="114"/>
      <c r="E44" s="114"/>
      <c r="F44" s="114"/>
      <c r="G44" s="114"/>
      <c r="H44" s="114"/>
      <c r="I44" s="114"/>
      <c r="J44" s="114"/>
      <c r="K44" s="114"/>
      <c r="L44" s="114"/>
      <c r="M44" s="114"/>
      <c r="N44" s="114"/>
      <c r="O44" s="114"/>
      <c r="P44" s="115"/>
      <c r="Q44" s="1"/>
      <c r="R44" s="1"/>
      <c r="S44" s="1"/>
      <c r="T44" s="1"/>
      <c r="U44" s="1"/>
      <c r="V44" s="1"/>
      <c r="W44" s="1"/>
      <c r="X44" s="1"/>
      <c r="Y44" s="1"/>
      <c r="Z44" s="1"/>
      <c r="AA44" s="1"/>
      <c r="AB44" s="1"/>
      <c r="AC44" s="1"/>
      <c r="AD44" s="1"/>
      <c r="AE44" s="1"/>
    </row>
    <row r="45" spans="1:32" x14ac:dyDescent="0.45">
      <c r="A45" s="90" t="s">
        <v>12</v>
      </c>
      <c r="B45" s="91"/>
      <c r="C45" s="91"/>
      <c r="D45" s="91"/>
      <c r="E45" s="91"/>
      <c r="F45" s="91"/>
      <c r="G45" s="81">
        <v>3</v>
      </c>
      <c r="H45" s="82"/>
      <c r="I45" s="72" t="s">
        <v>13</v>
      </c>
      <c r="J45" s="73"/>
      <c r="K45" s="73"/>
      <c r="L45" s="73"/>
      <c r="M45" s="73"/>
      <c r="N45" s="73"/>
      <c r="O45" s="73"/>
      <c r="P45" s="74"/>
      <c r="Q45" s="42" t="s">
        <v>218</v>
      </c>
    </row>
    <row r="46" spans="1:32" x14ac:dyDescent="0.45">
      <c r="A46" s="92" t="s">
        <v>14</v>
      </c>
      <c r="B46" s="93"/>
      <c r="C46" s="93"/>
      <c r="D46" s="93"/>
      <c r="E46" s="93"/>
      <c r="F46" s="93"/>
      <c r="G46" s="83">
        <v>2</v>
      </c>
      <c r="H46" s="84"/>
      <c r="I46" s="75" t="s">
        <v>15</v>
      </c>
      <c r="J46" s="76"/>
      <c r="K46" s="76"/>
      <c r="L46" s="76"/>
      <c r="M46" s="76"/>
      <c r="N46" s="76"/>
      <c r="O46" s="76"/>
      <c r="P46" s="77"/>
      <c r="Q46" s="2"/>
      <c r="R46" s="2"/>
      <c r="S46" s="2"/>
      <c r="T46" s="2"/>
      <c r="U46" s="2"/>
      <c r="V46" s="2"/>
      <c r="W46" s="2"/>
      <c r="X46" s="2"/>
      <c r="Y46" s="2"/>
      <c r="Z46" s="2"/>
      <c r="AA46" s="2"/>
      <c r="AB46" s="2"/>
      <c r="AC46" s="2"/>
      <c r="AD46" s="2"/>
      <c r="AE46" s="2"/>
    </row>
    <row r="47" spans="1:32" x14ac:dyDescent="0.45">
      <c r="A47" s="92" t="s">
        <v>16</v>
      </c>
      <c r="B47" s="93"/>
      <c r="C47" s="93"/>
      <c r="D47" s="93"/>
      <c r="E47" s="93"/>
      <c r="F47" s="93"/>
      <c r="G47" s="83">
        <v>1.5</v>
      </c>
      <c r="H47" s="84"/>
      <c r="I47" s="87" t="s">
        <v>15</v>
      </c>
      <c r="J47" s="88"/>
      <c r="K47" s="88"/>
      <c r="L47" s="88"/>
      <c r="M47" s="88"/>
      <c r="N47" s="88"/>
      <c r="O47" s="88"/>
      <c r="P47" s="89"/>
      <c r="Q47" s="42" t="s">
        <v>219</v>
      </c>
    </row>
    <row r="48" spans="1:32" ht="14.65" thickBot="1" x14ac:dyDescent="0.5">
      <c r="A48" s="70" t="s">
        <v>17</v>
      </c>
      <c r="B48" s="71"/>
      <c r="C48" s="71"/>
      <c r="D48" s="71"/>
      <c r="E48" s="71"/>
      <c r="F48" s="71"/>
      <c r="G48" s="85">
        <v>2</v>
      </c>
      <c r="H48" s="86"/>
      <c r="I48" s="78" t="s">
        <v>18</v>
      </c>
      <c r="J48" s="79"/>
      <c r="K48" s="79"/>
      <c r="L48" s="79"/>
      <c r="M48" s="79"/>
      <c r="N48" s="79"/>
      <c r="O48" s="79"/>
      <c r="P48" s="80"/>
      <c r="Q48" s="2"/>
      <c r="R48" s="2"/>
      <c r="S48" s="2"/>
      <c r="T48" s="2"/>
      <c r="U48" s="2"/>
      <c r="V48" s="2"/>
      <c r="W48" s="2"/>
      <c r="X48" s="2"/>
      <c r="Y48" s="2"/>
      <c r="Z48" s="2"/>
      <c r="AA48" s="2"/>
      <c r="AB48" s="2"/>
      <c r="AC48" s="2"/>
      <c r="AD48" s="2"/>
      <c r="AE48" s="2"/>
    </row>
    <row r="49" spans="5:10" x14ac:dyDescent="0.45">
      <c r="E49" s="60" t="s">
        <v>19</v>
      </c>
      <c r="F49" s="60"/>
      <c r="G49" s="9">
        <f>SUM(G45:H48)</f>
        <v>8.5</v>
      </c>
      <c r="H49" s="67" t="s">
        <v>20</v>
      </c>
      <c r="I49" s="68"/>
      <c r="J49" s="69"/>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8" zoomScale="97" zoomScaleNormal="80" workbookViewId="0">
      <selection activeCell="P43" sqref="P43"/>
    </sheetView>
  </sheetViews>
  <sheetFormatPr defaultRowHeight="14.25" x14ac:dyDescent="0.45"/>
  <cols>
    <col min="2" max="2" width="9.53125" customWidth="1"/>
    <col min="3" max="3" width="10.46484375" customWidth="1"/>
    <col min="8" max="8" width="11.6640625" customWidth="1"/>
    <col min="13" max="13" width="10.53125" customWidth="1"/>
  </cols>
  <sheetData>
    <row r="1" spans="1:30" ht="23.25" x14ac:dyDescent="0.45">
      <c r="A1" s="219" t="s">
        <v>21</v>
      </c>
      <c r="B1" s="220"/>
      <c r="C1" s="220"/>
      <c r="D1" s="220"/>
      <c r="E1" s="220"/>
      <c r="F1" s="220"/>
      <c r="G1" s="220"/>
      <c r="H1" s="220"/>
      <c r="I1" s="220"/>
      <c r="J1" s="220"/>
      <c r="K1" s="220"/>
      <c r="L1" s="220"/>
      <c r="M1" s="220"/>
      <c r="N1" s="220"/>
      <c r="O1" s="221"/>
      <c r="P1" s="3"/>
      <c r="Q1" s="3"/>
      <c r="R1" s="3"/>
      <c r="S1" s="3"/>
      <c r="T1" s="3"/>
      <c r="U1" s="3"/>
      <c r="V1" s="3"/>
      <c r="W1" s="3"/>
      <c r="X1" s="3"/>
      <c r="Y1" s="3"/>
      <c r="Z1" s="3"/>
      <c r="AA1" s="3"/>
      <c r="AB1" s="3"/>
      <c r="AC1" s="3"/>
      <c r="AD1" s="3"/>
    </row>
    <row r="2" spans="1:30" ht="23.25" x14ac:dyDescent="0.45">
      <c r="A2" s="222"/>
      <c r="B2" s="141"/>
      <c r="C2" s="141"/>
      <c r="D2" s="141"/>
      <c r="E2" s="141"/>
      <c r="F2" s="141"/>
      <c r="G2" s="141"/>
      <c r="H2" s="141"/>
      <c r="I2" s="141"/>
      <c r="J2" s="141"/>
      <c r="K2" s="141"/>
      <c r="L2" s="141"/>
      <c r="M2" s="141"/>
      <c r="N2" s="141"/>
      <c r="O2" s="223"/>
      <c r="P2" s="3"/>
      <c r="Q2" s="3"/>
      <c r="R2" s="3"/>
      <c r="S2" s="3"/>
      <c r="T2" s="3"/>
      <c r="U2" s="3"/>
      <c r="V2" s="3"/>
      <c r="W2" s="3"/>
      <c r="X2" s="3"/>
      <c r="Y2" s="3"/>
      <c r="Z2" s="3"/>
      <c r="AA2" s="3"/>
      <c r="AB2" s="3"/>
      <c r="AC2" s="3"/>
      <c r="AD2" s="3"/>
    </row>
    <row r="3" spans="1:30" ht="23.65" thickBot="1" x14ac:dyDescent="0.5">
      <c r="A3" s="224"/>
      <c r="B3" s="144"/>
      <c r="C3" s="144"/>
      <c r="D3" s="144"/>
      <c r="E3" s="144"/>
      <c r="F3" s="144"/>
      <c r="G3" s="144"/>
      <c r="H3" s="144"/>
      <c r="I3" s="144"/>
      <c r="J3" s="144"/>
      <c r="K3" s="144"/>
      <c r="L3" s="144"/>
      <c r="M3" s="144"/>
      <c r="N3" s="144"/>
      <c r="O3" s="225"/>
      <c r="P3" s="3"/>
      <c r="Q3" s="3"/>
      <c r="R3" s="3"/>
      <c r="S3" s="3"/>
      <c r="T3" s="3"/>
      <c r="U3" s="3"/>
      <c r="V3" s="3"/>
      <c r="W3" s="3"/>
      <c r="X3" s="3"/>
      <c r="Y3" s="3"/>
      <c r="Z3" s="3"/>
      <c r="AA3" s="3"/>
      <c r="AB3" s="3"/>
      <c r="AC3" s="3"/>
      <c r="AD3" s="3"/>
    </row>
    <row r="4" spans="1:30" ht="53" customHeight="1" thickBot="1" x14ac:dyDescent="0.5">
      <c r="A4" s="226" t="s">
        <v>188</v>
      </c>
      <c r="B4" s="227"/>
      <c r="C4" s="227"/>
      <c r="D4" s="227"/>
      <c r="E4" s="227"/>
      <c r="F4" s="227"/>
      <c r="G4" s="227"/>
      <c r="H4" s="227"/>
      <c r="I4" s="227"/>
      <c r="J4" s="227"/>
      <c r="K4" s="227"/>
      <c r="L4" s="227"/>
      <c r="M4" s="227"/>
      <c r="N4" s="227"/>
      <c r="O4" s="228"/>
      <c r="P4" s="4"/>
      <c r="Q4" s="4"/>
      <c r="R4" s="4"/>
      <c r="S4" s="4"/>
      <c r="T4" s="4"/>
      <c r="U4" s="4"/>
      <c r="V4" s="4"/>
      <c r="W4" s="4"/>
      <c r="X4" s="4"/>
      <c r="Y4" s="4"/>
      <c r="Z4" s="4"/>
      <c r="AA4" s="4"/>
      <c r="AB4" s="4"/>
      <c r="AC4" s="4"/>
      <c r="AD4" s="4"/>
    </row>
    <row r="5" spans="1:30" ht="23.65" thickBot="1" x14ac:dyDescent="0.5">
      <c r="A5" s="229" t="s">
        <v>2</v>
      </c>
      <c r="B5" s="230"/>
      <c r="C5" s="230"/>
      <c r="D5" s="230"/>
      <c r="E5" s="230"/>
      <c r="F5" s="230"/>
      <c r="G5" s="230"/>
      <c r="H5" s="230"/>
      <c r="I5" s="231"/>
      <c r="J5" s="231"/>
      <c r="K5" s="231"/>
      <c r="L5" s="231"/>
      <c r="M5" s="231"/>
      <c r="N5" s="231"/>
      <c r="O5" s="232"/>
      <c r="P5" s="4"/>
      <c r="Q5" s="4"/>
      <c r="R5" s="4"/>
      <c r="S5" s="4"/>
      <c r="T5" s="4"/>
      <c r="U5" s="4"/>
      <c r="V5" s="4"/>
      <c r="W5" s="4"/>
      <c r="X5" s="4"/>
      <c r="Y5" s="4"/>
      <c r="Z5" s="4"/>
      <c r="AA5" s="4"/>
      <c r="AB5" s="4"/>
      <c r="AC5" s="4"/>
      <c r="AD5" s="4"/>
    </row>
    <row r="6" spans="1:30" ht="14.65" thickBot="1" x14ac:dyDescent="0.5">
      <c r="A6" s="233" t="s">
        <v>3</v>
      </c>
      <c r="B6" s="234"/>
      <c r="C6" s="234"/>
      <c r="D6" s="234"/>
      <c r="E6" s="237" t="s">
        <v>149</v>
      </c>
      <c r="F6" s="237"/>
      <c r="G6" s="237"/>
      <c r="H6" s="238"/>
      <c r="I6" s="241" t="s">
        <v>22</v>
      </c>
      <c r="J6" s="242"/>
      <c r="K6" s="242"/>
      <c r="L6" s="242"/>
      <c r="M6" s="242"/>
      <c r="N6" s="242"/>
      <c r="O6" s="242"/>
    </row>
    <row r="7" spans="1:30" ht="15" thickTop="1" thickBot="1" x14ac:dyDescent="0.5">
      <c r="A7" s="235"/>
      <c r="B7" s="236"/>
      <c r="C7" s="236"/>
      <c r="D7" s="236"/>
      <c r="E7" s="239"/>
      <c r="F7" s="239"/>
      <c r="G7" s="239"/>
      <c r="H7" s="240"/>
      <c r="I7" s="243"/>
      <c r="J7" s="244"/>
      <c r="K7" s="244"/>
      <c r="L7" s="244"/>
      <c r="M7" s="244"/>
      <c r="N7" s="244"/>
      <c r="O7" s="244"/>
    </row>
    <row r="8" spans="1:30" ht="14.65" thickBot="1" x14ac:dyDescent="0.5">
      <c r="A8" s="235" t="s">
        <v>23</v>
      </c>
      <c r="B8" s="236"/>
      <c r="C8" s="236"/>
      <c r="D8" s="236"/>
      <c r="E8" s="245" t="s">
        <v>150</v>
      </c>
      <c r="F8" s="246"/>
      <c r="G8" s="246"/>
      <c r="H8" s="247"/>
      <c r="I8" s="254" t="s">
        <v>153</v>
      </c>
      <c r="J8" s="255"/>
      <c r="K8" s="255"/>
      <c r="L8" s="255"/>
      <c r="M8" s="255"/>
      <c r="N8" s="255"/>
      <c r="O8" s="256"/>
    </row>
    <row r="9" spans="1:30" ht="15" thickTop="1" thickBot="1" x14ac:dyDescent="0.5">
      <c r="A9" s="235"/>
      <c r="B9" s="236"/>
      <c r="C9" s="236"/>
      <c r="D9" s="236"/>
      <c r="E9" s="248"/>
      <c r="F9" s="249"/>
      <c r="G9" s="249"/>
      <c r="H9" s="250"/>
      <c r="I9" s="257"/>
      <c r="J9" s="258"/>
      <c r="K9" s="258"/>
      <c r="L9" s="258"/>
      <c r="M9" s="258"/>
      <c r="N9" s="258"/>
      <c r="O9" s="259"/>
    </row>
    <row r="10" spans="1:30" ht="15" thickTop="1" thickBot="1" x14ac:dyDescent="0.5">
      <c r="A10" s="235"/>
      <c r="B10" s="236"/>
      <c r="C10" s="236"/>
      <c r="D10" s="236"/>
      <c r="E10" s="248"/>
      <c r="F10" s="249"/>
      <c r="G10" s="249"/>
      <c r="H10" s="250"/>
      <c r="I10" s="257"/>
      <c r="J10" s="258"/>
      <c r="K10" s="258"/>
      <c r="L10" s="258"/>
      <c r="M10" s="258"/>
      <c r="N10" s="258"/>
      <c r="O10" s="259"/>
    </row>
    <row r="11" spans="1:30" ht="15" thickTop="1" thickBot="1" x14ac:dyDescent="0.5">
      <c r="A11" s="235"/>
      <c r="B11" s="236"/>
      <c r="C11" s="236"/>
      <c r="D11" s="236"/>
      <c r="E11" s="251"/>
      <c r="F11" s="252"/>
      <c r="G11" s="252"/>
      <c r="H11" s="253"/>
      <c r="I11" s="257"/>
      <c r="J11" s="258"/>
      <c r="K11" s="258"/>
      <c r="L11" s="258"/>
      <c r="M11" s="258"/>
      <c r="N11" s="258"/>
      <c r="O11" s="259"/>
    </row>
    <row r="12" spans="1:30" ht="15" thickTop="1" thickBot="1" x14ac:dyDescent="0.5">
      <c r="A12" s="235" t="s">
        <v>24</v>
      </c>
      <c r="B12" s="236"/>
      <c r="C12" s="236"/>
      <c r="D12" s="236"/>
      <c r="E12" s="239" t="s">
        <v>151</v>
      </c>
      <c r="F12" s="239"/>
      <c r="G12" s="239"/>
      <c r="H12" s="240"/>
      <c r="I12" s="257"/>
      <c r="J12" s="258"/>
      <c r="K12" s="258"/>
      <c r="L12" s="258"/>
      <c r="M12" s="258"/>
      <c r="N12" s="258"/>
      <c r="O12" s="259"/>
    </row>
    <row r="13" spans="1:30" ht="15" thickTop="1" thickBot="1" x14ac:dyDescent="0.5">
      <c r="A13" s="235"/>
      <c r="B13" s="236"/>
      <c r="C13" s="236"/>
      <c r="D13" s="236"/>
      <c r="E13" s="239"/>
      <c r="F13" s="239"/>
      <c r="G13" s="239"/>
      <c r="H13" s="240"/>
      <c r="I13" s="257"/>
      <c r="J13" s="258"/>
      <c r="K13" s="258"/>
      <c r="L13" s="258"/>
      <c r="M13" s="258"/>
      <c r="N13" s="258"/>
      <c r="O13" s="259"/>
    </row>
    <row r="14" spans="1:30" ht="15" thickTop="1" thickBot="1" x14ac:dyDescent="0.5">
      <c r="A14" s="235" t="s">
        <v>25</v>
      </c>
      <c r="B14" s="236"/>
      <c r="C14" s="236"/>
      <c r="D14" s="236"/>
      <c r="E14" s="239" t="s">
        <v>152</v>
      </c>
      <c r="F14" s="239"/>
      <c r="G14" s="239"/>
      <c r="H14" s="240"/>
      <c r="I14" s="257"/>
      <c r="J14" s="258"/>
      <c r="K14" s="258"/>
      <c r="L14" s="258"/>
      <c r="M14" s="258"/>
      <c r="N14" s="258"/>
      <c r="O14" s="259"/>
    </row>
    <row r="15" spans="1:30" ht="15" thickTop="1" thickBot="1" x14ac:dyDescent="0.5">
      <c r="A15" s="263"/>
      <c r="B15" s="264"/>
      <c r="C15" s="264"/>
      <c r="D15" s="264"/>
      <c r="E15" s="265"/>
      <c r="F15" s="265"/>
      <c r="G15" s="265"/>
      <c r="H15" s="266"/>
      <c r="I15" s="260"/>
      <c r="J15" s="261"/>
      <c r="K15" s="261"/>
      <c r="L15" s="261"/>
      <c r="M15" s="261"/>
      <c r="N15" s="261"/>
      <c r="O15" s="262"/>
    </row>
    <row r="16" spans="1:30" x14ac:dyDescent="0.45">
      <c r="A16" s="202" t="s">
        <v>26</v>
      </c>
      <c r="B16" s="203"/>
      <c r="C16" s="203"/>
      <c r="D16" s="203"/>
      <c r="E16" s="203"/>
      <c r="F16" s="203"/>
      <c r="G16" s="203"/>
      <c r="H16" s="203"/>
      <c r="I16" s="203"/>
      <c r="J16" s="203"/>
      <c r="K16" s="203"/>
      <c r="L16" s="203"/>
      <c r="M16" s="203"/>
      <c r="N16" s="203"/>
      <c r="O16" s="204"/>
    </row>
    <row r="17" spans="1:15" ht="14.65" thickBot="1" x14ac:dyDescent="0.5">
      <c r="A17" s="205"/>
      <c r="B17" s="206"/>
      <c r="C17" s="206"/>
      <c r="D17" s="206"/>
      <c r="E17" s="206"/>
      <c r="F17" s="206"/>
      <c r="G17" s="206"/>
      <c r="H17" s="206"/>
      <c r="I17" s="206"/>
      <c r="J17" s="206"/>
      <c r="K17" s="206"/>
      <c r="L17" s="206"/>
      <c r="M17" s="206"/>
      <c r="N17" s="206"/>
      <c r="O17" s="207"/>
    </row>
    <row r="18" spans="1:15" ht="14.65" thickBot="1" x14ac:dyDescent="0.5">
      <c r="A18" s="208" t="s">
        <v>27</v>
      </c>
      <c r="B18" s="209"/>
      <c r="C18" s="209"/>
      <c r="D18" s="209"/>
      <c r="E18" s="209"/>
      <c r="F18" s="209" t="s">
        <v>28</v>
      </c>
      <c r="G18" s="209"/>
      <c r="H18" s="209"/>
      <c r="I18" s="209"/>
      <c r="J18" s="209"/>
      <c r="K18" s="209" t="s">
        <v>29</v>
      </c>
      <c r="L18" s="209"/>
      <c r="M18" s="209"/>
      <c r="N18" s="209"/>
      <c r="O18" s="210"/>
    </row>
    <row r="19" spans="1:15" ht="28.5" x14ac:dyDescent="0.45">
      <c r="A19" s="211" t="s">
        <v>30</v>
      </c>
      <c r="B19" s="212"/>
      <c r="C19" s="22" t="s">
        <v>31</v>
      </c>
      <c r="D19" s="212" t="s">
        <v>32</v>
      </c>
      <c r="E19" s="212"/>
      <c r="F19" s="212" t="s">
        <v>30</v>
      </c>
      <c r="G19" s="212"/>
      <c r="H19" s="22" t="s">
        <v>31</v>
      </c>
      <c r="I19" s="212" t="s">
        <v>32</v>
      </c>
      <c r="J19" s="212"/>
      <c r="K19" s="212" t="s">
        <v>30</v>
      </c>
      <c r="L19" s="212"/>
      <c r="M19" s="22" t="s">
        <v>31</v>
      </c>
      <c r="N19" s="212" t="s">
        <v>32</v>
      </c>
      <c r="O19" s="213"/>
    </row>
    <row r="20" spans="1:15" x14ac:dyDescent="0.45">
      <c r="A20" s="198" t="s">
        <v>210</v>
      </c>
      <c r="B20" s="190"/>
      <c r="C20" s="190" t="s">
        <v>156</v>
      </c>
      <c r="D20" s="190" t="s">
        <v>160</v>
      </c>
      <c r="E20" s="190"/>
      <c r="F20" s="190" t="s">
        <v>211</v>
      </c>
      <c r="G20" s="190"/>
      <c r="H20" s="190" t="s">
        <v>156</v>
      </c>
      <c r="I20" s="190" t="s">
        <v>161</v>
      </c>
      <c r="J20" s="190"/>
      <c r="K20" s="190" t="s">
        <v>212</v>
      </c>
      <c r="L20" s="190"/>
      <c r="M20" s="190" t="s">
        <v>156</v>
      </c>
      <c r="N20" s="190" t="s">
        <v>162</v>
      </c>
      <c r="O20" s="192"/>
    </row>
    <row r="21" spans="1:15" ht="14.65" thickBot="1" x14ac:dyDescent="0.5">
      <c r="A21" s="199"/>
      <c r="B21" s="191"/>
      <c r="C21" s="191"/>
      <c r="D21" s="191"/>
      <c r="E21" s="191"/>
      <c r="F21" s="191"/>
      <c r="G21" s="191"/>
      <c r="H21" s="191"/>
      <c r="I21" s="191"/>
      <c r="J21" s="191"/>
      <c r="K21" s="191"/>
      <c r="L21" s="191"/>
      <c r="M21" s="191"/>
      <c r="N21" s="191"/>
      <c r="O21" s="193"/>
    </row>
    <row r="22" spans="1:15" x14ac:dyDescent="0.45">
      <c r="A22" s="194" t="s">
        <v>33</v>
      </c>
      <c r="B22" s="195"/>
      <c r="C22" s="195"/>
      <c r="D22" s="196" t="s">
        <v>220</v>
      </c>
      <c r="E22" s="197"/>
      <c r="F22" s="194" t="s">
        <v>33</v>
      </c>
      <c r="G22" s="195"/>
      <c r="H22" s="195"/>
      <c r="I22" s="196" t="s">
        <v>220</v>
      </c>
      <c r="J22" s="197"/>
      <c r="K22" s="194" t="s">
        <v>33</v>
      </c>
      <c r="L22" s="195"/>
      <c r="M22" s="195"/>
      <c r="N22" s="196" t="s">
        <v>220</v>
      </c>
      <c r="O22" s="197"/>
    </row>
    <row r="23" spans="1:15" x14ac:dyDescent="0.45">
      <c r="A23" s="164" t="s">
        <v>221</v>
      </c>
      <c r="B23" s="165"/>
      <c r="C23" s="165"/>
      <c r="D23" s="165"/>
      <c r="E23" s="166"/>
      <c r="F23" s="164" t="s">
        <v>221</v>
      </c>
      <c r="G23" s="165"/>
      <c r="H23" s="165"/>
      <c r="I23" s="165"/>
      <c r="J23" s="166"/>
      <c r="K23" s="164" t="s">
        <v>221</v>
      </c>
      <c r="L23" s="165"/>
      <c r="M23" s="165"/>
      <c r="N23" s="165"/>
      <c r="O23" s="166"/>
    </row>
    <row r="24" spans="1:15" x14ac:dyDescent="0.45">
      <c r="A24" s="167" t="s">
        <v>11</v>
      </c>
      <c r="B24" s="168"/>
      <c r="C24" s="168"/>
      <c r="D24" s="168"/>
      <c r="E24" s="169"/>
      <c r="F24" s="167" t="s">
        <v>11</v>
      </c>
      <c r="G24" s="168"/>
      <c r="H24" s="168"/>
      <c r="I24" s="168"/>
      <c r="J24" s="169"/>
      <c r="K24" s="167" t="s">
        <v>11</v>
      </c>
      <c r="L24" s="168"/>
      <c r="M24" s="168"/>
      <c r="N24" s="168"/>
      <c r="O24" s="169"/>
    </row>
    <row r="25" spans="1:15" x14ac:dyDescent="0.45">
      <c r="A25" s="170" t="s">
        <v>34</v>
      </c>
      <c r="B25" s="171"/>
      <c r="C25" s="171"/>
      <c r="D25" s="172">
        <v>1</v>
      </c>
      <c r="E25" s="173"/>
      <c r="F25" s="170" t="s">
        <v>34</v>
      </c>
      <c r="G25" s="171"/>
      <c r="H25" s="171"/>
      <c r="I25" s="172">
        <v>1</v>
      </c>
      <c r="J25" s="173"/>
      <c r="K25" s="170" t="s">
        <v>34</v>
      </c>
      <c r="L25" s="171"/>
      <c r="M25" s="171"/>
      <c r="N25" s="172">
        <v>1</v>
      </c>
      <c r="O25" s="173"/>
    </row>
    <row r="26" spans="1:15" ht="29" customHeight="1" thickBot="1" x14ac:dyDescent="0.5">
      <c r="A26" s="160" t="s">
        <v>35</v>
      </c>
      <c r="B26" s="161"/>
      <c r="C26" s="161"/>
      <c r="D26" s="85">
        <v>1</v>
      </c>
      <c r="E26" s="214"/>
      <c r="F26" s="160" t="s">
        <v>35</v>
      </c>
      <c r="G26" s="161"/>
      <c r="H26" s="161"/>
      <c r="I26" s="85">
        <v>1</v>
      </c>
      <c r="J26" s="214"/>
      <c r="K26" s="160" t="s">
        <v>35</v>
      </c>
      <c r="L26" s="161"/>
      <c r="M26" s="161"/>
      <c r="N26" s="85">
        <v>1</v>
      </c>
      <c r="O26" s="214"/>
    </row>
    <row r="27" spans="1:15" x14ac:dyDescent="0.45">
      <c r="A27" s="202" t="s">
        <v>36</v>
      </c>
      <c r="B27" s="203"/>
      <c r="C27" s="203"/>
      <c r="D27" s="203"/>
      <c r="E27" s="203"/>
      <c r="F27" s="203"/>
      <c r="G27" s="203"/>
      <c r="H27" s="203"/>
      <c r="I27" s="203"/>
      <c r="J27" s="203"/>
      <c r="K27" s="203"/>
      <c r="L27" s="203"/>
      <c r="M27" s="203"/>
      <c r="N27" s="203"/>
      <c r="O27" s="204"/>
    </row>
    <row r="28" spans="1:15" ht="14.65" thickBot="1" x14ac:dyDescent="0.5">
      <c r="A28" s="205"/>
      <c r="B28" s="206"/>
      <c r="C28" s="206"/>
      <c r="D28" s="206"/>
      <c r="E28" s="206"/>
      <c r="F28" s="206"/>
      <c r="G28" s="206"/>
      <c r="H28" s="206"/>
      <c r="I28" s="206"/>
      <c r="J28" s="206"/>
      <c r="K28" s="206"/>
      <c r="L28" s="206"/>
      <c r="M28" s="206"/>
      <c r="N28" s="206"/>
      <c r="O28" s="207"/>
    </row>
    <row r="29" spans="1:15" ht="14.65" thickBot="1" x14ac:dyDescent="0.5">
      <c r="A29" s="208" t="s">
        <v>27</v>
      </c>
      <c r="B29" s="209"/>
      <c r="C29" s="209"/>
      <c r="D29" s="209"/>
      <c r="E29" s="209"/>
      <c r="F29" s="209" t="s">
        <v>28</v>
      </c>
      <c r="G29" s="209"/>
      <c r="H29" s="209"/>
      <c r="I29" s="209"/>
      <c r="J29" s="209"/>
      <c r="K29" s="209" t="s">
        <v>29</v>
      </c>
      <c r="L29" s="209"/>
      <c r="M29" s="209"/>
      <c r="N29" s="209"/>
      <c r="O29" s="210"/>
    </row>
    <row r="30" spans="1:15" ht="28.5" x14ac:dyDescent="0.45">
      <c r="A30" s="211" t="s">
        <v>30</v>
      </c>
      <c r="B30" s="212"/>
      <c r="C30" s="22" t="s">
        <v>31</v>
      </c>
      <c r="D30" s="212" t="s">
        <v>32</v>
      </c>
      <c r="E30" s="212"/>
      <c r="F30" s="212" t="s">
        <v>30</v>
      </c>
      <c r="G30" s="212"/>
      <c r="H30" s="22" t="s">
        <v>31</v>
      </c>
      <c r="I30" s="212" t="s">
        <v>32</v>
      </c>
      <c r="J30" s="212"/>
      <c r="K30" s="212" t="s">
        <v>30</v>
      </c>
      <c r="L30" s="212"/>
      <c r="M30" s="22" t="s">
        <v>31</v>
      </c>
      <c r="N30" s="212" t="s">
        <v>32</v>
      </c>
      <c r="O30" s="213"/>
    </row>
    <row r="31" spans="1:15" x14ac:dyDescent="0.45">
      <c r="A31" s="198" t="s">
        <v>209</v>
      </c>
      <c r="B31" s="190"/>
      <c r="C31" s="200" t="s">
        <v>154</v>
      </c>
      <c r="D31" s="190" t="s">
        <v>155</v>
      </c>
      <c r="E31" s="190"/>
      <c r="F31" s="190" t="s">
        <v>208</v>
      </c>
      <c r="G31" s="190"/>
      <c r="H31" s="201" t="s">
        <v>156</v>
      </c>
      <c r="I31" s="190" t="s">
        <v>157</v>
      </c>
      <c r="J31" s="190"/>
      <c r="K31" s="190" t="s">
        <v>159</v>
      </c>
      <c r="L31" s="190"/>
      <c r="M31" s="190" t="s">
        <v>158</v>
      </c>
      <c r="N31" s="190" t="s">
        <v>159</v>
      </c>
      <c r="O31" s="192"/>
    </row>
    <row r="32" spans="1:15" ht="14.65" thickBot="1" x14ac:dyDescent="0.5">
      <c r="A32" s="199"/>
      <c r="B32" s="191"/>
      <c r="C32" s="191"/>
      <c r="D32" s="191"/>
      <c r="E32" s="191"/>
      <c r="F32" s="191"/>
      <c r="G32" s="191"/>
      <c r="H32" s="191"/>
      <c r="I32" s="191"/>
      <c r="J32" s="191"/>
      <c r="K32" s="191"/>
      <c r="L32" s="191"/>
      <c r="M32" s="191"/>
      <c r="N32" s="191"/>
      <c r="O32" s="193"/>
    </row>
    <row r="33" spans="1:15" x14ac:dyDescent="0.45">
      <c r="A33" s="194" t="s">
        <v>33</v>
      </c>
      <c r="B33" s="195"/>
      <c r="C33" s="195"/>
      <c r="D33" s="196" t="s">
        <v>220</v>
      </c>
      <c r="E33" s="197"/>
      <c r="F33" s="194" t="s">
        <v>33</v>
      </c>
      <c r="G33" s="195"/>
      <c r="H33" s="195"/>
      <c r="I33" s="196" t="s">
        <v>220</v>
      </c>
      <c r="J33" s="197"/>
      <c r="K33" s="194" t="s">
        <v>33</v>
      </c>
      <c r="L33" s="195"/>
      <c r="M33" s="195"/>
      <c r="N33" s="196" t="s">
        <v>220</v>
      </c>
      <c r="O33" s="197"/>
    </row>
    <row r="34" spans="1:15" x14ac:dyDescent="0.45">
      <c r="A34" s="164" t="s">
        <v>221</v>
      </c>
      <c r="B34" s="165"/>
      <c r="C34" s="165"/>
      <c r="D34" s="165"/>
      <c r="E34" s="166"/>
      <c r="F34" s="164" t="s">
        <v>221</v>
      </c>
      <c r="G34" s="165"/>
      <c r="H34" s="165"/>
      <c r="I34" s="165"/>
      <c r="J34" s="166"/>
      <c r="K34" s="164" t="s">
        <v>221</v>
      </c>
      <c r="L34" s="165"/>
      <c r="M34" s="165"/>
      <c r="N34" s="165"/>
      <c r="O34" s="166"/>
    </row>
    <row r="35" spans="1:15" x14ac:dyDescent="0.45">
      <c r="A35" s="167" t="s">
        <v>11</v>
      </c>
      <c r="B35" s="168"/>
      <c r="C35" s="168"/>
      <c r="D35" s="168"/>
      <c r="E35" s="169"/>
      <c r="F35" s="167" t="s">
        <v>11</v>
      </c>
      <c r="G35" s="168"/>
      <c r="H35" s="168"/>
      <c r="I35" s="168"/>
      <c r="J35" s="169"/>
      <c r="K35" s="167" t="s">
        <v>11</v>
      </c>
      <c r="L35" s="168"/>
      <c r="M35" s="168"/>
      <c r="N35" s="168"/>
      <c r="O35" s="169"/>
    </row>
    <row r="36" spans="1:15" x14ac:dyDescent="0.45">
      <c r="A36" s="170" t="s">
        <v>34</v>
      </c>
      <c r="B36" s="171"/>
      <c r="C36" s="171"/>
      <c r="D36" s="172">
        <v>1</v>
      </c>
      <c r="E36" s="173"/>
      <c r="F36" s="170" t="s">
        <v>34</v>
      </c>
      <c r="G36" s="171"/>
      <c r="H36" s="171"/>
      <c r="I36" s="172">
        <v>1</v>
      </c>
      <c r="J36" s="173"/>
      <c r="K36" s="170" t="s">
        <v>34</v>
      </c>
      <c r="L36" s="171"/>
      <c r="M36" s="171"/>
      <c r="N36" s="172">
        <v>1</v>
      </c>
      <c r="O36" s="173"/>
    </row>
    <row r="37" spans="1:15" ht="29" customHeight="1" thickBot="1" x14ac:dyDescent="0.5">
      <c r="A37" s="160" t="s">
        <v>35</v>
      </c>
      <c r="B37" s="161"/>
      <c r="C37" s="161"/>
      <c r="D37" s="162">
        <v>1</v>
      </c>
      <c r="E37" s="163"/>
      <c r="F37" s="160" t="s">
        <v>35</v>
      </c>
      <c r="G37" s="161"/>
      <c r="H37" s="161"/>
      <c r="I37" s="162">
        <v>1</v>
      </c>
      <c r="J37" s="163"/>
      <c r="K37" s="160" t="s">
        <v>35</v>
      </c>
      <c r="L37" s="161"/>
      <c r="M37" s="161"/>
      <c r="N37" s="162">
        <v>1</v>
      </c>
      <c r="O37" s="163"/>
    </row>
    <row r="38" spans="1:15" ht="14.25" customHeight="1" x14ac:dyDescent="0.45">
      <c r="A38" s="174" t="s">
        <v>37</v>
      </c>
      <c r="B38" s="175"/>
      <c r="C38" s="175"/>
      <c r="D38" s="175"/>
      <c r="E38" s="175"/>
      <c r="F38" s="175"/>
      <c r="G38" s="180" t="s">
        <v>213</v>
      </c>
      <c r="H38" s="180"/>
      <c r="I38" s="180"/>
      <c r="J38" s="180"/>
      <c r="K38" s="180"/>
      <c r="L38" s="180"/>
      <c r="M38" s="180"/>
      <c r="N38" s="183" t="s">
        <v>11</v>
      </c>
      <c r="O38" s="184"/>
    </row>
    <row r="39" spans="1:15" x14ac:dyDescent="0.45">
      <c r="A39" s="176"/>
      <c r="B39" s="177"/>
      <c r="C39" s="177"/>
      <c r="D39" s="177"/>
      <c r="E39" s="177"/>
      <c r="F39" s="177"/>
      <c r="G39" s="181"/>
      <c r="H39" s="181"/>
      <c r="I39" s="181"/>
      <c r="J39" s="181"/>
      <c r="K39" s="181"/>
      <c r="L39" s="181"/>
      <c r="M39" s="181"/>
      <c r="N39" s="172">
        <v>4</v>
      </c>
      <c r="O39" s="169" t="s">
        <v>38</v>
      </c>
    </row>
    <row r="40" spans="1:15" ht="175.8" customHeight="1" thickBot="1" x14ac:dyDescent="0.5">
      <c r="A40" s="178"/>
      <c r="B40" s="179"/>
      <c r="C40" s="179"/>
      <c r="D40" s="179"/>
      <c r="E40" s="179"/>
      <c r="F40" s="179"/>
      <c r="G40" s="182"/>
      <c r="H40" s="182"/>
      <c r="I40" s="182"/>
      <c r="J40" s="182"/>
      <c r="K40" s="182"/>
      <c r="L40" s="182"/>
      <c r="M40" s="182"/>
      <c r="N40" s="215"/>
      <c r="O40" s="216"/>
    </row>
    <row r="41" spans="1:15" x14ac:dyDescent="0.45">
      <c r="A41" s="185" t="s">
        <v>39</v>
      </c>
      <c r="B41" s="186"/>
      <c r="C41" s="186"/>
      <c r="D41" s="186"/>
      <c r="E41" s="186"/>
      <c r="F41" s="186"/>
      <c r="G41" s="187" t="s">
        <v>189</v>
      </c>
      <c r="H41" s="187"/>
      <c r="I41" s="187"/>
      <c r="J41" s="187"/>
      <c r="K41" s="187"/>
      <c r="L41" s="187"/>
      <c r="M41" s="187"/>
      <c r="N41" s="217"/>
      <c r="O41" s="218"/>
    </row>
    <row r="42" spans="1:15" x14ac:dyDescent="0.45">
      <c r="A42" s="176"/>
      <c r="B42" s="177"/>
      <c r="C42" s="177"/>
      <c r="D42" s="177"/>
      <c r="E42" s="177"/>
      <c r="F42" s="177"/>
      <c r="G42" s="188"/>
      <c r="H42" s="188"/>
      <c r="I42" s="188"/>
      <c r="J42" s="188"/>
      <c r="K42" s="188"/>
      <c r="L42" s="188"/>
      <c r="M42" s="188"/>
      <c r="N42" s="172">
        <v>4</v>
      </c>
      <c r="O42" s="169" t="s">
        <v>38</v>
      </c>
    </row>
    <row r="43" spans="1:15" ht="89.45" customHeight="1" thickBot="1" x14ac:dyDescent="0.5">
      <c r="A43" s="178"/>
      <c r="B43" s="179"/>
      <c r="C43" s="179"/>
      <c r="D43" s="179"/>
      <c r="E43" s="179"/>
      <c r="F43" s="179"/>
      <c r="G43" s="189"/>
      <c r="H43" s="189"/>
      <c r="I43" s="189"/>
      <c r="J43" s="189"/>
      <c r="K43" s="189"/>
      <c r="L43" s="189"/>
      <c r="M43" s="189"/>
      <c r="N43" s="215"/>
      <c r="O43" s="216"/>
    </row>
    <row r="44" spans="1:15" ht="14.65" thickBot="1" x14ac:dyDescent="0.5">
      <c r="J44" s="158" t="s">
        <v>40</v>
      </c>
      <c r="K44" s="159"/>
      <c r="L44" s="159"/>
      <c r="M44" s="159"/>
      <c r="N44" s="21">
        <f>D25+D26+I25+I26+N25+N26+N36+N37+I37+I36+D37+D36+N42+N39</f>
        <v>20</v>
      </c>
      <c r="O44" s="27" t="s">
        <v>41</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X38"/>
  <sheetViews>
    <sheetView topLeftCell="A17" zoomScale="74" zoomScaleNormal="70" workbookViewId="0">
      <selection activeCell="S38" sqref="S38"/>
    </sheetView>
  </sheetViews>
  <sheetFormatPr defaultRowHeight="14.25" x14ac:dyDescent="0.45"/>
  <cols>
    <col min="15" max="15" width="17.33203125" customWidth="1"/>
    <col min="16" max="16" width="10" customWidth="1"/>
    <col min="17" max="17" width="13.33203125" customWidth="1"/>
  </cols>
  <sheetData>
    <row r="1" spans="1:17" x14ac:dyDescent="0.45">
      <c r="A1" s="219" t="s">
        <v>42</v>
      </c>
      <c r="B1" s="220"/>
      <c r="C1" s="220"/>
      <c r="D1" s="220"/>
      <c r="E1" s="220"/>
      <c r="F1" s="220"/>
      <c r="G1" s="220"/>
      <c r="H1" s="220"/>
      <c r="I1" s="220"/>
      <c r="J1" s="220"/>
      <c r="K1" s="220"/>
      <c r="L1" s="220"/>
      <c r="M1" s="220"/>
      <c r="N1" s="221"/>
      <c r="O1" s="267" t="s">
        <v>43</v>
      </c>
      <c r="P1" s="268"/>
      <c r="Q1" s="269"/>
    </row>
    <row r="2" spans="1:17" ht="14.65" thickBot="1" x14ac:dyDescent="0.5">
      <c r="A2" s="222"/>
      <c r="B2" s="141"/>
      <c r="C2" s="141"/>
      <c r="D2" s="141"/>
      <c r="E2" s="141"/>
      <c r="F2" s="141"/>
      <c r="G2" s="141"/>
      <c r="H2" s="141"/>
      <c r="I2" s="141"/>
      <c r="J2" s="141"/>
      <c r="K2" s="141"/>
      <c r="L2" s="141"/>
      <c r="M2" s="141"/>
      <c r="N2" s="223"/>
      <c r="O2" s="270"/>
      <c r="P2" s="271"/>
      <c r="Q2" s="272"/>
    </row>
    <row r="3" spans="1:17" ht="14.65" thickBot="1" x14ac:dyDescent="0.5">
      <c r="A3" s="224"/>
      <c r="B3" s="144"/>
      <c r="C3" s="144"/>
      <c r="D3" s="144"/>
      <c r="E3" s="144"/>
      <c r="F3" s="144"/>
      <c r="G3" s="144"/>
      <c r="H3" s="144"/>
      <c r="I3" s="144"/>
      <c r="J3" s="144"/>
      <c r="K3" s="144"/>
      <c r="L3" s="144"/>
      <c r="M3" s="144"/>
      <c r="N3" s="225"/>
      <c r="O3" s="273" t="s">
        <v>173</v>
      </c>
      <c r="P3" s="274"/>
      <c r="Q3" s="275"/>
    </row>
    <row r="4" spans="1:17" ht="23.65" thickBot="1" x14ac:dyDescent="0.5">
      <c r="A4" s="376" t="s">
        <v>1</v>
      </c>
      <c r="B4" s="377"/>
      <c r="C4" s="377"/>
      <c r="D4" s="377"/>
      <c r="E4" s="377"/>
      <c r="F4" s="377"/>
      <c r="G4" s="377"/>
      <c r="H4" s="377"/>
      <c r="I4" s="377"/>
      <c r="J4" s="377"/>
      <c r="K4" s="377"/>
      <c r="L4" s="377"/>
      <c r="M4" s="377"/>
      <c r="N4" s="378"/>
      <c r="O4" s="276"/>
      <c r="P4" s="277"/>
      <c r="Q4" s="278"/>
    </row>
    <row r="5" spans="1:17" ht="23.65" thickBot="1" x14ac:dyDescent="0.5">
      <c r="A5" s="379" t="s">
        <v>2</v>
      </c>
      <c r="B5" s="65"/>
      <c r="C5" s="65"/>
      <c r="D5" s="65"/>
      <c r="E5" s="65"/>
      <c r="F5" s="65"/>
      <c r="G5" s="65"/>
      <c r="H5" s="65"/>
      <c r="I5" s="65"/>
      <c r="J5" s="65"/>
      <c r="K5" s="65"/>
      <c r="L5" s="65"/>
      <c r="M5" s="65"/>
      <c r="N5" s="65"/>
      <c r="O5" s="279" t="s">
        <v>11</v>
      </c>
      <c r="P5" s="280"/>
      <c r="Q5" s="281"/>
    </row>
    <row r="6" spans="1:17" ht="23.65" thickBot="1" x14ac:dyDescent="0.75">
      <c r="A6" s="380" t="s">
        <v>44</v>
      </c>
      <c r="B6" s="381"/>
      <c r="C6" s="381"/>
      <c r="D6" s="381"/>
      <c r="E6" s="381"/>
      <c r="F6" s="382"/>
      <c r="G6" s="383" t="s">
        <v>45</v>
      </c>
      <c r="H6" s="381"/>
      <c r="I6" s="381"/>
      <c r="J6" s="381"/>
      <c r="K6" s="381"/>
      <c r="L6" s="381"/>
      <c r="M6" s="381"/>
      <c r="N6" s="384"/>
      <c r="O6" s="282"/>
      <c r="P6" s="283"/>
      <c r="Q6" s="284"/>
    </row>
    <row r="7" spans="1:17" ht="23.65" thickBot="1" x14ac:dyDescent="0.75">
      <c r="A7" s="326" t="s">
        <v>46</v>
      </c>
      <c r="B7" s="327"/>
      <c r="C7" s="327"/>
      <c r="D7" s="327"/>
      <c r="E7" s="327"/>
      <c r="F7" s="328"/>
      <c r="G7" s="374">
        <v>75.39</v>
      </c>
      <c r="H7" s="375"/>
      <c r="I7" s="330">
        <v>75.37</v>
      </c>
      <c r="J7" s="330"/>
      <c r="K7" s="330">
        <v>75.290000000000006</v>
      </c>
      <c r="L7" s="330"/>
      <c r="M7" s="330">
        <v>75.37</v>
      </c>
      <c r="N7" s="331"/>
      <c r="O7" s="290">
        <v>1</v>
      </c>
      <c r="P7" s="291"/>
      <c r="Q7" s="11" t="s">
        <v>47</v>
      </c>
    </row>
    <row r="8" spans="1:17" ht="23.65" thickBot="1" x14ac:dyDescent="0.75">
      <c r="A8" s="356" t="s">
        <v>48</v>
      </c>
      <c r="B8" s="357"/>
      <c r="C8" s="357"/>
      <c r="D8" s="357"/>
      <c r="E8" s="357"/>
      <c r="F8" s="358"/>
      <c r="G8" s="359">
        <v>75.95</v>
      </c>
      <c r="H8" s="360"/>
      <c r="I8" s="360">
        <v>75.94</v>
      </c>
      <c r="J8" s="360"/>
      <c r="K8" s="360">
        <v>75.930000000000007</v>
      </c>
      <c r="L8" s="360"/>
      <c r="M8" s="360">
        <v>75.94</v>
      </c>
      <c r="N8" s="361"/>
      <c r="O8" s="292">
        <v>1</v>
      </c>
      <c r="P8" s="172"/>
      <c r="Q8" s="12" t="s">
        <v>47</v>
      </c>
    </row>
    <row r="9" spans="1:17" ht="23.25" customHeight="1" x14ac:dyDescent="0.7">
      <c r="A9" s="341" t="s">
        <v>49</v>
      </c>
      <c r="B9" s="342"/>
      <c r="C9" s="342"/>
      <c r="D9" s="342"/>
      <c r="E9" s="342"/>
      <c r="F9" s="343"/>
      <c r="G9" s="365">
        <v>48</v>
      </c>
      <c r="H9" s="366"/>
      <c r="I9" s="348">
        <v>47.98</v>
      </c>
      <c r="J9" s="348"/>
      <c r="K9" s="348">
        <v>47.98</v>
      </c>
      <c r="L9" s="348"/>
      <c r="M9" s="348">
        <v>47.96</v>
      </c>
      <c r="N9" s="349"/>
      <c r="O9" s="292">
        <v>1</v>
      </c>
      <c r="P9" s="172"/>
      <c r="Q9" s="289" t="s">
        <v>47</v>
      </c>
    </row>
    <row r="10" spans="1:17" ht="23.65" thickBot="1" x14ac:dyDescent="0.75">
      <c r="A10" s="367"/>
      <c r="B10" s="368"/>
      <c r="C10" s="368"/>
      <c r="D10" s="368"/>
      <c r="E10" s="368"/>
      <c r="F10" s="369"/>
      <c r="G10" s="370">
        <v>47.99</v>
      </c>
      <c r="H10" s="371"/>
      <c r="I10" s="372"/>
      <c r="J10" s="372"/>
      <c r="K10" s="372"/>
      <c r="L10" s="372"/>
      <c r="M10" s="372"/>
      <c r="N10" s="373"/>
      <c r="O10" s="292"/>
      <c r="P10" s="172"/>
      <c r="Q10" s="289"/>
    </row>
    <row r="11" spans="1:17" ht="23.65" thickBot="1" x14ac:dyDescent="0.75">
      <c r="A11" s="356" t="s">
        <v>50</v>
      </c>
      <c r="B11" s="357"/>
      <c r="C11" s="357"/>
      <c r="D11" s="357"/>
      <c r="E11" s="357"/>
      <c r="F11" s="358"/>
      <c r="G11" s="362">
        <v>40</v>
      </c>
      <c r="H11" s="363"/>
      <c r="I11" s="360">
        <v>39.99</v>
      </c>
      <c r="J11" s="360"/>
      <c r="K11" s="360">
        <v>39.979999999999997</v>
      </c>
      <c r="L11" s="360"/>
      <c r="M11" s="363">
        <v>40</v>
      </c>
      <c r="N11" s="364"/>
      <c r="O11" s="292">
        <v>1</v>
      </c>
      <c r="P11" s="172"/>
      <c r="Q11" s="12" t="s">
        <v>47</v>
      </c>
    </row>
    <row r="12" spans="1:17" ht="23.65" thickBot="1" x14ac:dyDescent="0.75">
      <c r="A12" s="326" t="s">
        <v>51</v>
      </c>
      <c r="B12" s="327"/>
      <c r="C12" s="327"/>
      <c r="D12" s="327"/>
      <c r="E12" s="327"/>
      <c r="F12" s="328"/>
      <c r="G12" s="329" t="s">
        <v>171</v>
      </c>
      <c r="H12" s="330"/>
      <c r="I12" s="330"/>
      <c r="J12" s="330"/>
      <c r="K12" s="330" t="s">
        <v>172</v>
      </c>
      <c r="L12" s="330"/>
      <c r="M12" s="330"/>
      <c r="N12" s="331"/>
      <c r="O12" s="292">
        <v>2</v>
      </c>
      <c r="P12" s="172"/>
      <c r="Q12" s="12" t="s">
        <v>52</v>
      </c>
    </row>
    <row r="13" spans="1:17" ht="23.65" thickBot="1" x14ac:dyDescent="0.75">
      <c r="A13" s="356" t="s">
        <v>53</v>
      </c>
      <c r="B13" s="357"/>
      <c r="C13" s="357"/>
      <c r="D13" s="357"/>
      <c r="E13" s="357"/>
      <c r="F13" s="358"/>
      <c r="G13" s="359">
        <v>75.959999999999994</v>
      </c>
      <c r="H13" s="360"/>
      <c r="I13" s="360">
        <v>75.95</v>
      </c>
      <c r="J13" s="360"/>
      <c r="K13" s="360">
        <v>76.02</v>
      </c>
      <c r="L13" s="360"/>
      <c r="M13" s="360">
        <v>76.03</v>
      </c>
      <c r="N13" s="361"/>
      <c r="O13" s="292">
        <v>1</v>
      </c>
      <c r="P13" s="172"/>
      <c r="Q13" s="12" t="s">
        <v>47</v>
      </c>
    </row>
    <row r="14" spans="1:17" ht="23.65" thickBot="1" x14ac:dyDescent="0.75">
      <c r="A14" s="326" t="s">
        <v>54</v>
      </c>
      <c r="B14" s="327"/>
      <c r="C14" s="327"/>
      <c r="D14" s="327"/>
      <c r="E14" s="327"/>
      <c r="F14" s="328"/>
      <c r="G14" s="329">
        <v>76.73</v>
      </c>
      <c r="H14" s="330"/>
      <c r="I14" s="330"/>
      <c r="J14" s="330"/>
      <c r="K14" s="330"/>
      <c r="L14" s="330"/>
      <c r="M14" s="330"/>
      <c r="N14" s="331"/>
      <c r="O14" s="292">
        <v>1</v>
      </c>
      <c r="P14" s="172"/>
      <c r="Q14" s="12" t="s">
        <v>47</v>
      </c>
    </row>
    <row r="15" spans="1:17" ht="23.25" x14ac:dyDescent="0.7">
      <c r="A15" s="350" t="s">
        <v>55</v>
      </c>
      <c r="B15" s="351"/>
      <c r="C15" s="351"/>
      <c r="D15" s="351"/>
      <c r="E15" s="351"/>
      <c r="F15" s="352"/>
      <c r="G15" s="353">
        <v>3.03</v>
      </c>
      <c r="H15" s="354"/>
      <c r="I15" s="354">
        <v>3.06</v>
      </c>
      <c r="J15" s="354"/>
      <c r="K15" s="354">
        <v>3.04</v>
      </c>
      <c r="L15" s="354"/>
      <c r="M15" s="354">
        <v>3.04</v>
      </c>
      <c r="N15" s="355"/>
      <c r="O15" s="292">
        <v>1</v>
      </c>
      <c r="P15" s="172"/>
      <c r="Q15" s="289" t="s">
        <v>47</v>
      </c>
    </row>
    <row r="16" spans="1:17" ht="23.65" thickBot="1" x14ac:dyDescent="0.75">
      <c r="A16" s="344"/>
      <c r="B16" s="345"/>
      <c r="C16" s="345"/>
      <c r="D16" s="345"/>
      <c r="E16" s="345"/>
      <c r="F16" s="346"/>
      <c r="G16" s="340">
        <v>3.19</v>
      </c>
      <c r="H16" s="338"/>
      <c r="I16" s="338">
        <v>3</v>
      </c>
      <c r="J16" s="338"/>
      <c r="K16" s="338">
        <v>3.11</v>
      </c>
      <c r="L16" s="338"/>
      <c r="M16" s="338">
        <v>3.07</v>
      </c>
      <c r="N16" s="339"/>
      <c r="O16" s="292"/>
      <c r="P16" s="172"/>
      <c r="Q16" s="289"/>
    </row>
    <row r="17" spans="1:24" ht="23.25" x14ac:dyDescent="0.7">
      <c r="A17" s="341" t="s">
        <v>56</v>
      </c>
      <c r="B17" s="342"/>
      <c r="C17" s="342"/>
      <c r="D17" s="342"/>
      <c r="E17" s="342"/>
      <c r="F17" s="343"/>
      <c r="G17" s="347">
        <v>1.55</v>
      </c>
      <c r="H17" s="348"/>
      <c r="I17" s="348">
        <v>1.64</v>
      </c>
      <c r="J17" s="348"/>
      <c r="K17" s="348">
        <v>1.54</v>
      </c>
      <c r="L17" s="348"/>
      <c r="M17" s="348">
        <v>1.63</v>
      </c>
      <c r="N17" s="349"/>
      <c r="O17" s="292">
        <v>1</v>
      </c>
      <c r="P17" s="172"/>
      <c r="Q17" s="289" t="s">
        <v>47</v>
      </c>
    </row>
    <row r="18" spans="1:24" ht="23.65" thickBot="1" x14ac:dyDescent="0.75">
      <c r="A18" s="344"/>
      <c r="B18" s="345"/>
      <c r="C18" s="345"/>
      <c r="D18" s="345"/>
      <c r="E18" s="345"/>
      <c r="F18" s="346"/>
      <c r="G18" s="340">
        <v>1.66</v>
      </c>
      <c r="H18" s="338"/>
      <c r="I18" s="338">
        <v>1.61</v>
      </c>
      <c r="J18" s="338"/>
      <c r="K18" s="338">
        <v>1.57</v>
      </c>
      <c r="L18" s="338"/>
      <c r="M18" s="338">
        <v>1.77</v>
      </c>
      <c r="N18" s="339"/>
      <c r="O18" s="292"/>
      <c r="P18" s="172"/>
      <c r="Q18" s="289"/>
    </row>
    <row r="19" spans="1:24" ht="23.65" thickBot="1" x14ac:dyDescent="0.75">
      <c r="A19" s="326" t="s">
        <v>57</v>
      </c>
      <c r="B19" s="327"/>
      <c r="C19" s="327"/>
      <c r="D19" s="327"/>
      <c r="E19" s="327"/>
      <c r="F19" s="328"/>
      <c r="G19" s="329">
        <v>48.36</v>
      </c>
      <c r="H19" s="330"/>
      <c r="I19" s="330"/>
      <c r="J19" s="330"/>
      <c r="K19" s="330"/>
      <c r="L19" s="330"/>
      <c r="M19" s="330"/>
      <c r="N19" s="331"/>
      <c r="O19" s="292">
        <v>1</v>
      </c>
      <c r="P19" s="172"/>
      <c r="Q19" s="12" t="s">
        <v>47</v>
      </c>
    </row>
    <row r="20" spans="1:24" ht="23.65" thickBot="1" x14ac:dyDescent="0.75">
      <c r="A20" s="326" t="s">
        <v>58</v>
      </c>
      <c r="B20" s="327"/>
      <c r="C20" s="327"/>
      <c r="D20" s="327"/>
      <c r="E20" s="327"/>
      <c r="F20" s="328"/>
      <c r="G20" s="329">
        <v>5.98</v>
      </c>
      <c r="H20" s="330"/>
      <c r="I20" s="330"/>
      <c r="J20" s="330"/>
      <c r="K20" s="330"/>
      <c r="L20" s="330"/>
      <c r="M20" s="330"/>
      <c r="N20" s="331"/>
      <c r="O20" s="292">
        <v>1</v>
      </c>
      <c r="P20" s="172"/>
      <c r="Q20" s="12" t="s">
        <v>47</v>
      </c>
    </row>
    <row r="21" spans="1:24" ht="23.65" thickBot="1" x14ac:dyDescent="0.75">
      <c r="A21" s="326" t="s">
        <v>59</v>
      </c>
      <c r="B21" s="327"/>
      <c r="C21" s="327"/>
      <c r="D21" s="327"/>
      <c r="E21" s="327"/>
      <c r="F21" s="328"/>
      <c r="G21" s="329">
        <v>28.1</v>
      </c>
      <c r="H21" s="330"/>
      <c r="I21" s="330"/>
      <c r="J21" s="330"/>
      <c r="K21" s="330"/>
      <c r="L21" s="330"/>
      <c r="M21" s="330"/>
      <c r="N21" s="331"/>
      <c r="O21" s="293">
        <v>1</v>
      </c>
      <c r="P21" s="294"/>
      <c r="Q21" s="13" t="s">
        <v>47</v>
      </c>
    </row>
    <row r="22" spans="1:24" x14ac:dyDescent="0.45">
      <c r="A22" s="332" t="s">
        <v>60</v>
      </c>
      <c r="B22" s="333"/>
      <c r="C22" s="333"/>
      <c r="D22" s="333"/>
      <c r="E22" s="333"/>
      <c r="F22" s="333"/>
      <c r="G22" s="333"/>
      <c r="H22" s="333"/>
      <c r="I22" s="333"/>
      <c r="J22" s="333"/>
      <c r="K22" s="333"/>
      <c r="L22" s="333"/>
      <c r="M22" s="333"/>
      <c r="N22" s="334"/>
      <c r="O22" s="301"/>
      <c r="P22" s="302"/>
      <c r="Q22" s="303"/>
    </row>
    <row r="23" spans="1:24" ht="34.5" customHeight="1" thickBot="1" x14ac:dyDescent="0.5">
      <c r="A23" s="335"/>
      <c r="B23" s="336"/>
      <c r="C23" s="336"/>
      <c r="D23" s="336"/>
      <c r="E23" s="336"/>
      <c r="F23" s="336"/>
      <c r="G23" s="336"/>
      <c r="H23" s="336"/>
      <c r="I23" s="336"/>
      <c r="J23" s="336"/>
      <c r="K23" s="336"/>
      <c r="L23" s="336"/>
      <c r="M23" s="336"/>
      <c r="N23" s="337"/>
      <c r="O23" s="304"/>
      <c r="P23" s="305"/>
      <c r="Q23" s="306"/>
    </row>
    <row r="24" spans="1:24" ht="21" x14ac:dyDescent="0.65">
      <c r="A24" s="322"/>
      <c r="B24" s="323"/>
      <c r="C24" s="323"/>
      <c r="D24" s="323"/>
      <c r="E24" s="323"/>
      <c r="F24" s="323"/>
      <c r="G24" s="323"/>
      <c r="H24" s="323"/>
      <c r="I24" s="323"/>
      <c r="J24" s="323"/>
      <c r="K24" s="323"/>
      <c r="L24" s="323"/>
      <c r="M24" s="323"/>
      <c r="N24" s="323"/>
      <c r="O24" s="14" t="s">
        <v>61</v>
      </c>
      <c r="P24" s="9">
        <v>2</v>
      </c>
      <c r="Q24" s="15" t="s">
        <v>52</v>
      </c>
    </row>
    <row r="25" spans="1:24" ht="156.6" customHeight="1" thickBot="1" x14ac:dyDescent="7.45">
      <c r="A25" s="324"/>
      <c r="B25" s="325"/>
      <c r="C25" s="325"/>
      <c r="D25" s="325"/>
      <c r="E25" s="325"/>
      <c r="F25" s="325"/>
      <c r="G25" s="325"/>
      <c r="H25" s="325"/>
      <c r="I25" s="325"/>
      <c r="J25" s="325"/>
      <c r="K25" s="325"/>
      <c r="L25" s="325"/>
      <c r="M25" s="325"/>
      <c r="N25" s="325"/>
      <c r="O25" s="16" t="s">
        <v>62</v>
      </c>
      <c r="P25" s="10">
        <v>1</v>
      </c>
      <c r="Q25" s="13" t="s">
        <v>47</v>
      </c>
      <c r="X25" s="53"/>
    </row>
    <row r="26" spans="1:24" x14ac:dyDescent="0.45">
      <c r="A26" s="316" t="s">
        <v>190</v>
      </c>
      <c r="B26" s="317"/>
      <c r="C26" s="317"/>
      <c r="D26" s="317"/>
      <c r="E26" s="317"/>
      <c r="F26" s="317"/>
      <c r="G26" s="317"/>
      <c r="H26" s="317"/>
      <c r="I26" s="317"/>
      <c r="J26" s="317"/>
      <c r="K26" s="317"/>
      <c r="L26" s="317"/>
      <c r="M26" s="317"/>
      <c r="N26" s="318"/>
      <c r="O26" s="301"/>
      <c r="P26" s="302"/>
      <c r="Q26" s="303"/>
    </row>
    <row r="27" spans="1:24" ht="33" customHeight="1" thickBot="1" x14ac:dyDescent="0.5">
      <c r="A27" s="319"/>
      <c r="B27" s="320"/>
      <c r="C27" s="320"/>
      <c r="D27" s="320"/>
      <c r="E27" s="320"/>
      <c r="F27" s="320"/>
      <c r="G27" s="320"/>
      <c r="H27" s="320"/>
      <c r="I27" s="320"/>
      <c r="J27" s="320"/>
      <c r="K27" s="320"/>
      <c r="L27" s="320"/>
      <c r="M27" s="320"/>
      <c r="N27" s="321"/>
      <c r="O27" s="304"/>
      <c r="P27" s="305"/>
      <c r="Q27" s="306"/>
    </row>
    <row r="28" spans="1:24" x14ac:dyDescent="0.45">
      <c r="A28" s="297" t="s">
        <v>191</v>
      </c>
      <c r="B28" s="298"/>
      <c r="C28" s="298"/>
      <c r="D28" s="298"/>
      <c r="E28" s="298"/>
      <c r="F28" s="298"/>
      <c r="G28" s="298"/>
      <c r="H28" s="298"/>
      <c r="I28" s="298"/>
      <c r="J28" s="298"/>
      <c r="K28" s="298"/>
      <c r="L28" s="298"/>
      <c r="M28" s="298"/>
      <c r="N28" s="298"/>
      <c r="O28" s="285" t="s">
        <v>63</v>
      </c>
      <c r="P28" s="287">
        <v>2</v>
      </c>
      <c r="Q28" s="288" t="s">
        <v>52</v>
      </c>
    </row>
    <row r="29" spans="1:24" ht="19.5" customHeight="1" x14ac:dyDescent="0.45">
      <c r="A29" s="297"/>
      <c r="B29" s="298"/>
      <c r="C29" s="298"/>
      <c r="D29" s="298"/>
      <c r="E29" s="298"/>
      <c r="F29" s="298"/>
      <c r="G29" s="298"/>
      <c r="H29" s="298"/>
      <c r="I29" s="298"/>
      <c r="J29" s="298"/>
      <c r="K29" s="298"/>
      <c r="L29" s="298"/>
      <c r="M29" s="298"/>
      <c r="N29" s="298"/>
      <c r="O29" s="286"/>
      <c r="P29" s="172"/>
      <c r="Q29" s="289"/>
    </row>
    <row r="30" spans="1:24" ht="18" x14ac:dyDescent="0.55000000000000004">
      <c r="A30" s="297"/>
      <c r="B30" s="298"/>
      <c r="C30" s="298"/>
      <c r="D30" s="298"/>
      <c r="E30" s="298"/>
      <c r="F30" s="298"/>
      <c r="G30" s="298"/>
      <c r="H30" s="298"/>
      <c r="I30" s="298"/>
      <c r="J30" s="298"/>
      <c r="K30" s="298"/>
      <c r="L30" s="298"/>
      <c r="M30" s="298"/>
      <c r="N30" s="298"/>
      <c r="O30" s="17" t="s">
        <v>64</v>
      </c>
      <c r="P30" s="5">
        <v>1</v>
      </c>
      <c r="Q30" s="12" t="s">
        <v>47</v>
      </c>
    </row>
    <row r="31" spans="1:24" ht="55.25" customHeight="1" thickBot="1" x14ac:dyDescent="0.6">
      <c r="A31" s="299"/>
      <c r="B31" s="300"/>
      <c r="C31" s="300"/>
      <c r="D31" s="300"/>
      <c r="E31" s="300"/>
      <c r="F31" s="300"/>
      <c r="G31" s="300"/>
      <c r="H31" s="300"/>
      <c r="I31" s="300"/>
      <c r="J31" s="300"/>
      <c r="K31" s="300"/>
      <c r="L31" s="300"/>
      <c r="M31" s="300"/>
      <c r="N31" s="300"/>
      <c r="O31" s="18" t="s">
        <v>65</v>
      </c>
      <c r="P31" s="10">
        <v>1</v>
      </c>
      <c r="Q31" s="13" t="s">
        <v>47</v>
      </c>
    </row>
    <row r="32" spans="1:24" x14ac:dyDescent="0.45">
      <c r="A32" s="316" t="s">
        <v>66</v>
      </c>
      <c r="B32" s="317"/>
      <c r="C32" s="317"/>
      <c r="D32" s="317"/>
      <c r="E32" s="317"/>
      <c r="F32" s="317"/>
      <c r="G32" s="317"/>
      <c r="H32" s="317"/>
      <c r="I32" s="317"/>
      <c r="J32" s="317"/>
      <c r="K32" s="317"/>
      <c r="L32" s="317"/>
      <c r="M32" s="317"/>
      <c r="N32" s="318"/>
      <c r="O32" s="307"/>
      <c r="P32" s="308"/>
      <c r="Q32" s="309"/>
    </row>
    <row r="33" spans="1:19" ht="36" customHeight="1" thickBot="1" x14ac:dyDescent="0.5">
      <c r="A33" s="319"/>
      <c r="B33" s="320"/>
      <c r="C33" s="320"/>
      <c r="D33" s="320"/>
      <c r="E33" s="320"/>
      <c r="F33" s="320"/>
      <c r="G33" s="320"/>
      <c r="H33" s="320"/>
      <c r="I33" s="320"/>
      <c r="J33" s="320"/>
      <c r="K33" s="320"/>
      <c r="L33" s="320"/>
      <c r="M33" s="320"/>
      <c r="N33" s="321"/>
      <c r="O33" s="310"/>
      <c r="P33" s="311"/>
      <c r="Q33" s="312"/>
    </row>
    <row r="34" spans="1:19" x14ac:dyDescent="0.45">
      <c r="A34" s="295" t="s">
        <v>192</v>
      </c>
      <c r="B34" s="296"/>
      <c r="C34" s="296"/>
      <c r="D34" s="296"/>
      <c r="E34" s="296"/>
      <c r="F34" s="296"/>
      <c r="G34" s="296"/>
      <c r="H34" s="296"/>
      <c r="I34" s="296"/>
      <c r="J34" s="296"/>
      <c r="K34" s="296"/>
      <c r="L34" s="296"/>
      <c r="M34" s="296"/>
      <c r="N34" s="296"/>
      <c r="O34" s="314">
        <v>4</v>
      </c>
      <c r="P34" s="287"/>
      <c r="Q34" s="288" t="s">
        <v>67</v>
      </c>
    </row>
    <row r="35" spans="1:19" x14ac:dyDescent="0.45">
      <c r="A35" s="297"/>
      <c r="B35" s="298"/>
      <c r="C35" s="298"/>
      <c r="D35" s="298"/>
      <c r="E35" s="298"/>
      <c r="F35" s="298"/>
      <c r="G35" s="298"/>
      <c r="H35" s="298"/>
      <c r="I35" s="298"/>
      <c r="J35" s="298"/>
      <c r="K35" s="298"/>
      <c r="L35" s="298"/>
      <c r="M35" s="298"/>
      <c r="N35" s="298"/>
      <c r="O35" s="292"/>
      <c r="P35" s="172"/>
      <c r="Q35" s="289"/>
    </row>
    <row r="36" spans="1:19" x14ac:dyDescent="0.45">
      <c r="A36" s="297"/>
      <c r="B36" s="298"/>
      <c r="C36" s="298"/>
      <c r="D36" s="298"/>
      <c r="E36" s="298"/>
      <c r="F36" s="298"/>
      <c r="G36" s="298"/>
      <c r="H36" s="298"/>
      <c r="I36" s="298"/>
      <c r="J36" s="298"/>
      <c r="K36" s="298"/>
      <c r="L36" s="298"/>
      <c r="M36" s="298"/>
      <c r="N36" s="298"/>
      <c r="O36" s="292"/>
      <c r="P36" s="172"/>
      <c r="Q36" s="289"/>
    </row>
    <row r="37" spans="1:19" ht="52.8" customHeight="1" thickBot="1" x14ac:dyDescent="0.5">
      <c r="A37" s="299"/>
      <c r="B37" s="300"/>
      <c r="C37" s="300"/>
      <c r="D37" s="300"/>
      <c r="E37" s="300"/>
      <c r="F37" s="300"/>
      <c r="G37" s="300"/>
      <c r="H37" s="300"/>
      <c r="I37" s="300"/>
      <c r="J37" s="300"/>
      <c r="K37" s="300"/>
      <c r="L37" s="300"/>
      <c r="M37" s="300"/>
      <c r="N37" s="300"/>
      <c r="O37" s="315"/>
      <c r="P37" s="215"/>
      <c r="Q37" s="313"/>
      <c r="S37" s="42" t="s">
        <v>222</v>
      </c>
    </row>
    <row r="38" spans="1:19" ht="18.600000000000001" customHeight="1" thickBot="1" x14ac:dyDescent="0.6">
      <c r="O38" s="6" t="s">
        <v>19</v>
      </c>
      <c r="P38" s="7">
        <f>O34+P31+P30+P28+P25+P24+SUM(O7:P21)</f>
        <v>24</v>
      </c>
      <c r="Q38" s="8" t="s">
        <v>68</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topLeftCell="A3" zoomScale="73" workbookViewId="0">
      <selection activeCell="P18" sqref="P18"/>
    </sheetView>
  </sheetViews>
  <sheetFormatPr defaultRowHeight="14.25" x14ac:dyDescent="0.45"/>
  <cols>
    <col min="6" max="6" width="10" customWidth="1"/>
    <col min="7" max="7" width="10.53125" customWidth="1"/>
    <col min="14" max="14" width="18.1328125" customWidth="1"/>
  </cols>
  <sheetData>
    <row r="1" spans="1:17" x14ac:dyDescent="0.45">
      <c r="A1" s="219" t="s">
        <v>69</v>
      </c>
      <c r="B1" s="220"/>
      <c r="C1" s="220"/>
      <c r="D1" s="220"/>
      <c r="E1" s="220"/>
      <c r="F1" s="220"/>
      <c r="G1" s="220"/>
      <c r="H1" s="220"/>
      <c r="I1" s="220"/>
      <c r="J1" s="220"/>
      <c r="K1" s="220"/>
      <c r="L1" s="220"/>
      <c r="M1" s="220"/>
      <c r="N1" s="221"/>
    </row>
    <row r="2" spans="1:17" x14ac:dyDescent="0.45">
      <c r="A2" s="222"/>
      <c r="B2" s="141"/>
      <c r="C2" s="141"/>
      <c r="D2" s="141"/>
      <c r="E2" s="141"/>
      <c r="F2" s="141"/>
      <c r="G2" s="141"/>
      <c r="H2" s="141"/>
      <c r="I2" s="141"/>
      <c r="J2" s="141"/>
      <c r="K2" s="141"/>
      <c r="L2" s="141"/>
      <c r="M2" s="141"/>
      <c r="N2" s="223"/>
    </row>
    <row r="3" spans="1:17" ht="14.65" thickBot="1" x14ac:dyDescent="0.5">
      <c r="A3" s="224"/>
      <c r="B3" s="144"/>
      <c r="C3" s="144"/>
      <c r="D3" s="144"/>
      <c r="E3" s="144"/>
      <c r="F3" s="144"/>
      <c r="G3" s="144"/>
      <c r="H3" s="144"/>
      <c r="I3" s="144"/>
      <c r="J3" s="144"/>
      <c r="K3" s="144"/>
      <c r="L3" s="144"/>
      <c r="M3" s="144"/>
      <c r="N3" s="225"/>
    </row>
    <row r="4" spans="1:17" ht="23.25" x14ac:dyDescent="0.45">
      <c r="A4" s="376" t="s">
        <v>1</v>
      </c>
      <c r="B4" s="377"/>
      <c r="C4" s="377"/>
      <c r="D4" s="377"/>
      <c r="E4" s="377"/>
      <c r="F4" s="377"/>
      <c r="G4" s="377"/>
      <c r="H4" s="377"/>
      <c r="I4" s="377"/>
      <c r="J4" s="377"/>
      <c r="K4" s="377"/>
      <c r="L4" s="377"/>
      <c r="M4" s="377"/>
      <c r="N4" s="378"/>
    </row>
    <row r="5" spans="1:17" ht="23.25" x14ac:dyDescent="0.45">
      <c r="A5" s="410" t="s">
        <v>2</v>
      </c>
      <c r="B5" s="411"/>
      <c r="C5" s="411"/>
      <c r="D5" s="411"/>
      <c r="E5" s="411"/>
      <c r="F5" s="411"/>
      <c r="G5" s="411"/>
      <c r="H5" s="411"/>
      <c r="I5" s="411"/>
      <c r="J5" s="411"/>
      <c r="K5" s="411"/>
      <c r="L5" s="411"/>
      <c r="M5" s="411"/>
      <c r="N5" s="411"/>
      <c r="O5" s="428" t="s">
        <v>11</v>
      </c>
      <c r="P5" s="429"/>
    </row>
    <row r="6" spans="1:17" x14ac:dyDescent="0.45">
      <c r="A6" s="418" t="s">
        <v>70</v>
      </c>
      <c r="B6" s="419"/>
      <c r="C6" s="419"/>
      <c r="D6" s="419"/>
      <c r="E6" s="419"/>
      <c r="F6" s="419"/>
      <c r="G6" s="419"/>
      <c r="H6" s="419"/>
      <c r="I6" s="419"/>
      <c r="J6" s="419"/>
      <c r="K6" s="419"/>
      <c r="L6" s="419"/>
      <c r="M6" s="419"/>
      <c r="N6" s="420"/>
      <c r="O6" s="430"/>
      <c r="P6" s="431"/>
    </row>
    <row r="7" spans="1:17" ht="14.25" customHeight="1" x14ac:dyDescent="0.45">
      <c r="A7" s="412" t="s">
        <v>71</v>
      </c>
      <c r="B7" s="413"/>
      <c r="C7" s="413"/>
      <c r="D7" s="413"/>
      <c r="E7" s="414"/>
      <c r="F7" s="421" t="s">
        <v>72</v>
      </c>
      <c r="G7" s="421"/>
      <c r="H7" s="44" t="s">
        <v>73</v>
      </c>
      <c r="I7" s="44" t="s">
        <v>205</v>
      </c>
      <c r="J7" s="44" t="s">
        <v>74</v>
      </c>
      <c r="K7" s="44" t="s">
        <v>205</v>
      </c>
      <c r="L7" s="44" t="s">
        <v>75</v>
      </c>
      <c r="M7" s="45" t="s">
        <v>205</v>
      </c>
      <c r="N7" s="423"/>
      <c r="O7" s="48">
        <v>0</v>
      </c>
      <c r="P7" s="49" t="s">
        <v>76</v>
      </c>
    </row>
    <row r="8" spans="1:17" ht="14.75" customHeight="1" x14ac:dyDescent="0.45">
      <c r="A8" s="415"/>
      <c r="B8" s="416"/>
      <c r="C8" s="416"/>
      <c r="D8" s="416"/>
      <c r="E8" s="417"/>
      <c r="F8" s="422" t="s">
        <v>77</v>
      </c>
      <c r="G8" s="422"/>
      <c r="H8" s="46" t="s">
        <v>73</v>
      </c>
      <c r="I8" s="46" t="s">
        <v>205</v>
      </c>
      <c r="J8" s="46" t="s">
        <v>74</v>
      </c>
      <c r="K8" s="46" t="s">
        <v>205</v>
      </c>
      <c r="L8" s="46" t="s">
        <v>75</v>
      </c>
      <c r="M8" s="47" t="s">
        <v>205</v>
      </c>
      <c r="N8" s="424"/>
      <c r="O8" s="48">
        <v>0</v>
      </c>
      <c r="P8" s="49" t="s">
        <v>76</v>
      </c>
    </row>
    <row r="9" spans="1:17" x14ac:dyDescent="0.45">
      <c r="A9" s="450" t="s">
        <v>78</v>
      </c>
      <c r="B9" s="451"/>
      <c r="C9" s="451"/>
      <c r="D9" s="451"/>
      <c r="E9" s="451"/>
      <c r="F9" s="452"/>
      <c r="G9" s="452"/>
      <c r="H9" s="452"/>
      <c r="I9" s="452"/>
      <c r="J9" s="452"/>
      <c r="K9" s="452"/>
      <c r="L9" s="452"/>
      <c r="M9" s="452"/>
      <c r="N9" s="453"/>
      <c r="O9" s="438"/>
      <c r="P9" s="439"/>
    </row>
    <row r="10" spans="1:17" ht="37.799999999999997" customHeight="1" x14ac:dyDescent="0.45">
      <c r="A10" s="185" t="s">
        <v>79</v>
      </c>
      <c r="B10" s="186"/>
      <c r="C10" s="186"/>
      <c r="D10" s="186"/>
      <c r="E10" s="454"/>
      <c r="F10" s="402" t="s">
        <v>80</v>
      </c>
      <c r="G10" s="393"/>
      <c r="H10" s="393"/>
      <c r="I10" s="393"/>
      <c r="J10" s="393"/>
      <c r="K10" s="393"/>
      <c r="L10" s="393"/>
      <c r="M10" s="393"/>
      <c r="N10" s="394"/>
      <c r="O10" s="442">
        <v>4</v>
      </c>
      <c r="P10" s="440" t="s">
        <v>38</v>
      </c>
    </row>
    <row r="11" spans="1:17" ht="37.25" customHeight="1" x14ac:dyDescent="0.45">
      <c r="A11" s="176"/>
      <c r="B11" s="177"/>
      <c r="C11" s="177"/>
      <c r="D11" s="177"/>
      <c r="E11" s="455"/>
      <c r="F11" s="403"/>
      <c r="G11" s="404"/>
      <c r="H11" s="404"/>
      <c r="I11" s="404"/>
      <c r="J11" s="404"/>
      <c r="K11" s="404"/>
      <c r="L11" s="404"/>
      <c r="M11" s="404"/>
      <c r="N11" s="405"/>
      <c r="O11" s="443"/>
      <c r="P11" s="441"/>
    </row>
    <row r="12" spans="1:17" ht="49.25" customHeight="1" x14ac:dyDescent="0.45">
      <c r="A12" s="178"/>
      <c r="B12" s="179"/>
      <c r="C12" s="179"/>
      <c r="D12" s="179"/>
      <c r="E12" s="456"/>
      <c r="F12" s="29" t="s">
        <v>81</v>
      </c>
      <c r="G12" s="395" t="s">
        <v>204</v>
      </c>
      <c r="H12" s="395"/>
      <c r="I12" s="395"/>
      <c r="J12" s="395"/>
      <c r="K12" s="395"/>
      <c r="L12" s="395"/>
      <c r="M12" s="395"/>
      <c r="N12" s="396"/>
      <c r="O12" s="50">
        <v>0</v>
      </c>
      <c r="P12" s="49" t="s">
        <v>82</v>
      </c>
    </row>
    <row r="13" spans="1:17" x14ac:dyDescent="0.45">
      <c r="A13" s="457" t="s">
        <v>83</v>
      </c>
      <c r="B13" s="458"/>
      <c r="C13" s="458"/>
      <c r="D13" s="458"/>
      <c r="E13" s="458"/>
      <c r="F13" s="458"/>
      <c r="G13" s="458"/>
      <c r="H13" s="458"/>
      <c r="I13" s="458"/>
      <c r="J13" s="458"/>
      <c r="K13" s="458"/>
      <c r="L13" s="458"/>
      <c r="M13" s="458"/>
      <c r="N13" s="458"/>
      <c r="O13" s="432"/>
      <c r="P13" s="433"/>
    </row>
    <row r="14" spans="1:17" ht="14.25" customHeight="1" x14ac:dyDescent="0.45">
      <c r="A14" s="387" t="s">
        <v>84</v>
      </c>
      <c r="B14" s="388"/>
      <c r="C14" s="388"/>
      <c r="D14" s="388"/>
      <c r="E14" s="389"/>
      <c r="F14" s="385" t="s">
        <v>85</v>
      </c>
      <c r="G14" s="386"/>
      <c r="H14" s="386" t="s">
        <v>86</v>
      </c>
      <c r="I14" s="386"/>
      <c r="J14" s="24" t="s">
        <v>87</v>
      </c>
      <c r="K14" s="397" t="s">
        <v>88</v>
      </c>
      <c r="L14" s="398"/>
      <c r="M14" s="397" t="s">
        <v>89</v>
      </c>
      <c r="N14" s="399"/>
      <c r="O14" s="434"/>
      <c r="P14" s="435"/>
    </row>
    <row r="15" spans="1:17" x14ac:dyDescent="0.45">
      <c r="A15" s="390"/>
      <c r="B15" s="391"/>
      <c r="C15" s="391"/>
      <c r="D15" s="391"/>
      <c r="E15" s="392"/>
      <c r="F15" s="25" t="s">
        <v>90</v>
      </c>
      <c r="G15" s="23" t="s">
        <v>91</v>
      </c>
      <c r="H15" s="23" t="s">
        <v>90</v>
      </c>
      <c r="I15" s="23" t="s">
        <v>91</v>
      </c>
      <c r="J15" s="400" t="s">
        <v>92</v>
      </c>
      <c r="K15" s="23" t="s">
        <v>90</v>
      </c>
      <c r="L15" s="23" t="s">
        <v>91</v>
      </c>
      <c r="M15" s="23" t="s">
        <v>90</v>
      </c>
      <c r="N15" s="43" t="s">
        <v>91</v>
      </c>
      <c r="O15" s="436"/>
      <c r="P15" s="437"/>
    </row>
    <row r="16" spans="1:17" x14ac:dyDescent="0.45">
      <c r="A16" s="390"/>
      <c r="B16" s="391"/>
      <c r="C16" s="391"/>
      <c r="D16" s="391"/>
      <c r="E16" s="392"/>
      <c r="F16" s="58">
        <v>0.24129999999999999</v>
      </c>
      <c r="G16" s="57">
        <v>558.70000000000005</v>
      </c>
      <c r="H16" s="57">
        <v>5.0799999999999998E-2</v>
      </c>
      <c r="I16" s="57">
        <v>128.6</v>
      </c>
      <c r="J16" s="401"/>
      <c r="K16" s="57">
        <v>5.0799999999999998E-2</v>
      </c>
      <c r="L16" s="57">
        <v>187.7</v>
      </c>
      <c r="M16" s="57">
        <v>0.24129999999999999</v>
      </c>
      <c r="N16" s="56">
        <v>317.2</v>
      </c>
      <c r="O16" s="48">
        <v>3</v>
      </c>
      <c r="P16" s="49" t="s">
        <v>38</v>
      </c>
      <c r="Q16" t="s">
        <v>223</v>
      </c>
    </row>
    <row r="17" spans="1:17" x14ac:dyDescent="0.45">
      <c r="A17" s="390"/>
      <c r="B17" s="391"/>
      <c r="C17" s="391"/>
      <c r="D17" s="391"/>
      <c r="E17" s="392"/>
      <c r="F17" s="448" t="s">
        <v>93</v>
      </c>
      <c r="G17" s="408"/>
      <c r="H17" s="407" t="s">
        <v>94</v>
      </c>
      <c r="I17" s="408"/>
      <c r="J17" s="406" t="s">
        <v>95</v>
      </c>
      <c r="K17" s="406"/>
      <c r="L17" s="406" t="s">
        <v>96</v>
      </c>
      <c r="M17" s="406"/>
      <c r="N17" s="446"/>
      <c r="O17" s="438"/>
      <c r="P17" s="439"/>
    </row>
    <row r="18" spans="1:17" x14ac:dyDescent="0.45">
      <c r="A18" s="390"/>
      <c r="B18" s="391"/>
      <c r="C18" s="391"/>
      <c r="D18" s="391"/>
      <c r="E18" s="392"/>
      <c r="F18" s="55">
        <f>(G16-I16)/(F16-H16)</f>
        <v>2257.742782152231</v>
      </c>
      <c r="G18" s="19"/>
      <c r="H18" s="59">
        <f>I16/H16</f>
        <v>2531.4960629921261</v>
      </c>
      <c r="I18" s="19"/>
      <c r="J18" s="409">
        <f>L16/K16</f>
        <v>3694.8818897637793</v>
      </c>
      <c r="K18" s="409"/>
      <c r="L18" s="409">
        <f>(N16-L16)/(M16-K16)</f>
        <v>679.79002624671909</v>
      </c>
      <c r="M18" s="409"/>
      <c r="N18" s="447"/>
      <c r="O18" s="50">
        <v>2.5</v>
      </c>
      <c r="P18" s="49" t="s">
        <v>38</v>
      </c>
      <c r="Q18" s="42" t="s">
        <v>224</v>
      </c>
    </row>
    <row r="19" spans="1:17" x14ac:dyDescent="0.45">
      <c r="A19" s="385" t="s">
        <v>97</v>
      </c>
      <c r="B19" s="386"/>
      <c r="C19" s="386"/>
      <c r="D19" s="386"/>
      <c r="E19" s="386"/>
      <c r="F19" s="386"/>
      <c r="G19" s="386"/>
      <c r="H19" s="386"/>
      <c r="I19" s="386"/>
      <c r="J19" s="386"/>
      <c r="K19" s="386"/>
      <c r="L19" s="386"/>
      <c r="M19" s="386"/>
      <c r="N19" s="397"/>
      <c r="O19" s="432"/>
      <c r="P19" s="433"/>
    </row>
    <row r="20" spans="1:17" x14ac:dyDescent="0.45">
      <c r="A20" s="449" t="s">
        <v>98</v>
      </c>
      <c r="B20" s="406"/>
      <c r="C20" s="406"/>
      <c r="D20" s="406"/>
      <c r="E20" s="406"/>
      <c r="F20" s="406"/>
      <c r="G20" s="406"/>
      <c r="H20" s="406"/>
      <c r="I20" s="406"/>
      <c r="J20" s="406"/>
      <c r="K20" s="406"/>
      <c r="L20" s="406"/>
      <c r="M20" s="406"/>
      <c r="N20" s="407"/>
      <c r="O20" s="434"/>
      <c r="P20" s="435"/>
    </row>
    <row r="21" spans="1:17" x14ac:dyDescent="0.45">
      <c r="A21" s="449" t="s">
        <v>99</v>
      </c>
      <c r="B21" s="406"/>
      <c r="C21" s="406"/>
      <c r="D21" s="406"/>
      <c r="E21" s="406"/>
      <c r="F21" s="406"/>
      <c r="G21" s="406"/>
      <c r="H21" s="406"/>
      <c r="I21" s="406"/>
      <c r="J21" s="406"/>
      <c r="K21" s="406"/>
      <c r="L21" s="406"/>
      <c r="M21" s="406"/>
      <c r="N21" s="407"/>
      <c r="O21" s="434"/>
      <c r="P21" s="435"/>
    </row>
    <row r="22" spans="1:17" x14ac:dyDescent="0.45">
      <c r="A22" s="425" t="s">
        <v>100</v>
      </c>
      <c r="B22" s="426"/>
      <c r="C22" s="426"/>
      <c r="D22" s="426"/>
      <c r="E22" s="426"/>
      <c r="F22" s="426"/>
      <c r="G22" s="426"/>
      <c r="H22" s="426"/>
      <c r="I22" s="426"/>
      <c r="J22" s="426"/>
      <c r="K22" s="426"/>
      <c r="L22" s="426"/>
      <c r="M22" s="426"/>
      <c r="N22" s="427"/>
      <c r="O22" s="444"/>
      <c r="P22" s="445"/>
    </row>
    <row r="23" spans="1:17" x14ac:dyDescent="0.45">
      <c r="N23" s="26" t="s">
        <v>19</v>
      </c>
      <c r="O23" s="21">
        <f>O18+O16+O12+O10+O8+O7</f>
        <v>9.5</v>
      </c>
      <c r="P23" s="27" t="s">
        <v>101</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topLeftCell="A5" workbookViewId="0">
      <selection activeCell="R22" sqref="R22"/>
    </sheetView>
  </sheetViews>
  <sheetFormatPr defaultRowHeight="14.25" x14ac:dyDescent="0.45"/>
  <sheetData>
    <row r="1" spans="1:18" x14ac:dyDescent="0.45">
      <c r="A1" s="219" t="s">
        <v>102</v>
      </c>
      <c r="B1" s="220"/>
      <c r="C1" s="220"/>
      <c r="D1" s="220"/>
      <c r="E1" s="220"/>
      <c r="F1" s="220"/>
      <c r="G1" s="220"/>
      <c r="H1" s="220"/>
      <c r="I1" s="220"/>
      <c r="J1" s="220"/>
      <c r="K1" s="220"/>
      <c r="L1" s="220"/>
      <c r="M1" s="220"/>
      <c r="N1" s="221"/>
    </row>
    <row r="2" spans="1:18" x14ac:dyDescent="0.45">
      <c r="A2" s="222"/>
      <c r="B2" s="141"/>
      <c r="C2" s="141"/>
      <c r="D2" s="141"/>
      <c r="E2" s="141"/>
      <c r="F2" s="141"/>
      <c r="G2" s="141"/>
      <c r="H2" s="141"/>
      <c r="I2" s="141"/>
      <c r="J2" s="141"/>
      <c r="K2" s="141"/>
      <c r="L2" s="141"/>
      <c r="M2" s="141"/>
      <c r="N2" s="223"/>
    </row>
    <row r="3" spans="1:18" ht="14.65" thickBot="1" x14ac:dyDescent="0.5">
      <c r="A3" s="224"/>
      <c r="B3" s="144"/>
      <c r="C3" s="144"/>
      <c r="D3" s="144"/>
      <c r="E3" s="144"/>
      <c r="F3" s="144"/>
      <c r="G3" s="144"/>
      <c r="H3" s="144"/>
      <c r="I3" s="144"/>
      <c r="J3" s="144"/>
      <c r="K3" s="144"/>
      <c r="L3" s="144"/>
      <c r="M3" s="144"/>
      <c r="N3" s="225"/>
    </row>
    <row r="4" spans="1:18" ht="23.65" thickBot="1" x14ac:dyDescent="0.5">
      <c r="A4" s="376" t="s">
        <v>1</v>
      </c>
      <c r="B4" s="377"/>
      <c r="C4" s="377"/>
      <c r="D4" s="377"/>
      <c r="E4" s="377"/>
      <c r="F4" s="377"/>
      <c r="G4" s="377"/>
      <c r="H4" s="377"/>
      <c r="I4" s="377"/>
      <c r="J4" s="377"/>
      <c r="K4" s="377"/>
      <c r="L4" s="377"/>
      <c r="M4" s="377"/>
      <c r="N4" s="378"/>
      <c r="O4" s="279" t="s">
        <v>11</v>
      </c>
      <c r="P4" s="280"/>
      <c r="Q4" s="281"/>
    </row>
    <row r="5" spans="1:18" ht="23.65" thickBot="1" x14ac:dyDescent="0.5">
      <c r="A5" s="410" t="s">
        <v>2</v>
      </c>
      <c r="B5" s="411"/>
      <c r="C5" s="411"/>
      <c r="D5" s="411"/>
      <c r="E5" s="411"/>
      <c r="F5" s="411"/>
      <c r="G5" s="411"/>
      <c r="H5" s="411"/>
      <c r="I5" s="411"/>
      <c r="J5" s="411"/>
      <c r="K5" s="411"/>
      <c r="L5" s="411"/>
      <c r="M5" s="411"/>
      <c r="N5" s="411"/>
      <c r="O5" s="477"/>
      <c r="P5" s="478"/>
      <c r="Q5" s="479"/>
    </row>
    <row r="6" spans="1:18" x14ac:dyDescent="0.45">
      <c r="A6" s="459" t="s">
        <v>103</v>
      </c>
      <c r="B6" s="460"/>
      <c r="C6" s="460"/>
      <c r="D6" s="460"/>
      <c r="E6" s="460"/>
      <c r="F6" s="461"/>
      <c r="G6" s="465" t="s">
        <v>193</v>
      </c>
      <c r="H6" s="466"/>
      <c r="I6" s="466"/>
      <c r="J6" s="466"/>
      <c r="K6" s="466"/>
      <c r="L6" s="466"/>
      <c r="M6" s="466"/>
      <c r="N6" s="467"/>
      <c r="O6" s="290">
        <v>2</v>
      </c>
      <c r="P6" s="291"/>
      <c r="Q6" s="480" t="s">
        <v>82</v>
      </c>
    </row>
    <row r="7" spans="1:18" ht="37.25" customHeight="1" x14ac:dyDescent="0.45">
      <c r="A7" s="462"/>
      <c r="B7" s="463"/>
      <c r="C7" s="463"/>
      <c r="D7" s="463"/>
      <c r="E7" s="463"/>
      <c r="F7" s="464"/>
      <c r="G7" s="468"/>
      <c r="H7" s="469"/>
      <c r="I7" s="469"/>
      <c r="J7" s="469"/>
      <c r="K7" s="469"/>
      <c r="L7" s="469"/>
      <c r="M7" s="469"/>
      <c r="N7" s="470"/>
      <c r="O7" s="292"/>
      <c r="P7" s="172"/>
      <c r="Q7" s="173"/>
    </row>
    <row r="8" spans="1:18" x14ac:dyDescent="0.45">
      <c r="A8" s="462" t="s">
        <v>104</v>
      </c>
      <c r="B8" s="463"/>
      <c r="C8" s="463"/>
      <c r="D8" s="463"/>
      <c r="E8" s="463"/>
      <c r="F8" s="464"/>
      <c r="G8" s="468" t="s">
        <v>214</v>
      </c>
      <c r="H8" s="469"/>
      <c r="I8" s="469"/>
      <c r="J8" s="469"/>
      <c r="K8" s="469"/>
      <c r="L8" s="469"/>
      <c r="M8" s="469"/>
      <c r="N8" s="470"/>
      <c r="O8" s="292">
        <v>3.5</v>
      </c>
      <c r="P8" s="172"/>
      <c r="Q8" s="173" t="s">
        <v>38</v>
      </c>
    </row>
    <row r="9" spans="1:18" x14ac:dyDescent="0.45">
      <c r="A9" s="462"/>
      <c r="B9" s="463"/>
      <c r="C9" s="463"/>
      <c r="D9" s="463"/>
      <c r="E9" s="463"/>
      <c r="F9" s="464"/>
      <c r="G9" s="468"/>
      <c r="H9" s="469"/>
      <c r="I9" s="469"/>
      <c r="J9" s="469"/>
      <c r="K9" s="469"/>
      <c r="L9" s="469"/>
      <c r="M9" s="469"/>
      <c r="N9" s="470"/>
      <c r="O9" s="292"/>
      <c r="P9" s="172"/>
      <c r="Q9" s="173"/>
    </row>
    <row r="10" spans="1:18" x14ac:dyDescent="0.45">
      <c r="A10" s="462"/>
      <c r="B10" s="463"/>
      <c r="C10" s="463"/>
      <c r="D10" s="463"/>
      <c r="E10" s="463"/>
      <c r="F10" s="464"/>
      <c r="G10" s="468"/>
      <c r="H10" s="469"/>
      <c r="I10" s="469"/>
      <c r="J10" s="469"/>
      <c r="K10" s="469"/>
      <c r="L10" s="469"/>
      <c r="M10" s="469"/>
      <c r="N10" s="470"/>
      <c r="O10" s="292"/>
      <c r="P10" s="172"/>
      <c r="Q10" s="173"/>
    </row>
    <row r="11" spans="1:18" x14ac:dyDescent="0.45">
      <c r="A11" s="462"/>
      <c r="B11" s="463"/>
      <c r="C11" s="463"/>
      <c r="D11" s="463"/>
      <c r="E11" s="463"/>
      <c r="F11" s="464"/>
      <c r="G11" s="468"/>
      <c r="H11" s="469"/>
      <c r="I11" s="469"/>
      <c r="J11" s="469"/>
      <c r="K11" s="469"/>
      <c r="L11" s="469"/>
      <c r="M11" s="469"/>
      <c r="N11" s="470"/>
      <c r="O11" s="292"/>
      <c r="P11" s="172"/>
      <c r="Q11" s="173"/>
    </row>
    <row r="12" spans="1:18" x14ac:dyDescent="0.45">
      <c r="A12" s="462"/>
      <c r="B12" s="463"/>
      <c r="C12" s="463"/>
      <c r="D12" s="463"/>
      <c r="E12" s="463"/>
      <c r="F12" s="464"/>
      <c r="G12" s="468"/>
      <c r="H12" s="469"/>
      <c r="I12" s="469"/>
      <c r="J12" s="469"/>
      <c r="K12" s="469"/>
      <c r="L12" s="469"/>
      <c r="M12" s="469"/>
      <c r="N12" s="470"/>
      <c r="O12" s="292"/>
      <c r="P12" s="172"/>
      <c r="Q12" s="173"/>
      <c r="R12" s="42" t="s">
        <v>225</v>
      </c>
    </row>
    <row r="13" spans="1:18" x14ac:dyDescent="0.45">
      <c r="A13" s="462"/>
      <c r="B13" s="463"/>
      <c r="C13" s="463"/>
      <c r="D13" s="463"/>
      <c r="E13" s="463"/>
      <c r="F13" s="464"/>
      <c r="G13" s="468"/>
      <c r="H13" s="469"/>
      <c r="I13" s="469"/>
      <c r="J13" s="469"/>
      <c r="K13" s="469"/>
      <c r="L13" s="469"/>
      <c r="M13" s="469"/>
      <c r="N13" s="470"/>
      <c r="O13" s="292"/>
      <c r="P13" s="172"/>
      <c r="Q13" s="173"/>
    </row>
    <row r="14" spans="1:18" x14ac:dyDescent="0.45">
      <c r="A14" s="462"/>
      <c r="B14" s="463"/>
      <c r="C14" s="463"/>
      <c r="D14" s="463"/>
      <c r="E14" s="463"/>
      <c r="F14" s="464"/>
      <c r="G14" s="468"/>
      <c r="H14" s="469"/>
      <c r="I14" s="469"/>
      <c r="J14" s="469"/>
      <c r="K14" s="469"/>
      <c r="L14" s="469"/>
      <c r="M14" s="469"/>
      <c r="N14" s="470"/>
      <c r="O14" s="292"/>
      <c r="P14" s="172"/>
      <c r="Q14" s="173"/>
    </row>
    <row r="15" spans="1:18" x14ac:dyDescent="0.45">
      <c r="A15" s="462"/>
      <c r="B15" s="463"/>
      <c r="C15" s="463"/>
      <c r="D15" s="463"/>
      <c r="E15" s="463"/>
      <c r="F15" s="464"/>
      <c r="G15" s="468"/>
      <c r="H15" s="469"/>
      <c r="I15" s="469"/>
      <c r="J15" s="469"/>
      <c r="K15" s="469"/>
      <c r="L15" s="469"/>
      <c r="M15" s="469"/>
      <c r="N15" s="470"/>
      <c r="O15" s="292"/>
      <c r="P15" s="172"/>
      <c r="Q15" s="173"/>
    </row>
    <row r="16" spans="1:18" x14ac:dyDescent="0.45">
      <c r="A16" s="471" t="s">
        <v>105</v>
      </c>
      <c r="B16" s="472"/>
      <c r="C16" s="472"/>
      <c r="D16" s="472"/>
      <c r="E16" s="472"/>
      <c r="F16" s="473"/>
      <c r="G16" s="474" t="s">
        <v>194</v>
      </c>
      <c r="H16" s="475"/>
      <c r="I16" s="475"/>
      <c r="J16" s="475"/>
      <c r="K16" s="475"/>
      <c r="L16" s="475"/>
      <c r="M16" s="475"/>
      <c r="N16" s="476"/>
      <c r="O16" s="292">
        <v>1</v>
      </c>
      <c r="P16" s="172"/>
      <c r="Q16" s="173" t="s">
        <v>106</v>
      </c>
    </row>
    <row r="17" spans="1:18" x14ac:dyDescent="0.45">
      <c r="A17" s="471"/>
      <c r="B17" s="472"/>
      <c r="C17" s="472"/>
      <c r="D17" s="472"/>
      <c r="E17" s="472"/>
      <c r="F17" s="473"/>
      <c r="G17" s="474"/>
      <c r="H17" s="475"/>
      <c r="I17" s="475"/>
      <c r="J17" s="475"/>
      <c r="K17" s="475"/>
      <c r="L17" s="475"/>
      <c r="M17" s="475"/>
      <c r="N17" s="476"/>
      <c r="O17" s="292"/>
      <c r="P17" s="172"/>
      <c r="Q17" s="173"/>
    </row>
    <row r="18" spans="1:18" x14ac:dyDescent="0.45">
      <c r="A18" s="462" t="s">
        <v>107</v>
      </c>
      <c r="B18" s="463"/>
      <c r="C18" s="463"/>
      <c r="D18" s="463"/>
      <c r="E18" s="463"/>
      <c r="F18" s="464"/>
      <c r="G18" s="468" t="s">
        <v>215</v>
      </c>
      <c r="H18" s="469"/>
      <c r="I18" s="469"/>
      <c r="J18" s="469"/>
      <c r="K18" s="469"/>
      <c r="L18" s="469"/>
      <c r="M18" s="469"/>
      <c r="N18" s="470"/>
      <c r="O18" s="292">
        <v>2</v>
      </c>
      <c r="P18" s="172"/>
      <c r="Q18" s="173" t="s">
        <v>82</v>
      </c>
    </row>
    <row r="19" spans="1:18" ht="33" customHeight="1" x14ac:dyDescent="0.45">
      <c r="A19" s="462"/>
      <c r="B19" s="463"/>
      <c r="C19" s="463"/>
      <c r="D19" s="463"/>
      <c r="E19" s="463"/>
      <c r="F19" s="464"/>
      <c r="G19" s="468"/>
      <c r="H19" s="469"/>
      <c r="I19" s="469"/>
      <c r="J19" s="469"/>
      <c r="K19" s="469"/>
      <c r="L19" s="469"/>
      <c r="M19" s="469"/>
      <c r="N19" s="470"/>
      <c r="O19" s="292"/>
      <c r="P19" s="172"/>
      <c r="Q19" s="173"/>
    </row>
    <row r="20" spans="1:18" x14ac:dyDescent="0.45">
      <c r="A20" s="471" t="s">
        <v>108</v>
      </c>
      <c r="B20" s="472"/>
      <c r="C20" s="472"/>
      <c r="D20" s="472"/>
      <c r="E20" s="472"/>
      <c r="F20" s="473"/>
      <c r="G20" s="468" t="s">
        <v>195</v>
      </c>
      <c r="H20" s="469"/>
      <c r="I20" s="469"/>
      <c r="J20" s="469"/>
      <c r="K20" s="469"/>
      <c r="L20" s="469"/>
      <c r="M20" s="469"/>
      <c r="N20" s="470"/>
      <c r="O20" s="292">
        <v>2</v>
      </c>
      <c r="P20" s="172"/>
      <c r="Q20" s="173" t="s">
        <v>109</v>
      </c>
    </row>
    <row r="21" spans="1:18" ht="91.25" customHeight="1" thickBot="1" x14ac:dyDescent="0.5">
      <c r="A21" s="481"/>
      <c r="B21" s="482"/>
      <c r="C21" s="482"/>
      <c r="D21" s="482"/>
      <c r="E21" s="482"/>
      <c r="F21" s="483"/>
      <c r="G21" s="484"/>
      <c r="H21" s="485"/>
      <c r="I21" s="485"/>
      <c r="J21" s="485"/>
      <c r="K21" s="485"/>
      <c r="L21" s="485"/>
      <c r="M21" s="485"/>
      <c r="N21" s="486"/>
      <c r="O21" s="315"/>
      <c r="P21" s="215"/>
      <c r="Q21" s="487"/>
      <c r="R21" s="42" t="s">
        <v>226</v>
      </c>
    </row>
    <row r="22" spans="1:18" ht="14.65" thickBot="1" x14ac:dyDescent="0.5">
      <c r="O22" s="20" t="s">
        <v>19</v>
      </c>
      <c r="P22" s="21">
        <f>SUM(O6:P21)</f>
        <v>10.5</v>
      </c>
      <c r="Q22" s="27" t="s">
        <v>110</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P24" sqref="P24"/>
    </sheetView>
  </sheetViews>
  <sheetFormatPr defaultRowHeight="14.25" x14ac:dyDescent="0.45"/>
  <sheetData>
    <row r="1" spans="1:18" x14ac:dyDescent="0.45">
      <c r="A1" s="219" t="s">
        <v>111</v>
      </c>
      <c r="B1" s="220"/>
      <c r="C1" s="220"/>
      <c r="D1" s="220"/>
      <c r="E1" s="220"/>
      <c r="F1" s="220"/>
      <c r="G1" s="220"/>
      <c r="H1" s="220"/>
      <c r="I1" s="220"/>
      <c r="J1" s="220"/>
      <c r="K1" s="220"/>
      <c r="L1" s="220"/>
      <c r="M1" s="220"/>
      <c r="N1" s="221"/>
    </row>
    <row r="2" spans="1:18" x14ac:dyDescent="0.45">
      <c r="A2" s="222"/>
      <c r="B2" s="141"/>
      <c r="C2" s="141"/>
      <c r="D2" s="141"/>
      <c r="E2" s="141"/>
      <c r="F2" s="141"/>
      <c r="G2" s="141"/>
      <c r="H2" s="141"/>
      <c r="I2" s="141"/>
      <c r="J2" s="141"/>
      <c r="K2" s="141"/>
      <c r="L2" s="141"/>
      <c r="M2" s="141"/>
      <c r="N2" s="223"/>
    </row>
    <row r="3" spans="1:18" ht="14.65" thickBot="1" x14ac:dyDescent="0.5">
      <c r="A3" s="224"/>
      <c r="B3" s="144"/>
      <c r="C3" s="144"/>
      <c r="D3" s="144"/>
      <c r="E3" s="144"/>
      <c r="F3" s="144"/>
      <c r="G3" s="144"/>
      <c r="H3" s="144"/>
      <c r="I3" s="144"/>
      <c r="J3" s="144"/>
      <c r="K3" s="144"/>
      <c r="L3" s="144"/>
      <c r="M3" s="144"/>
      <c r="N3" s="225"/>
    </row>
    <row r="4" spans="1:18" ht="23.65" thickBot="1" x14ac:dyDescent="0.5">
      <c r="A4" s="376" t="s">
        <v>1</v>
      </c>
      <c r="B4" s="377"/>
      <c r="C4" s="377"/>
      <c r="D4" s="377"/>
      <c r="E4" s="377"/>
      <c r="F4" s="377"/>
      <c r="G4" s="377"/>
      <c r="H4" s="377"/>
      <c r="I4" s="377"/>
      <c r="J4" s="377"/>
      <c r="K4" s="377"/>
      <c r="L4" s="377"/>
      <c r="M4" s="377"/>
      <c r="N4" s="378"/>
      <c r="O4" s="279" t="s">
        <v>11</v>
      </c>
      <c r="P4" s="280"/>
      <c r="Q4" s="281"/>
    </row>
    <row r="5" spans="1:18" ht="23.65" thickBot="1" x14ac:dyDescent="0.5">
      <c r="A5" s="379" t="s">
        <v>2</v>
      </c>
      <c r="B5" s="65"/>
      <c r="C5" s="65"/>
      <c r="D5" s="65"/>
      <c r="E5" s="65"/>
      <c r="F5" s="65"/>
      <c r="G5" s="65"/>
      <c r="H5" s="65"/>
      <c r="I5" s="65"/>
      <c r="J5" s="65"/>
      <c r="K5" s="65"/>
      <c r="L5" s="65"/>
      <c r="M5" s="65"/>
      <c r="N5" s="508"/>
      <c r="O5" s="477"/>
      <c r="P5" s="478"/>
      <c r="Q5" s="479"/>
    </row>
    <row r="6" spans="1:18" ht="14.75" customHeight="1" x14ac:dyDescent="0.45">
      <c r="A6" s="459" t="s">
        <v>112</v>
      </c>
      <c r="B6" s="460"/>
      <c r="C6" s="460"/>
      <c r="D6" s="460"/>
      <c r="E6" s="460"/>
      <c r="F6" s="461"/>
      <c r="G6" s="501" t="s">
        <v>174</v>
      </c>
      <c r="H6" s="502"/>
      <c r="I6" s="502"/>
      <c r="J6" s="502"/>
      <c r="K6" s="502"/>
      <c r="L6" s="502"/>
      <c r="M6" s="502"/>
      <c r="N6" s="503"/>
      <c r="O6" s="290">
        <v>2</v>
      </c>
      <c r="P6" s="291"/>
      <c r="Q6" s="498" t="s">
        <v>52</v>
      </c>
    </row>
    <row r="7" spans="1:18" x14ac:dyDescent="0.45">
      <c r="A7" s="462"/>
      <c r="B7" s="463"/>
      <c r="C7" s="463"/>
      <c r="D7" s="463"/>
      <c r="E7" s="463"/>
      <c r="F7" s="464"/>
      <c r="G7" s="474"/>
      <c r="H7" s="475"/>
      <c r="I7" s="475"/>
      <c r="J7" s="475"/>
      <c r="K7" s="475"/>
      <c r="L7" s="475"/>
      <c r="M7" s="475"/>
      <c r="N7" s="504"/>
      <c r="O7" s="292"/>
      <c r="P7" s="172"/>
      <c r="Q7" s="488"/>
    </row>
    <row r="8" spans="1:18" x14ac:dyDescent="0.45">
      <c r="A8" s="462" t="s">
        <v>113</v>
      </c>
      <c r="B8" s="463"/>
      <c r="C8" s="463"/>
      <c r="D8" s="463"/>
      <c r="E8" s="463"/>
      <c r="F8" s="464"/>
      <c r="G8" s="505" t="s">
        <v>196</v>
      </c>
      <c r="H8" s="506"/>
      <c r="I8" s="506"/>
      <c r="J8" s="506"/>
      <c r="K8" s="506"/>
      <c r="L8" s="506"/>
      <c r="M8" s="506"/>
      <c r="N8" s="507"/>
      <c r="O8" s="499">
        <v>3</v>
      </c>
      <c r="P8" s="500"/>
      <c r="Q8" s="488" t="s">
        <v>114</v>
      </c>
    </row>
    <row r="9" spans="1:18" x14ac:dyDescent="0.45">
      <c r="A9" s="462"/>
      <c r="B9" s="463"/>
      <c r="C9" s="463"/>
      <c r="D9" s="463"/>
      <c r="E9" s="463"/>
      <c r="F9" s="464"/>
      <c r="G9" s="505"/>
      <c r="H9" s="506"/>
      <c r="I9" s="506"/>
      <c r="J9" s="506"/>
      <c r="K9" s="506"/>
      <c r="L9" s="506"/>
      <c r="M9" s="506"/>
      <c r="N9" s="507"/>
      <c r="O9" s="499"/>
      <c r="P9" s="500"/>
      <c r="Q9" s="488"/>
    </row>
    <row r="10" spans="1:18" x14ac:dyDescent="0.45">
      <c r="A10" s="462"/>
      <c r="B10" s="463"/>
      <c r="C10" s="463"/>
      <c r="D10" s="463"/>
      <c r="E10" s="463"/>
      <c r="F10" s="464"/>
      <c r="G10" s="505"/>
      <c r="H10" s="506"/>
      <c r="I10" s="506"/>
      <c r="J10" s="506"/>
      <c r="K10" s="506"/>
      <c r="L10" s="506"/>
      <c r="M10" s="506"/>
      <c r="N10" s="507"/>
      <c r="O10" s="499"/>
      <c r="P10" s="500"/>
      <c r="Q10" s="488"/>
    </row>
    <row r="11" spans="1:18" x14ac:dyDescent="0.45">
      <c r="A11" s="462"/>
      <c r="B11" s="463"/>
      <c r="C11" s="463"/>
      <c r="D11" s="463"/>
      <c r="E11" s="463"/>
      <c r="F11" s="464"/>
      <c r="G11" s="505"/>
      <c r="H11" s="506"/>
      <c r="I11" s="506"/>
      <c r="J11" s="506"/>
      <c r="K11" s="506"/>
      <c r="L11" s="506"/>
      <c r="M11" s="506"/>
      <c r="N11" s="507"/>
      <c r="O11" s="499"/>
      <c r="P11" s="500"/>
      <c r="Q11" s="488"/>
    </row>
    <row r="12" spans="1:18" x14ac:dyDescent="0.45">
      <c r="A12" s="462"/>
      <c r="B12" s="463"/>
      <c r="C12" s="463"/>
      <c r="D12" s="463"/>
      <c r="E12" s="463"/>
      <c r="F12" s="464"/>
      <c r="G12" s="505"/>
      <c r="H12" s="506"/>
      <c r="I12" s="506"/>
      <c r="J12" s="506"/>
      <c r="K12" s="506"/>
      <c r="L12" s="506"/>
      <c r="M12" s="506"/>
      <c r="N12" s="507"/>
      <c r="O12" s="499"/>
      <c r="P12" s="500"/>
      <c r="Q12" s="488"/>
      <c r="R12" s="42" t="s">
        <v>227</v>
      </c>
    </row>
    <row r="13" spans="1:18" x14ac:dyDescent="0.45">
      <c r="A13" s="462"/>
      <c r="B13" s="463"/>
      <c r="C13" s="463"/>
      <c r="D13" s="463"/>
      <c r="E13" s="463"/>
      <c r="F13" s="464"/>
      <c r="G13" s="505"/>
      <c r="H13" s="506"/>
      <c r="I13" s="506"/>
      <c r="J13" s="506"/>
      <c r="K13" s="506"/>
      <c r="L13" s="506"/>
      <c r="M13" s="506"/>
      <c r="N13" s="507"/>
      <c r="O13" s="499"/>
      <c r="P13" s="500"/>
      <c r="Q13" s="488"/>
      <c r="R13" s="42" t="s">
        <v>228</v>
      </c>
    </row>
    <row r="14" spans="1:18" x14ac:dyDescent="0.45">
      <c r="A14" s="462"/>
      <c r="B14" s="463"/>
      <c r="C14" s="463"/>
      <c r="D14" s="463"/>
      <c r="E14" s="463"/>
      <c r="F14" s="464"/>
      <c r="G14" s="505"/>
      <c r="H14" s="506"/>
      <c r="I14" s="506"/>
      <c r="J14" s="506"/>
      <c r="K14" s="506"/>
      <c r="L14" s="506"/>
      <c r="M14" s="506"/>
      <c r="N14" s="507"/>
      <c r="O14" s="499"/>
      <c r="P14" s="500"/>
      <c r="Q14" s="488"/>
      <c r="R14" s="42" t="s">
        <v>229</v>
      </c>
    </row>
    <row r="15" spans="1:18" x14ac:dyDescent="0.45">
      <c r="A15" s="462"/>
      <c r="B15" s="463"/>
      <c r="C15" s="463"/>
      <c r="D15" s="463"/>
      <c r="E15" s="463"/>
      <c r="F15" s="464"/>
      <c r="G15" s="505"/>
      <c r="H15" s="506"/>
      <c r="I15" s="506"/>
      <c r="J15" s="506"/>
      <c r="K15" s="506"/>
      <c r="L15" s="506"/>
      <c r="M15" s="506"/>
      <c r="N15" s="507"/>
      <c r="O15" s="499"/>
      <c r="P15" s="500"/>
      <c r="Q15" s="488"/>
    </row>
    <row r="16" spans="1:18" x14ac:dyDescent="0.45">
      <c r="A16" s="462"/>
      <c r="B16" s="463"/>
      <c r="C16" s="463"/>
      <c r="D16" s="463"/>
      <c r="E16" s="463"/>
      <c r="F16" s="464"/>
      <c r="G16" s="505"/>
      <c r="H16" s="506"/>
      <c r="I16" s="506"/>
      <c r="J16" s="506"/>
      <c r="K16" s="506"/>
      <c r="L16" s="506"/>
      <c r="M16" s="506"/>
      <c r="N16" s="507"/>
      <c r="O16" s="499"/>
      <c r="P16" s="500"/>
      <c r="Q16" s="488"/>
    </row>
    <row r="17" spans="1:17" ht="8.4499999999999993" customHeight="1" x14ac:dyDescent="0.45">
      <c r="A17" s="462"/>
      <c r="B17" s="463"/>
      <c r="C17" s="463"/>
      <c r="D17" s="463"/>
      <c r="E17" s="463"/>
      <c r="F17" s="464"/>
      <c r="G17" s="505"/>
      <c r="H17" s="506"/>
      <c r="I17" s="506"/>
      <c r="J17" s="506"/>
      <c r="K17" s="506"/>
      <c r="L17" s="506"/>
      <c r="M17" s="506"/>
      <c r="N17" s="507"/>
      <c r="O17" s="499"/>
      <c r="P17" s="500"/>
      <c r="Q17" s="488"/>
    </row>
    <row r="18" spans="1:17" ht="11.45" customHeight="1" x14ac:dyDescent="0.45">
      <c r="A18" s="462"/>
      <c r="B18" s="463"/>
      <c r="C18" s="463"/>
      <c r="D18" s="463"/>
      <c r="E18" s="463"/>
      <c r="F18" s="464"/>
      <c r="G18" s="505"/>
      <c r="H18" s="506"/>
      <c r="I18" s="506"/>
      <c r="J18" s="506"/>
      <c r="K18" s="506"/>
      <c r="L18" s="506"/>
      <c r="M18" s="506"/>
      <c r="N18" s="507"/>
      <c r="O18" s="499"/>
      <c r="P18" s="500"/>
      <c r="Q18" s="488"/>
    </row>
    <row r="19" spans="1:17" ht="7.8" customHeight="1" x14ac:dyDescent="0.45">
      <c r="A19" s="462"/>
      <c r="B19" s="463"/>
      <c r="C19" s="463"/>
      <c r="D19" s="463"/>
      <c r="E19" s="463"/>
      <c r="F19" s="464"/>
      <c r="G19" s="505"/>
      <c r="H19" s="506"/>
      <c r="I19" s="506"/>
      <c r="J19" s="506"/>
      <c r="K19" s="506"/>
      <c r="L19" s="506"/>
      <c r="M19" s="506"/>
      <c r="N19" s="507"/>
      <c r="O19" s="499"/>
      <c r="P19" s="500"/>
      <c r="Q19" s="488"/>
    </row>
    <row r="20" spans="1:17" ht="18.600000000000001" customHeight="1" x14ac:dyDescent="0.45">
      <c r="A20" s="462" t="s">
        <v>115</v>
      </c>
      <c r="B20" s="463"/>
      <c r="C20" s="463"/>
      <c r="D20" s="463"/>
      <c r="E20" s="463"/>
      <c r="F20" s="464"/>
      <c r="G20" s="490" t="s">
        <v>198</v>
      </c>
      <c r="H20" s="491"/>
      <c r="I20" s="491"/>
      <c r="J20" s="491"/>
      <c r="K20" s="491"/>
      <c r="L20" s="491"/>
      <c r="M20" s="491"/>
      <c r="N20" s="492"/>
      <c r="O20" s="292">
        <v>2</v>
      </c>
      <c r="P20" s="172"/>
      <c r="Q20" s="488" t="s">
        <v>52</v>
      </c>
    </row>
    <row r="21" spans="1:17" ht="24" customHeight="1" x14ac:dyDescent="0.45">
      <c r="A21" s="462"/>
      <c r="B21" s="463"/>
      <c r="C21" s="463"/>
      <c r="D21" s="463"/>
      <c r="E21" s="463"/>
      <c r="F21" s="464"/>
      <c r="G21" s="490"/>
      <c r="H21" s="491"/>
      <c r="I21" s="491"/>
      <c r="J21" s="491"/>
      <c r="K21" s="491"/>
      <c r="L21" s="491"/>
      <c r="M21" s="491"/>
      <c r="N21" s="492"/>
      <c r="O21" s="292"/>
      <c r="P21" s="172"/>
      <c r="Q21" s="488"/>
    </row>
    <row r="22" spans="1:17" x14ac:dyDescent="0.45">
      <c r="A22" s="462" t="s">
        <v>116</v>
      </c>
      <c r="B22" s="463"/>
      <c r="C22" s="463"/>
      <c r="D22" s="463"/>
      <c r="E22" s="463"/>
      <c r="F22" s="464"/>
      <c r="G22" s="468" t="s">
        <v>197</v>
      </c>
      <c r="H22" s="469"/>
      <c r="I22" s="469"/>
      <c r="J22" s="469"/>
      <c r="K22" s="469"/>
      <c r="L22" s="469"/>
      <c r="M22" s="469"/>
      <c r="N22" s="496"/>
      <c r="O22" s="292">
        <v>2</v>
      </c>
      <c r="P22" s="172"/>
      <c r="Q22" s="488" t="s">
        <v>52</v>
      </c>
    </row>
    <row r="23" spans="1:17" ht="40.25" customHeight="1" thickBot="1" x14ac:dyDescent="0.5">
      <c r="A23" s="493"/>
      <c r="B23" s="494"/>
      <c r="C23" s="494"/>
      <c r="D23" s="494"/>
      <c r="E23" s="494"/>
      <c r="F23" s="495"/>
      <c r="G23" s="484"/>
      <c r="H23" s="485"/>
      <c r="I23" s="485"/>
      <c r="J23" s="485"/>
      <c r="K23" s="485"/>
      <c r="L23" s="485"/>
      <c r="M23" s="485"/>
      <c r="N23" s="497"/>
      <c r="O23" s="315"/>
      <c r="P23" s="215"/>
      <c r="Q23" s="489"/>
    </row>
    <row r="24" spans="1:17" ht="14.65" thickBot="1" x14ac:dyDescent="0.5">
      <c r="O24" s="20" t="s">
        <v>19</v>
      </c>
      <c r="P24" s="21">
        <f>SUM(O6:P23)</f>
        <v>9</v>
      </c>
      <c r="Q24" s="27" t="s">
        <v>117</v>
      </c>
    </row>
    <row r="31" spans="1:17" x14ac:dyDescent="0.45">
      <c r="J31" s="42"/>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6" workbookViewId="0">
      <selection activeCell="G26" sqref="G26"/>
    </sheetView>
  </sheetViews>
  <sheetFormatPr defaultRowHeight="14.25" x14ac:dyDescent="0.45"/>
  <cols>
    <col min="1" max="1" width="5.46484375" customWidth="1"/>
    <col min="10" max="10" width="11.53125" customWidth="1"/>
    <col min="12" max="12" width="9.86328125" customWidth="1"/>
    <col min="13" max="13" width="12.86328125" customWidth="1"/>
    <col min="15" max="15" width="5.1328125" customWidth="1"/>
  </cols>
  <sheetData>
    <row r="1" spans="1:15" x14ac:dyDescent="0.45">
      <c r="A1" s="219" t="s">
        <v>118</v>
      </c>
      <c r="B1" s="220"/>
      <c r="C1" s="220"/>
      <c r="D1" s="220"/>
      <c r="E1" s="220"/>
      <c r="F1" s="220"/>
      <c r="G1" s="220"/>
      <c r="H1" s="220"/>
      <c r="I1" s="220"/>
      <c r="J1" s="220"/>
      <c r="K1" s="220"/>
      <c r="L1" s="220"/>
      <c r="M1" s="220"/>
      <c r="N1" s="220"/>
      <c r="O1" s="221"/>
    </row>
    <row r="2" spans="1:15" x14ac:dyDescent="0.45">
      <c r="A2" s="222"/>
      <c r="B2" s="141"/>
      <c r="C2" s="141"/>
      <c r="D2" s="141"/>
      <c r="E2" s="141"/>
      <c r="F2" s="141"/>
      <c r="G2" s="141"/>
      <c r="H2" s="141"/>
      <c r="I2" s="141"/>
      <c r="J2" s="141"/>
      <c r="K2" s="141"/>
      <c r="L2" s="141"/>
      <c r="M2" s="141"/>
      <c r="N2" s="141"/>
      <c r="O2" s="223"/>
    </row>
    <row r="3" spans="1:15" ht="14.65" thickBot="1" x14ac:dyDescent="0.5">
      <c r="A3" s="224"/>
      <c r="B3" s="144"/>
      <c r="C3" s="144"/>
      <c r="D3" s="144"/>
      <c r="E3" s="144"/>
      <c r="F3" s="144"/>
      <c r="G3" s="144"/>
      <c r="H3" s="144"/>
      <c r="I3" s="144"/>
      <c r="J3" s="144"/>
      <c r="K3" s="144"/>
      <c r="L3" s="144"/>
      <c r="M3" s="144"/>
      <c r="N3" s="144"/>
      <c r="O3" s="225"/>
    </row>
    <row r="4" spans="1:15" ht="23.65" thickBot="1" x14ac:dyDescent="0.5">
      <c r="A4" s="376" t="s">
        <v>1</v>
      </c>
      <c r="B4" s="377"/>
      <c r="C4" s="377"/>
      <c r="D4" s="377"/>
      <c r="E4" s="377"/>
      <c r="F4" s="377"/>
      <c r="G4" s="377"/>
      <c r="H4" s="377"/>
      <c r="I4" s="377"/>
      <c r="J4" s="377"/>
      <c r="K4" s="377"/>
      <c r="L4" s="377"/>
      <c r="M4" s="377"/>
      <c r="N4" s="377"/>
      <c r="O4" s="378"/>
    </row>
    <row r="5" spans="1:15" ht="14.65" thickBot="1" x14ac:dyDescent="0.5">
      <c r="A5" s="566" t="s">
        <v>2</v>
      </c>
      <c r="B5" s="567"/>
      <c r="C5" s="567"/>
      <c r="D5" s="567"/>
      <c r="E5" s="567"/>
      <c r="F5" s="567"/>
      <c r="G5" s="568"/>
      <c r="H5" s="568"/>
      <c r="I5" s="568"/>
      <c r="J5" s="568"/>
      <c r="K5" s="568"/>
      <c r="L5" s="568"/>
      <c r="M5" s="568"/>
      <c r="N5" s="568"/>
      <c r="O5" s="569"/>
    </row>
    <row r="6" spans="1:15" x14ac:dyDescent="0.45">
      <c r="A6" s="570" t="s">
        <v>119</v>
      </c>
      <c r="B6" s="571"/>
      <c r="C6" s="571"/>
      <c r="D6" s="571"/>
      <c r="E6" s="571"/>
      <c r="F6" s="572"/>
      <c r="G6" s="576" t="s">
        <v>183</v>
      </c>
      <c r="H6" s="576"/>
      <c r="I6" s="576"/>
      <c r="J6" s="576"/>
      <c r="K6" s="576"/>
      <c r="L6" s="576"/>
      <c r="M6" s="576"/>
      <c r="N6" s="576"/>
      <c r="O6" s="577"/>
    </row>
    <row r="7" spans="1:15" ht="31.25" customHeight="1" x14ac:dyDescent="0.45">
      <c r="A7" s="573"/>
      <c r="B7" s="574"/>
      <c r="C7" s="574"/>
      <c r="D7" s="574"/>
      <c r="E7" s="574"/>
      <c r="F7" s="575"/>
      <c r="G7" s="576"/>
      <c r="H7" s="576"/>
      <c r="I7" s="576"/>
      <c r="J7" s="576"/>
      <c r="K7" s="576"/>
      <c r="L7" s="576"/>
      <c r="M7" s="576"/>
      <c r="N7" s="576"/>
      <c r="O7" s="577"/>
    </row>
    <row r="8" spans="1:15" x14ac:dyDescent="0.45">
      <c r="A8" s="532" t="s">
        <v>120</v>
      </c>
      <c r="B8" s="533"/>
      <c r="C8" s="533"/>
      <c r="D8" s="533"/>
      <c r="E8" s="533"/>
      <c r="F8" s="533"/>
      <c r="G8" s="536" t="s">
        <v>163</v>
      </c>
      <c r="H8" s="537"/>
      <c r="I8" s="537"/>
      <c r="J8" s="537"/>
      <c r="K8" s="537"/>
      <c r="L8" s="537"/>
      <c r="M8" s="537"/>
      <c r="N8" s="537"/>
      <c r="O8" s="538"/>
    </row>
    <row r="9" spans="1:15" ht="39.75" customHeight="1" x14ac:dyDescent="0.45">
      <c r="A9" s="534"/>
      <c r="B9" s="535"/>
      <c r="C9" s="535"/>
      <c r="D9" s="535"/>
      <c r="E9" s="535"/>
      <c r="F9" s="535"/>
      <c r="G9" s="539"/>
      <c r="H9" s="540"/>
      <c r="I9" s="540"/>
      <c r="J9" s="540"/>
      <c r="K9" s="540"/>
      <c r="L9" s="540"/>
      <c r="M9" s="540"/>
      <c r="N9" s="540"/>
      <c r="O9" s="541"/>
    </row>
    <row r="10" spans="1:15" x14ac:dyDescent="0.45">
      <c r="A10" s="51"/>
      <c r="B10" s="542" t="s">
        <v>121</v>
      </c>
      <c r="C10" s="542"/>
      <c r="D10" s="543"/>
      <c r="E10" s="546" t="s">
        <v>122</v>
      </c>
      <c r="F10" s="542"/>
      <c r="G10" s="543"/>
      <c r="H10" s="546" t="s">
        <v>123</v>
      </c>
      <c r="I10" s="542"/>
      <c r="J10" s="543"/>
      <c r="K10" s="546" t="s">
        <v>124</v>
      </c>
      <c r="L10" s="542"/>
      <c r="M10" s="543"/>
      <c r="N10" s="546" t="s">
        <v>125</v>
      </c>
      <c r="O10" s="551"/>
    </row>
    <row r="11" spans="1:15" x14ac:dyDescent="0.45">
      <c r="A11" s="52"/>
      <c r="B11" s="544"/>
      <c r="C11" s="544"/>
      <c r="D11" s="545"/>
      <c r="E11" s="547"/>
      <c r="F11" s="544"/>
      <c r="G11" s="545"/>
      <c r="H11" s="547"/>
      <c r="I11" s="544"/>
      <c r="J11" s="545"/>
      <c r="K11" s="547"/>
      <c r="L11" s="544"/>
      <c r="M11" s="545"/>
      <c r="N11" s="547"/>
      <c r="O11" s="552"/>
    </row>
    <row r="12" spans="1:15" x14ac:dyDescent="0.45">
      <c r="A12" s="553">
        <v>1</v>
      </c>
      <c r="B12" s="509" t="s">
        <v>164</v>
      </c>
      <c r="C12" s="510"/>
      <c r="D12" s="511"/>
      <c r="E12" s="509" t="s">
        <v>167</v>
      </c>
      <c r="F12" s="510"/>
      <c r="G12" s="511"/>
      <c r="H12" s="509" t="s">
        <v>166</v>
      </c>
      <c r="I12" s="510"/>
      <c r="J12" s="511"/>
      <c r="K12" s="509" t="s">
        <v>165</v>
      </c>
      <c r="L12" s="510"/>
      <c r="M12" s="511"/>
      <c r="N12" s="556">
        <v>46174</v>
      </c>
      <c r="O12" s="557"/>
    </row>
    <row r="13" spans="1:15" ht="17.45" customHeight="1" x14ac:dyDescent="0.45">
      <c r="A13" s="554"/>
      <c r="B13" s="512"/>
      <c r="C13" s="513"/>
      <c r="D13" s="514"/>
      <c r="E13" s="512"/>
      <c r="F13" s="513"/>
      <c r="G13" s="514"/>
      <c r="H13" s="512"/>
      <c r="I13" s="513"/>
      <c r="J13" s="514"/>
      <c r="K13" s="512"/>
      <c r="L13" s="513"/>
      <c r="M13" s="514"/>
      <c r="N13" s="512"/>
      <c r="O13" s="558"/>
    </row>
    <row r="14" spans="1:15" x14ac:dyDescent="0.45">
      <c r="A14" s="553">
        <v>2</v>
      </c>
      <c r="B14" s="509" t="s">
        <v>216</v>
      </c>
      <c r="C14" s="510"/>
      <c r="D14" s="511"/>
      <c r="E14" s="509" t="s">
        <v>169</v>
      </c>
      <c r="F14" s="510"/>
      <c r="G14" s="511"/>
      <c r="H14" s="530" t="s">
        <v>184</v>
      </c>
      <c r="I14" s="562"/>
      <c r="J14" s="528"/>
      <c r="K14" s="509" t="s">
        <v>185</v>
      </c>
      <c r="L14" s="510"/>
      <c r="M14" s="511"/>
      <c r="N14" s="556">
        <v>46661</v>
      </c>
      <c r="O14" s="557"/>
    </row>
    <row r="15" spans="1:15" ht="19.25" customHeight="1" x14ac:dyDescent="0.45">
      <c r="A15" s="554"/>
      <c r="B15" s="512"/>
      <c r="C15" s="513"/>
      <c r="D15" s="514"/>
      <c r="E15" s="512"/>
      <c r="F15" s="513"/>
      <c r="G15" s="514"/>
      <c r="H15" s="563"/>
      <c r="I15" s="564"/>
      <c r="J15" s="565"/>
      <c r="K15" s="512"/>
      <c r="L15" s="513"/>
      <c r="M15" s="514"/>
      <c r="N15" s="512"/>
      <c r="O15" s="558"/>
    </row>
    <row r="16" spans="1:15" x14ac:dyDescent="0.45">
      <c r="A16" s="555">
        <v>3</v>
      </c>
      <c r="B16" s="518" t="s">
        <v>175</v>
      </c>
      <c r="C16" s="519"/>
      <c r="D16" s="520"/>
      <c r="E16" s="509" t="s">
        <v>177</v>
      </c>
      <c r="F16" s="510"/>
      <c r="G16" s="511"/>
      <c r="H16" s="518" t="s">
        <v>217</v>
      </c>
      <c r="I16" s="519"/>
      <c r="J16" s="520"/>
      <c r="K16" s="518" t="s">
        <v>176</v>
      </c>
      <c r="L16" s="519"/>
      <c r="M16" s="520"/>
      <c r="N16" s="559">
        <v>46143</v>
      </c>
      <c r="O16" s="560"/>
    </row>
    <row r="17" spans="1:16" ht="28.8" customHeight="1" x14ac:dyDescent="0.45">
      <c r="A17" s="402"/>
      <c r="B17" s="521"/>
      <c r="C17" s="522"/>
      <c r="D17" s="523"/>
      <c r="E17" s="512"/>
      <c r="F17" s="513"/>
      <c r="G17" s="514"/>
      <c r="H17" s="521"/>
      <c r="I17" s="522"/>
      <c r="J17" s="523"/>
      <c r="K17" s="521"/>
      <c r="L17" s="522"/>
      <c r="M17" s="523"/>
      <c r="N17" s="521"/>
      <c r="O17" s="561"/>
    </row>
    <row r="18" spans="1:16" x14ac:dyDescent="0.45">
      <c r="A18" s="555">
        <v>4</v>
      </c>
      <c r="B18" s="518" t="s">
        <v>170</v>
      </c>
      <c r="C18" s="519"/>
      <c r="D18" s="520"/>
      <c r="E18" s="518" t="s">
        <v>186</v>
      </c>
      <c r="F18" s="519"/>
      <c r="G18" s="520"/>
      <c r="H18" s="518" t="s">
        <v>168</v>
      </c>
      <c r="I18" s="519"/>
      <c r="J18" s="520"/>
      <c r="K18" s="518" t="s">
        <v>187</v>
      </c>
      <c r="L18" s="519"/>
      <c r="M18" s="520"/>
      <c r="N18" s="559">
        <v>46388</v>
      </c>
      <c r="O18" s="560"/>
    </row>
    <row r="19" spans="1:16" x14ac:dyDescent="0.45">
      <c r="A19" s="402"/>
      <c r="B19" s="521"/>
      <c r="C19" s="522"/>
      <c r="D19" s="523"/>
      <c r="E19" s="521"/>
      <c r="F19" s="522"/>
      <c r="G19" s="523"/>
      <c r="H19" s="521"/>
      <c r="I19" s="522"/>
      <c r="J19" s="523"/>
      <c r="K19" s="521"/>
      <c r="L19" s="522"/>
      <c r="M19" s="523"/>
      <c r="N19" s="521"/>
      <c r="O19" s="561"/>
    </row>
    <row r="20" spans="1:16" x14ac:dyDescent="0.45">
      <c r="A20" s="471" t="s">
        <v>126</v>
      </c>
      <c r="B20" s="472"/>
      <c r="C20" s="472"/>
      <c r="D20" s="472"/>
      <c r="E20" s="472"/>
      <c r="F20" s="473"/>
      <c r="G20" s="548" t="s">
        <v>181</v>
      </c>
      <c r="H20" s="181"/>
      <c r="I20" s="181"/>
      <c r="J20" s="181"/>
      <c r="K20" s="181"/>
      <c r="L20" s="181"/>
      <c r="M20" s="181"/>
      <c r="N20" s="549"/>
      <c r="O20" s="550"/>
    </row>
    <row r="21" spans="1:16" ht="31.25" customHeight="1" x14ac:dyDescent="0.45">
      <c r="A21" s="471"/>
      <c r="B21" s="472"/>
      <c r="C21" s="472"/>
      <c r="D21" s="472"/>
      <c r="E21" s="472"/>
      <c r="F21" s="473"/>
      <c r="G21" s="548"/>
      <c r="H21" s="181"/>
      <c r="I21" s="181"/>
      <c r="J21" s="181"/>
      <c r="K21" s="181"/>
      <c r="L21" s="181"/>
      <c r="M21" s="181"/>
      <c r="N21" s="549"/>
      <c r="O21" s="550"/>
    </row>
    <row r="22" spans="1:16" ht="42" customHeight="1" x14ac:dyDescent="0.45">
      <c r="A22" s="462" t="s">
        <v>127</v>
      </c>
      <c r="B22" s="463"/>
      <c r="C22" s="463"/>
      <c r="D22" s="463"/>
      <c r="E22" s="463"/>
      <c r="F22" s="464"/>
      <c r="G22" s="505" t="s">
        <v>182</v>
      </c>
      <c r="H22" s="506"/>
      <c r="I22" s="506"/>
      <c r="J22" s="506"/>
      <c r="K22" s="506"/>
      <c r="L22" s="506"/>
      <c r="M22" s="506"/>
      <c r="N22" s="507"/>
      <c r="O22" s="527"/>
    </row>
    <row r="23" spans="1:16" ht="10.8" customHeight="1" x14ac:dyDescent="0.45">
      <c r="A23" s="524"/>
      <c r="B23" s="525"/>
      <c r="C23" s="525"/>
      <c r="D23" s="525"/>
      <c r="E23" s="525"/>
      <c r="F23" s="526"/>
      <c r="G23" s="528"/>
      <c r="H23" s="529"/>
      <c r="I23" s="529"/>
      <c r="J23" s="529"/>
      <c r="K23" s="529"/>
      <c r="L23" s="529"/>
      <c r="M23" s="529"/>
      <c r="N23" s="530"/>
      <c r="O23" s="531"/>
    </row>
    <row r="24" spans="1:16" ht="18" x14ac:dyDescent="0.55000000000000004">
      <c r="A24" s="517" t="s">
        <v>11</v>
      </c>
      <c r="B24" s="517"/>
      <c r="C24" s="517"/>
      <c r="D24" s="517"/>
      <c r="E24" s="517"/>
      <c r="F24" s="517"/>
      <c r="G24" s="517"/>
      <c r="H24" s="517"/>
      <c r="I24" s="517"/>
      <c r="J24" s="517"/>
      <c r="K24" s="517"/>
      <c r="L24" s="517"/>
      <c r="M24" s="517"/>
      <c r="N24" s="517"/>
      <c r="O24" s="517"/>
      <c r="P24" s="1"/>
    </row>
    <row r="25" spans="1:16" x14ac:dyDescent="0.45">
      <c r="A25" s="515" t="s">
        <v>128</v>
      </c>
      <c r="B25" s="516"/>
      <c r="C25" s="516"/>
      <c r="D25" s="516"/>
      <c r="E25" s="516"/>
      <c r="F25" s="516"/>
      <c r="G25" s="287" t="s">
        <v>230</v>
      </c>
      <c r="H25" s="287"/>
      <c r="I25" s="287"/>
      <c r="J25" s="287"/>
      <c r="K25" s="287"/>
      <c r="L25" s="287"/>
      <c r="M25" s="287"/>
      <c r="N25" s="287"/>
      <c r="O25" s="287"/>
      <c r="P25" s="30"/>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3" zoomScale="75" zoomScaleNormal="76" workbookViewId="0">
      <selection activeCell="Q38" sqref="Q38"/>
    </sheetView>
  </sheetViews>
  <sheetFormatPr defaultRowHeight="14.25" x14ac:dyDescent="0.45"/>
  <cols>
    <col min="17" max="17" width="14.1328125" customWidth="1"/>
  </cols>
  <sheetData>
    <row r="1" spans="1:18" ht="15.6" customHeight="1" x14ac:dyDescent="0.45">
      <c r="A1" s="593" t="s">
        <v>129</v>
      </c>
      <c r="B1" s="141"/>
      <c r="C1" s="141"/>
      <c r="D1" s="141"/>
      <c r="E1" s="141"/>
      <c r="F1" s="141"/>
      <c r="G1" s="141"/>
      <c r="H1" s="141"/>
      <c r="I1" s="141"/>
      <c r="J1" s="141"/>
      <c r="K1" s="141"/>
      <c r="L1" s="141"/>
      <c r="M1" s="141"/>
      <c r="N1" s="141"/>
      <c r="O1" s="141"/>
      <c r="P1" s="141"/>
    </row>
    <row r="2" spans="1:18" ht="15.6" customHeight="1" x14ac:dyDescent="0.45">
      <c r="A2" s="593"/>
      <c r="B2" s="141"/>
      <c r="C2" s="141"/>
      <c r="D2" s="141"/>
      <c r="E2" s="141"/>
      <c r="F2" s="141"/>
      <c r="G2" s="141"/>
      <c r="H2" s="141"/>
      <c r="I2" s="141"/>
      <c r="J2" s="141"/>
      <c r="K2" s="141"/>
      <c r="L2" s="141"/>
      <c r="M2" s="141"/>
      <c r="N2" s="141"/>
      <c r="O2" s="141"/>
      <c r="P2" s="141"/>
    </row>
    <row r="3" spans="1:18" ht="14.75" customHeight="1" thickBot="1" x14ac:dyDescent="0.5">
      <c r="A3" s="593"/>
      <c r="B3" s="141"/>
      <c r="C3" s="141"/>
      <c r="D3" s="141"/>
      <c r="E3" s="141"/>
      <c r="F3" s="141"/>
      <c r="G3" s="141"/>
      <c r="H3" s="141"/>
      <c r="I3" s="141"/>
      <c r="J3" s="141"/>
      <c r="K3" s="141"/>
      <c r="L3" s="141"/>
      <c r="M3" s="141"/>
      <c r="N3" s="141"/>
      <c r="O3" s="141"/>
      <c r="P3" s="141"/>
    </row>
    <row r="4" spans="1:18" ht="23.65" thickBot="1" x14ac:dyDescent="0.5">
      <c r="A4" s="376" t="s">
        <v>1</v>
      </c>
      <c r="B4" s="377"/>
      <c r="C4" s="377"/>
      <c r="D4" s="377"/>
      <c r="E4" s="377"/>
      <c r="F4" s="377"/>
      <c r="G4" s="377"/>
      <c r="H4" s="377"/>
      <c r="I4" s="377"/>
      <c r="J4" s="377"/>
      <c r="K4" s="377"/>
      <c r="L4" s="377"/>
      <c r="M4" s="377"/>
      <c r="N4" s="377"/>
      <c r="O4" s="377"/>
      <c r="P4" s="378"/>
    </row>
    <row r="5" spans="1:18" ht="23.65" thickBot="1" x14ac:dyDescent="0.5">
      <c r="A5" s="594" t="s">
        <v>2</v>
      </c>
      <c r="B5" s="231"/>
      <c r="C5" s="231"/>
      <c r="D5" s="231"/>
      <c r="E5" s="231"/>
      <c r="F5" s="231"/>
      <c r="G5" s="231"/>
      <c r="H5" s="231"/>
      <c r="I5" s="231"/>
      <c r="J5" s="231"/>
      <c r="K5" s="231"/>
      <c r="L5" s="231"/>
      <c r="M5" s="231"/>
      <c r="N5" s="231"/>
      <c r="O5" s="231"/>
      <c r="P5" s="232"/>
    </row>
    <row r="6" spans="1:18" ht="15" thickTop="1" thickBot="1" x14ac:dyDescent="0.5">
      <c r="A6" s="589" t="s">
        <v>130</v>
      </c>
      <c r="B6" s="590"/>
      <c r="C6" s="590"/>
      <c r="D6" s="590"/>
      <c r="E6" s="590"/>
      <c r="F6" s="590"/>
      <c r="G6" s="590"/>
      <c r="H6" s="590"/>
      <c r="I6" s="590"/>
      <c r="J6" s="590"/>
      <c r="K6" s="590"/>
      <c r="L6" s="590"/>
      <c r="M6" s="590"/>
      <c r="N6" s="590"/>
      <c r="O6" s="590"/>
      <c r="P6" s="590"/>
      <c r="Q6" s="279" t="s">
        <v>11</v>
      </c>
      <c r="R6" s="281"/>
    </row>
    <row r="7" spans="1:18" ht="15" thickTop="1" thickBot="1" x14ac:dyDescent="0.5">
      <c r="A7" s="589"/>
      <c r="B7" s="590"/>
      <c r="C7" s="590"/>
      <c r="D7" s="590"/>
      <c r="E7" s="590"/>
      <c r="F7" s="590"/>
      <c r="G7" s="590"/>
      <c r="H7" s="590"/>
      <c r="I7" s="590"/>
      <c r="J7" s="590"/>
      <c r="K7" s="590"/>
      <c r="L7" s="590"/>
      <c r="M7" s="590"/>
      <c r="N7" s="590"/>
      <c r="O7" s="590"/>
      <c r="P7" s="590"/>
      <c r="Q7" s="282"/>
      <c r="R7" s="284"/>
    </row>
    <row r="8" spans="1:18" ht="15" thickTop="1" thickBot="1" x14ac:dyDescent="0.5">
      <c r="A8" s="596" t="s">
        <v>180</v>
      </c>
      <c r="B8" s="101"/>
      <c r="C8" s="101"/>
      <c r="D8" s="101"/>
      <c r="E8" s="101"/>
      <c r="F8" s="101"/>
      <c r="G8" s="101"/>
      <c r="H8" s="101"/>
      <c r="I8" s="101"/>
      <c r="J8" s="101"/>
      <c r="K8" s="101"/>
      <c r="L8" s="101"/>
      <c r="M8" s="101"/>
      <c r="N8" s="101"/>
      <c r="O8" s="101"/>
      <c r="P8" s="101"/>
      <c r="Q8" s="290">
        <v>3</v>
      </c>
      <c r="R8" s="606" t="s">
        <v>109</v>
      </c>
    </row>
    <row r="9" spans="1:18" ht="15" thickTop="1" thickBot="1" x14ac:dyDescent="0.5">
      <c r="A9" s="596"/>
      <c r="B9" s="101"/>
      <c r="C9" s="101"/>
      <c r="D9" s="101"/>
      <c r="E9" s="101"/>
      <c r="F9" s="101"/>
      <c r="G9" s="101"/>
      <c r="H9" s="101"/>
      <c r="I9" s="101"/>
      <c r="J9" s="101"/>
      <c r="K9" s="101"/>
      <c r="L9" s="101"/>
      <c r="M9" s="101"/>
      <c r="N9" s="101"/>
      <c r="O9" s="101"/>
      <c r="P9" s="101"/>
      <c r="Q9" s="292"/>
      <c r="R9" s="607"/>
    </row>
    <row r="10" spans="1:18" ht="15" thickTop="1" thickBot="1" x14ac:dyDescent="0.5">
      <c r="A10" s="596"/>
      <c r="B10" s="101"/>
      <c r="C10" s="101"/>
      <c r="D10" s="101"/>
      <c r="E10" s="101"/>
      <c r="F10" s="101"/>
      <c r="G10" s="101"/>
      <c r="H10" s="101"/>
      <c r="I10" s="101"/>
      <c r="J10" s="101"/>
      <c r="K10" s="101"/>
      <c r="L10" s="101"/>
      <c r="M10" s="101"/>
      <c r="N10" s="101"/>
      <c r="O10" s="101"/>
      <c r="P10" s="101"/>
      <c r="Q10" s="292"/>
      <c r="R10" s="607"/>
    </row>
    <row r="11" spans="1:18" ht="15" thickTop="1" thickBot="1" x14ac:dyDescent="0.5">
      <c r="A11" s="596"/>
      <c r="B11" s="101"/>
      <c r="C11" s="101"/>
      <c r="D11" s="101"/>
      <c r="E11" s="101"/>
      <c r="F11" s="101"/>
      <c r="G11" s="101"/>
      <c r="H11" s="101"/>
      <c r="I11" s="101"/>
      <c r="J11" s="101"/>
      <c r="K11" s="101"/>
      <c r="L11" s="101"/>
      <c r="M11" s="101"/>
      <c r="N11" s="101"/>
      <c r="O11" s="101"/>
      <c r="P11" s="101"/>
      <c r="Q11" s="292"/>
      <c r="R11" s="607"/>
    </row>
    <row r="12" spans="1:18" ht="15" thickTop="1" thickBot="1" x14ac:dyDescent="0.5">
      <c r="A12" s="596"/>
      <c r="B12" s="101"/>
      <c r="C12" s="101"/>
      <c r="D12" s="101"/>
      <c r="E12" s="101"/>
      <c r="F12" s="101"/>
      <c r="G12" s="101"/>
      <c r="H12" s="101"/>
      <c r="I12" s="101"/>
      <c r="J12" s="101"/>
      <c r="K12" s="101"/>
      <c r="L12" s="101"/>
      <c r="M12" s="101"/>
      <c r="N12" s="101"/>
      <c r="O12" s="101"/>
      <c r="P12" s="101"/>
      <c r="Q12" s="292"/>
      <c r="R12" s="607"/>
    </row>
    <row r="13" spans="1:18" ht="15" thickTop="1" thickBot="1" x14ac:dyDescent="0.5">
      <c r="A13" s="596"/>
      <c r="B13" s="101"/>
      <c r="C13" s="101"/>
      <c r="D13" s="101"/>
      <c r="E13" s="101"/>
      <c r="F13" s="101"/>
      <c r="G13" s="101"/>
      <c r="H13" s="101"/>
      <c r="I13" s="101"/>
      <c r="J13" s="101"/>
      <c r="K13" s="101"/>
      <c r="L13" s="101"/>
      <c r="M13" s="101"/>
      <c r="N13" s="101"/>
      <c r="O13" s="101"/>
      <c r="P13" s="101"/>
      <c r="Q13" s="292"/>
      <c r="R13" s="607"/>
    </row>
    <row r="14" spans="1:18" ht="15" thickTop="1" thickBot="1" x14ac:dyDescent="0.5">
      <c r="A14" s="596"/>
      <c r="B14" s="101"/>
      <c r="C14" s="101"/>
      <c r="D14" s="101"/>
      <c r="E14" s="101"/>
      <c r="F14" s="101"/>
      <c r="G14" s="101"/>
      <c r="H14" s="101"/>
      <c r="I14" s="101"/>
      <c r="J14" s="101"/>
      <c r="K14" s="101"/>
      <c r="L14" s="101"/>
      <c r="M14" s="101"/>
      <c r="N14" s="101"/>
      <c r="O14" s="101"/>
      <c r="P14" s="101"/>
      <c r="Q14" s="292"/>
      <c r="R14" s="607"/>
    </row>
    <row r="15" spans="1:18" ht="15" thickTop="1" thickBot="1" x14ac:dyDescent="0.5">
      <c r="A15" s="596"/>
      <c r="B15" s="101"/>
      <c r="C15" s="101"/>
      <c r="D15" s="101"/>
      <c r="E15" s="101"/>
      <c r="F15" s="101"/>
      <c r="G15" s="101"/>
      <c r="H15" s="101"/>
      <c r="I15" s="101"/>
      <c r="J15" s="101"/>
      <c r="K15" s="101"/>
      <c r="L15" s="101"/>
      <c r="M15" s="101"/>
      <c r="N15" s="101"/>
      <c r="O15" s="101"/>
      <c r="P15" s="101"/>
      <c r="Q15" s="292"/>
      <c r="R15" s="607"/>
    </row>
    <row r="16" spans="1:18" ht="0.6" customHeight="1" thickTop="1" thickBot="1" x14ac:dyDescent="0.5">
      <c r="A16" s="596"/>
      <c r="B16" s="101"/>
      <c r="C16" s="101"/>
      <c r="D16" s="101"/>
      <c r="E16" s="101"/>
      <c r="F16" s="101"/>
      <c r="G16" s="101"/>
      <c r="H16" s="101"/>
      <c r="I16" s="101"/>
      <c r="J16" s="101"/>
      <c r="K16" s="101"/>
      <c r="L16" s="101"/>
      <c r="M16" s="101"/>
      <c r="N16" s="101"/>
      <c r="O16" s="101"/>
      <c r="P16" s="101"/>
      <c r="Q16" s="292"/>
      <c r="R16" s="607"/>
    </row>
    <row r="17" spans="1:18" ht="15" hidden="1" thickTop="1" thickBot="1" x14ac:dyDescent="0.5">
      <c r="A17" s="596"/>
      <c r="B17" s="101"/>
      <c r="C17" s="101"/>
      <c r="D17" s="101"/>
      <c r="E17" s="101"/>
      <c r="F17" s="101"/>
      <c r="G17" s="101"/>
      <c r="H17" s="101"/>
      <c r="I17" s="101"/>
      <c r="J17" s="101"/>
      <c r="K17" s="101"/>
      <c r="L17" s="101"/>
      <c r="M17" s="101"/>
      <c r="N17" s="101"/>
      <c r="O17" s="101"/>
      <c r="P17" s="101"/>
      <c r="Q17" s="315"/>
      <c r="R17" s="608"/>
    </row>
    <row r="18" spans="1:18" ht="18" customHeight="1" thickTop="1" thickBot="1" x14ac:dyDescent="0.5">
      <c r="A18" s="579" t="s">
        <v>131</v>
      </c>
      <c r="B18" s="580"/>
      <c r="C18" s="580"/>
      <c r="D18" s="580"/>
      <c r="E18" s="580"/>
      <c r="F18" s="580"/>
      <c r="G18" s="580"/>
      <c r="H18" s="580"/>
      <c r="I18" s="580"/>
      <c r="J18" s="580"/>
      <c r="K18" s="580"/>
      <c r="L18" s="580"/>
      <c r="M18" s="580"/>
      <c r="N18" s="580"/>
      <c r="O18" s="580"/>
      <c r="P18" s="580"/>
      <c r="Q18" s="602"/>
      <c r="R18" s="603"/>
    </row>
    <row r="19" spans="1:18" ht="18.75" customHeight="1" thickTop="1" thickBot="1" x14ac:dyDescent="0.5">
      <c r="A19" s="579"/>
      <c r="B19" s="580"/>
      <c r="C19" s="580"/>
      <c r="D19" s="580"/>
      <c r="E19" s="580"/>
      <c r="F19" s="580"/>
      <c r="G19" s="580"/>
      <c r="H19" s="580"/>
      <c r="I19" s="580"/>
      <c r="J19" s="580"/>
      <c r="K19" s="580"/>
      <c r="L19" s="580"/>
      <c r="M19" s="580"/>
      <c r="N19" s="580"/>
      <c r="O19" s="580"/>
      <c r="P19" s="580"/>
      <c r="Q19" s="604"/>
      <c r="R19" s="605"/>
    </row>
    <row r="20" spans="1:18" ht="14.65" thickTop="1" x14ac:dyDescent="0.45">
      <c r="A20" s="581" t="s">
        <v>178</v>
      </c>
      <c r="B20" s="582"/>
      <c r="C20" s="582"/>
      <c r="D20" s="582"/>
      <c r="E20" s="582"/>
      <c r="F20" s="582"/>
      <c r="G20" s="582"/>
      <c r="H20" s="582"/>
      <c r="I20" s="582"/>
      <c r="J20" s="582"/>
      <c r="K20" s="582"/>
      <c r="L20" s="582"/>
      <c r="M20" s="582"/>
      <c r="N20" s="582"/>
      <c r="O20" s="582"/>
      <c r="P20" s="583"/>
      <c r="Q20" s="290">
        <v>1</v>
      </c>
      <c r="R20" s="606" t="s">
        <v>106</v>
      </c>
    </row>
    <row r="21" spans="1:18" x14ac:dyDescent="0.45">
      <c r="A21" s="584"/>
      <c r="B21" s="108"/>
      <c r="C21" s="108"/>
      <c r="D21" s="108"/>
      <c r="E21" s="108"/>
      <c r="F21" s="108"/>
      <c r="G21" s="108"/>
      <c r="H21" s="108"/>
      <c r="I21" s="108"/>
      <c r="J21" s="108"/>
      <c r="K21" s="108"/>
      <c r="L21" s="108"/>
      <c r="M21" s="108"/>
      <c r="N21" s="108"/>
      <c r="O21" s="108"/>
      <c r="P21" s="585"/>
      <c r="Q21" s="292"/>
      <c r="R21" s="607"/>
    </row>
    <row r="22" spans="1:18" x14ac:dyDescent="0.45">
      <c r="A22" s="584"/>
      <c r="B22" s="108"/>
      <c r="C22" s="108"/>
      <c r="D22" s="108"/>
      <c r="E22" s="108"/>
      <c r="F22" s="108"/>
      <c r="G22" s="108"/>
      <c r="H22" s="108"/>
      <c r="I22" s="108"/>
      <c r="J22" s="108"/>
      <c r="K22" s="108"/>
      <c r="L22" s="108"/>
      <c r="M22" s="108"/>
      <c r="N22" s="108"/>
      <c r="O22" s="108"/>
      <c r="P22" s="585"/>
      <c r="Q22" s="292"/>
      <c r="R22" s="607"/>
    </row>
    <row r="23" spans="1:18" x14ac:dyDescent="0.45">
      <c r="A23" s="584"/>
      <c r="B23" s="108"/>
      <c r="C23" s="108"/>
      <c r="D23" s="108"/>
      <c r="E23" s="108"/>
      <c r="F23" s="108"/>
      <c r="G23" s="108"/>
      <c r="H23" s="108"/>
      <c r="I23" s="108"/>
      <c r="J23" s="108"/>
      <c r="K23" s="108"/>
      <c r="L23" s="108"/>
      <c r="M23" s="108"/>
      <c r="N23" s="108"/>
      <c r="O23" s="108"/>
      <c r="P23" s="585"/>
      <c r="Q23" s="292"/>
      <c r="R23" s="607"/>
    </row>
    <row r="24" spans="1:18" ht="6" customHeight="1" thickBot="1" x14ac:dyDescent="0.5">
      <c r="A24" s="584"/>
      <c r="B24" s="108"/>
      <c r="C24" s="108"/>
      <c r="D24" s="108"/>
      <c r="E24" s="108"/>
      <c r="F24" s="108"/>
      <c r="G24" s="108"/>
      <c r="H24" s="108"/>
      <c r="I24" s="108"/>
      <c r="J24" s="108"/>
      <c r="K24" s="108"/>
      <c r="L24" s="108"/>
      <c r="M24" s="108"/>
      <c r="N24" s="108"/>
      <c r="O24" s="108"/>
      <c r="P24" s="585"/>
      <c r="Q24" s="292"/>
      <c r="R24" s="607"/>
    </row>
    <row r="25" spans="1:18" ht="14.65" hidden="1" thickBot="1" x14ac:dyDescent="0.5">
      <c r="A25" s="584"/>
      <c r="B25" s="108"/>
      <c r="C25" s="108"/>
      <c r="D25" s="108"/>
      <c r="E25" s="108"/>
      <c r="F25" s="108"/>
      <c r="G25" s="108"/>
      <c r="H25" s="108"/>
      <c r="I25" s="108"/>
      <c r="J25" s="108"/>
      <c r="K25" s="108"/>
      <c r="L25" s="108"/>
      <c r="M25" s="108"/>
      <c r="N25" s="108"/>
      <c r="O25" s="108"/>
      <c r="P25" s="585"/>
      <c r="Q25" s="292"/>
      <c r="R25" s="607"/>
    </row>
    <row r="26" spans="1:18" ht="14.65" hidden="1" thickBot="1" x14ac:dyDescent="0.5">
      <c r="A26" s="586"/>
      <c r="B26" s="587"/>
      <c r="C26" s="587"/>
      <c r="D26" s="587"/>
      <c r="E26" s="587"/>
      <c r="F26" s="587"/>
      <c r="G26" s="587"/>
      <c r="H26" s="587"/>
      <c r="I26" s="587"/>
      <c r="J26" s="587"/>
      <c r="K26" s="587"/>
      <c r="L26" s="587"/>
      <c r="M26" s="587"/>
      <c r="N26" s="587"/>
      <c r="O26" s="587"/>
      <c r="P26" s="588"/>
      <c r="Q26" s="315"/>
      <c r="R26" s="608"/>
    </row>
    <row r="27" spans="1:18" ht="15" thickTop="1" thickBot="1" x14ac:dyDescent="0.5">
      <c r="A27" s="589" t="s">
        <v>132</v>
      </c>
      <c r="B27" s="590"/>
      <c r="C27" s="590"/>
      <c r="D27" s="590"/>
      <c r="E27" s="590"/>
      <c r="F27" s="590"/>
      <c r="G27" s="590"/>
      <c r="H27" s="590"/>
      <c r="I27" s="590"/>
      <c r="J27" s="590"/>
      <c r="K27" s="590"/>
      <c r="L27" s="590"/>
      <c r="M27" s="590"/>
      <c r="N27" s="590"/>
      <c r="O27" s="590"/>
      <c r="P27" s="590"/>
      <c r="Q27" s="602"/>
      <c r="R27" s="603"/>
    </row>
    <row r="28" spans="1:18" ht="15" thickTop="1" thickBot="1" x14ac:dyDescent="0.5">
      <c r="A28" s="591"/>
      <c r="B28" s="592"/>
      <c r="C28" s="592"/>
      <c r="D28" s="592"/>
      <c r="E28" s="592"/>
      <c r="F28" s="592"/>
      <c r="G28" s="592"/>
      <c r="H28" s="592"/>
      <c r="I28" s="592"/>
      <c r="J28" s="592"/>
      <c r="K28" s="592"/>
      <c r="L28" s="592"/>
      <c r="M28" s="592"/>
      <c r="N28" s="592"/>
      <c r="O28" s="592"/>
      <c r="P28" s="592"/>
      <c r="Q28" s="604"/>
      <c r="R28" s="605"/>
    </row>
    <row r="29" spans="1:18" ht="14.65" thickBot="1" x14ac:dyDescent="0.5">
      <c r="A29" s="597" t="s">
        <v>179</v>
      </c>
      <c r="B29" s="598"/>
      <c r="C29" s="598"/>
      <c r="D29" s="598"/>
      <c r="E29" s="598"/>
      <c r="F29" s="598"/>
      <c r="G29" s="598"/>
      <c r="H29" s="598"/>
      <c r="I29" s="598"/>
      <c r="J29" s="598"/>
      <c r="K29" s="598"/>
      <c r="L29" s="598"/>
      <c r="M29" s="598"/>
      <c r="N29" s="598"/>
      <c r="O29" s="598"/>
      <c r="P29" s="598"/>
      <c r="Q29" s="290">
        <v>2</v>
      </c>
      <c r="R29" s="606" t="s">
        <v>82</v>
      </c>
    </row>
    <row r="30" spans="1:18" ht="15" thickTop="1" thickBot="1" x14ac:dyDescent="0.5">
      <c r="A30" s="599"/>
      <c r="B30" s="101"/>
      <c r="C30" s="101"/>
      <c r="D30" s="101"/>
      <c r="E30" s="101"/>
      <c r="F30" s="101"/>
      <c r="G30" s="101"/>
      <c r="H30" s="101"/>
      <c r="I30" s="101"/>
      <c r="J30" s="101"/>
      <c r="K30" s="101"/>
      <c r="L30" s="101"/>
      <c r="M30" s="101"/>
      <c r="N30" s="101"/>
      <c r="O30" s="101"/>
      <c r="P30" s="101"/>
      <c r="Q30" s="292"/>
      <c r="R30" s="607"/>
    </row>
    <row r="31" spans="1:18" ht="15" thickTop="1" thickBot="1" x14ac:dyDescent="0.5">
      <c r="A31" s="599"/>
      <c r="B31" s="101"/>
      <c r="C31" s="101"/>
      <c r="D31" s="101"/>
      <c r="E31" s="101"/>
      <c r="F31" s="101"/>
      <c r="G31" s="101"/>
      <c r="H31" s="101"/>
      <c r="I31" s="101"/>
      <c r="J31" s="101"/>
      <c r="K31" s="101"/>
      <c r="L31" s="101"/>
      <c r="M31" s="101"/>
      <c r="N31" s="101"/>
      <c r="O31" s="101"/>
      <c r="P31" s="101"/>
      <c r="Q31" s="292"/>
      <c r="R31" s="607"/>
    </row>
    <row r="32" spans="1:18" ht="15" thickTop="1" thickBot="1" x14ac:dyDescent="0.5">
      <c r="A32" s="599"/>
      <c r="B32" s="101"/>
      <c r="C32" s="101"/>
      <c r="D32" s="101"/>
      <c r="E32" s="101"/>
      <c r="F32" s="101"/>
      <c r="G32" s="101"/>
      <c r="H32" s="101"/>
      <c r="I32" s="101"/>
      <c r="J32" s="101"/>
      <c r="K32" s="101"/>
      <c r="L32" s="101"/>
      <c r="M32" s="101"/>
      <c r="N32" s="101"/>
      <c r="O32" s="101"/>
      <c r="P32" s="101"/>
      <c r="Q32" s="292"/>
      <c r="R32" s="607"/>
    </row>
    <row r="33" spans="1:20" ht="18.75" thickTop="1" thickBot="1" x14ac:dyDescent="0.6">
      <c r="A33" s="599"/>
      <c r="B33" s="101"/>
      <c r="C33" s="101"/>
      <c r="D33" s="101"/>
      <c r="E33" s="101"/>
      <c r="F33" s="101"/>
      <c r="G33" s="101"/>
      <c r="H33" s="101"/>
      <c r="I33" s="101"/>
      <c r="J33" s="101"/>
      <c r="K33" s="101"/>
      <c r="L33" s="101"/>
      <c r="M33" s="101"/>
      <c r="N33" s="101"/>
      <c r="O33" s="101"/>
      <c r="P33" s="101"/>
      <c r="Q33" s="292"/>
      <c r="R33" s="607"/>
      <c r="T33" s="1"/>
    </row>
    <row r="34" spans="1:20" ht="15" thickTop="1" thickBot="1" x14ac:dyDescent="0.5">
      <c r="A34" s="599"/>
      <c r="B34" s="101"/>
      <c r="C34" s="101"/>
      <c r="D34" s="101"/>
      <c r="E34" s="101"/>
      <c r="F34" s="101"/>
      <c r="G34" s="101"/>
      <c r="H34" s="101"/>
      <c r="I34" s="101"/>
      <c r="J34" s="101"/>
      <c r="K34" s="101"/>
      <c r="L34" s="101"/>
      <c r="M34" s="101"/>
      <c r="N34" s="101"/>
      <c r="O34" s="101"/>
      <c r="P34" s="101"/>
      <c r="Q34" s="292"/>
      <c r="R34" s="607"/>
    </row>
    <row r="35" spans="1:20" ht="15" thickTop="1" thickBot="1" x14ac:dyDescent="0.5">
      <c r="A35" s="599"/>
      <c r="B35" s="101"/>
      <c r="C35" s="101"/>
      <c r="D35" s="101"/>
      <c r="E35" s="101"/>
      <c r="F35" s="101"/>
      <c r="G35" s="101"/>
      <c r="H35" s="101"/>
      <c r="I35" s="101"/>
      <c r="J35" s="101"/>
      <c r="K35" s="101"/>
      <c r="L35" s="101"/>
      <c r="M35" s="101"/>
      <c r="N35" s="101"/>
      <c r="O35" s="101"/>
      <c r="P35" s="101"/>
      <c r="Q35" s="292"/>
      <c r="R35" s="607"/>
    </row>
    <row r="36" spans="1:20" ht="15" thickTop="1" thickBot="1" x14ac:dyDescent="0.5">
      <c r="A36" s="599"/>
      <c r="B36" s="101"/>
      <c r="C36" s="101"/>
      <c r="D36" s="101"/>
      <c r="E36" s="101"/>
      <c r="F36" s="101"/>
      <c r="G36" s="101"/>
      <c r="H36" s="101"/>
      <c r="I36" s="101"/>
      <c r="J36" s="101"/>
      <c r="K36" s="101"/>
      <c r="L36" s="101"/>
      <c r="M36" s="101"/>
      <c r="N36" s="101"/>
      <c r="O36" s="101"/>
      <c r="P36" s="101"/>
      <c r="Q36" s="292"/>
      <c r="R36" s="607"/>
    </row>
    <row r="37" spans="1:20" ht="1.25" customHeight="1" thickTop="1" thickBot="1" x14ac:dyDescent="0.5">
      <c r="A37" s="600"/>
      <c r="B37" s="601"/>
      <c r="C37" s="601"/>
      <c r="D37" s="601"/>
      <c r="E37" s="601"/>
      <c r="F37" s="601"/>
      <c r="G37" s="601"/>
      <c r="H37" s="601"/>
      <c r="I37" s="601"/>
      <c r="J37" s="601"/>
      <c r="K37" s="601"/>
      <c r="L37" s="601"/>
      <c r="M37" s="601"/>
      <c r="N37" s="601"/>
      <c r="O37" s="601"/>
      <c r="P37" s="601"/>
      <c r="Q37" s="315"/>
      <c r="R37" s="608"/>
    </row>
    <row r="38" spans="1:20" ht="18.399999999999999" thickBot="1" x14ac:dyDescent="0.6">
      <c r="A38" s="595"/>
      <c r="B38" s="595"/>
      <c r="C38" s="595"/>
      <c r="D38" s="595"/>
      <c r="E38" s="595"/>
      <c r="F38" s="1"/>
      <c r="G38" s="1"/>
      <c r="H38" s="1"/>
      <c r="I38" s="1"/>
      <c r="J38" s="1"/>
      <c r="K38" s="1"/>
      <c r="L38" s="1"/>
      <c r="M38" s="1"/>
      <c r="N38" s="158" t="s">
        <v>19</v>
      </c>
      <c r="O38" s="159"/>
      <c r="P38" s="159"/>
      <c r="Q38" s="34">
        <f>SUM(Q29+Q20+Q8)</f>
        <v>6</v>
      </c>
      <c r="R38" s="33" t="s">
        <v>133</v>
      </c>
    </row>
    <row r="39" spans="1:20" x14ac:dyDescent="0.45">
      <c r="A39" s="578"/>
      <c r="B39" s="578"/>
      <c r="C39" s="578"/>
      <c r="E39" s="30"/>
    </row>
    <row r="40" spans="1:20" x14ac:dyDescent="0.45">
      <c r="A40" s="578"/>
      <c r="B40" s="578"/>
      <c r="C40" s="578"/>
      <c r="E40" s="30"/>
      <c r="J40" s="2"/>
      <c r="K40" s="2"/>
      <c r="L40" s="2"/>
      <c r="M40" s="2"/>
      <c r="N40" s="2"/>
      <c r="O40" s="2"/>
      <c r="P40" s="2"/>
    </row>
    <row r="41" spans="1:20" x14ac:dyDescent="0.45">
      <c r="A41" s="578"/>
      <c r="B41" s="578"/>
      <c r="C41" s="578"/>
      <c r="E41" s="30"/>
    </row>
    <row r="42" spans="1:20" x14ac:dyDescent="0.45">
      <c r="A42" s="578"/>
      <c r="B42" s="578"/>
      <c r="C42" s="578"/>
      <c r="D42" s="31"/>
      <c r="E42" s="32"/>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M11" sqref="M11"/>
    </sheetView>
  </sheetViews>
  <sheetFormatPr defaultRowHeight="14.25" x14ac:dyDescent="0.45"/>
  <cols>
    <col min="6" max="6" width="9.53125" customWidth="1"/>
  </cols>
  <sheetData>
    <row r="2" spans="2:6" ht="14.65" thickBot="1" x14ac:dyDescent="0.5">
      <c r="B2" s="609" t="s">
        <v>134</v>
      </c>
      <c r="C2" s="609"/>
      <c r="D2" s="609"/>
      <c r="E2" s="35" t="s">
        <v>135</v>
      </c>
      <c r="F2" s="35" t="s">
        <v>136</v>
      </c>
    </row>
    <row r="3" spans="2:6" x14ac:dyDescent="0.45">
      <c r="B3" s="622" t="s">
        <v>137</v>
      </c>
      <c r="C3" s="623"/>
      <c r="D3" s="624"/>
      <c r="E3" s="28">
        <f>'H&amp;S Overview'!G49</f>
        <v>8.5</v>
      </c>
      <c r="F3" s="5">
        <v>10</v>
      </c>
    </row>
    <row r="4" spans="2:6" x14ac:dyDescent="0.45">
      <c r="B4" s="170" t="s">
        <v>138</v>
      </c>
      <c r="C4" s="171"/>
      <c r="D4" s="625"/>
      <c r="E4" s="28">
        <f>'Machine Shop'!N44</f>
        <v>20</v>
      </c>
      <c r="F4" s="5">
        <v>20</v>
      </c>
    </row>
    <row r="5" spans="2:6" x14ac:dyDescent="0.45">
      <c r="B5" s="170" t="s">
        <v>139</v>
      </c>
      <c r="C5" s="171"/>
      <c r="D5" s="625"/>
      <c r="E5" s="28">
        <f>'Engine Strip'!P38</f>
        <v>24</v>
      </c>
      <c r="F5" s="5">
        <v>25</v>
      </c>
    </row>
    <row r="6" spans="2:6" x14ac:dyDescent="0.45">
      <c r="B6" s="170" t="s">
        <v>140</v>
      </c>
      <c r="C6" s="171"/>
      <c r="D6" s="625"/>
      <c r="E6" s="28">
        <f>Suspension!O23</f>
        <v>9.5</v>
      </c>
      <c r="F6" s="5">
        <v>17</v>
      </c>
    </row>
    <row r="7" spans="2:6" x14ac:dyDescent="0.45">
      <c r="B7" s="170" t="s">
        <v>141</v>
      </c>
      <c r="C7" s="171"/>
      <c r="D7" s="625"/>
      <c r="E7" s="28">
        <f>'Ad Manufacturing'!P22</f>
        <v>10.5</v>
      </c>
      <c r="F7" s="5">
        <v>12</v>
      </c>
    </row>
    <row r="8" spans="2:6" x14ac:dyDescent="0.45">
      <c r="B8" s="170" t="s">
        <v>142</v>
      </c>
      <c r="C8" s="171"/>
      <c r="D8" s="625"/>
      <c r="E8" s="28">
        <f>Composites!P24</f>
        <v>9</v>
      </c>
      <c r="F8" s="5">
        <v>10</v>
      </c>
    </row>
    <row r="9" spans="2:6" x14ac:dyDescent="0.45">
      <c r="B9" s="626" t="s">
        <v>143</v>
      </c>
      <c r="C9" s="627"/>
      <c r="D9" s="628"/>
      <c r="E9" s="39" t="s">
        <v>230</v>
      </c>
      <c r="F9" s="10" t="s">
        <v>128</v>
      </c>
    </row>
    <row r="10" spans="2:6" ht="14.65" thickBot="1" x14ac:dyDescent="0.5">
      <c r="B10" s="616" t="s">
        <v>144</v>
      </c>
      <c r="C10" s="617"/>
      <c r="D10" s="618"/>
      <c r="E10" s="39" cm="1">
        <f t="array" ref="E10">CPD!Q38:Q38</f>
        <v>6</v>
      </c>
      <c r="F10" s="10">
        <v>6</v>
      </c>
    </row>
    <row r="11" spans="2:6" ht="14.65" thickBot="1" x14ac:dyDescent="0.5">
      <c r="B11" s="619" t="s">
        <v>145</v>
      </c>
      <c r="C11" s="620"/>
      <c r="D11" s="621"/>
      <c r="E11" s="40">
        <f>SUM(E3:E10)</f>
        <v>87.5</v>
      </c>
      <c r="F11" s="37">
        <f>F3+F4+F5+F6+F7+F8+F10</f>
        <v>100</v>
      </c>
    </row>
    <row r="12" spans="2:6" ht="14.65" thickBot="1" x14ac:dyDescent="0.5">
      <c r="B12" s="610" t="s">
        <v>146</v>
      </c>
      <c r="C12" s="611"/>
      <c r="D12" s="612"/>
      <c r="E12" s="41">
        <v>82.8</v>
      </c>
      <c r="F12" s="36">
        <v>100</v>
      </c>
    </row>
    <row r="13" spans="2:6" ht="14.65" thickBot="1" x14ac:dyDescent="0.5"/>
    <row r="14" spans="2:6" ht="14.65" thickBot="1" x14ac:dyDescent="0.5">
      <c r="B14" s="613" t="s">
        <v>147</v>
      </c>
      <c r="C14" s="614"/>
      <c r="D14" s="615"/>
      <c r="E14" s="629">
        <f>(E11*0.75)+(E12*0.25)</f>
        <v>86.325000000000003</v>
      </c>
      <c r="F14" s="38" t="s">
        <v>148</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c9412f1f-c5de-433b-90f0-e30b35783b17"/>
    <ds:schemaRef ds:uri="7da2dc2f-10e7-442f-ad91-645aa4b47b8a"/>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2026-05-07T08:44:46Z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